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hidePivotFieldList="1"/>
  <mc:AlternateContent xmlns:mc="http://schemas.openxmlformats.org/markup-compatibility/2006">
    <mc:Choice Requires="x15">
      <x15ac:absPath xmlns:x15ac="http://schemas.microsoft.com/office/spreadsheetml/2010/11/ac" url="C:\Users\KIYOMITSU\Documents\muragon\"/>
    </mc:Choice>
  </mc:AlternateContent>
  <xr:revisionPtr revIDLastSave="0" documentId="13_ncr:1_{198CE87B-907C-4668-9652-9ADD7190BBDA}" xr6:coauthVersionLast="45" xr6:coauthVersionMax="45" xr10:uidLastSave="{00000000-0000-0000-0000-000000000000}"/>
  <bookViews>
    <workbookView xWindow="255" yWindow="1290" windowWidth="12465" windowHeight="13155" xr2:uid="{00000000-000D-0000-FFFF-FFFF00000000}"/>
  </bookViews>
  <sheets>
    <sheet name="目次" sheetId="7" r:id="rId1"/>
    <sheet name="踏破数" sheetId="1" r:id="rId2"/>
    <sheet name="HP更新" sheetId="2" r:id="rId3"/>
    <sheet name="踏破明細" sheetId="14" r:id="rId4"/>
    <sheet name="踏破済一覧" sheetId="18" r:id="rId5"/>
    <sheet name="感想" sheetId="5" r:id="rId6"/>
    <sheet name="コースタイム" sheetId="12" r:id="rId7"/>
    <sheet name="他のwalking" sheetId="8" r:id="rId8"/>
    <sheet name="全て" sheetId="15" r:id="rId9"/>
    <sheet name="全ての集計区分別" sheetId="16" r:id="rId10"/>
    <sheet name="全ての集計年別" sheetId="17" r:id="rId11"/>
    <sheet name="体系" sheetId="6" r:id="rId12"/>
    <sheet name="Sheet1" sheetId="24" r:id="rId13"/>
    <sheet name="excel" sheetId="19" r:id="rId14"/>
    <sheet name="色" sheetId="22" r:id="rId15"/>
    <sheet name="ふれあい" sheetId="20" r:id="rId16"/>
    <sheet name="県別" sheetId="21" r:id="rId17"/>
    <sheet name="真岡鉄道" sheetId="23" r:id="rId18"/>
  </sheets>
  <definedNames>
    <definedName name="_xlnm._FilterDatabase" localSheetId="5" hidden="1">感想!$A$3:$D$178</definedName>
    <definedName name="_xlnm._FilterDatabase" localSheetId="8" hidden="1">全て!$A$4:$F$410</definedName>
    <definedName name="_xlnm._FilterDatabase" localSheetId="7" hidden="1">他のwalking!$A$4:$F$258</definedName>
    <definedName name="_xlnm._FilterDatabase" localSheetId="4" hidden="1">踏破済一覧!$A$1:$M$170</definedName>
    <definedName name="_xlnm._FilterDatabase" localSheetId="3" hidden="1">踏破明細!$A$4:$F$154</definedName>
    <definedName name="_xlnm.Print_Area" localSheetId="6">コースタイム!$A$2:$P$1664</definedName>
    <definedName name="_xlnm.Print_Area" localSheetId="5">感想!$A:$D</definedName>
    <definedName name="_xlnm.Print_Titles" localSheetId="6">コースタイム!$2:$4</definedName>
    <definedName name="_xlnm.Print_Titles" localSheetId="5">感想!$1:$3</definedName>
    <definedName name="_xlnm.Print_Titles" localSheetId="8">全て!$1:$4</definedName>
    <definedName name="_xlnm.Print_Titles" localSheetId="9">全ての集計区分別!$1:$5</definedName>
    <definedName name="_xlnm.Print_Titles" localSheetId="10">全ての集計年別!$1:$5</definedName>
    <definedName name="_xlnm.Print_Titles" localSheetId="7">他のwalking!$1:$4</definedName>
    <definedName name="_xlnm.Print_Titles" localSheetId="4">踏破済一覧!$1:$1</definedName>
    <definedName name="_xlnm.Print_Titles" localSheetId="3">踏破明細!$1:$4</definedName>
    <definedName name="関東ふれあいの道" localSheetId="0">目次!$A$4</definedName>
    <definedName name="踏破済み" localSheetId="16">#REF!</definedName>
    <definedName name="踏破済み" localSheetId="14">#REF!</definedName>
    <definedName name="踏破済み">#REF!</definedName>
    <definedName name="分類マスタ作成用クエリ" localSheetId="13">#REF!</definedName>
    <definedName name="分類マスタ作成用クエリ" localSheetId="2">#REF!</definedName>
    <definedName name="分類マスタ作成用クエリ" localSheetId="6">#REF!</definedName>
    <definedName name="分類マスタ作成用クエリ" localSheetId="15">#REF!</definedName>
    <definedName name="分類マスタ作成用クエリ" localSheetId="5">#REF!</definedName>
    <definedName name="分類マスタ作成用クエリ" localSheetId="16">#REF!</definedName>
    <definedName name="分類マスタ作成用クエリ" localSheetId="14">#REF!</definedName>
    <definedName name="分類マスタ作成用クエリ" localSheetId="10">#REF!</definedName>
    <definedName name="分類マスタ作成用クエリ" localSheetId="4">#REF!</definedName>
    <definedName name="分類マスタ作成用クエリ" localSheetId="3">#REF!</definedName>
    <definedName name="分類マスタ作成用クエリ">#REF!</definedName>
    <definedName name="分類定義２" localSheetId="13">#REF!</definedName>
    <definedName name="分類定義２" localSheetId="2">#REF!</definedName>
    <definedName name="分類定義２" localSheetId="6">#REF!</definedName>
    <definedName name="分類定義２" localSheetId="15">#REF!</definedName>
    <definedName name="分類定義２" localSheetId="5">#REF!</definedName>
    <definedName name="分類定義２" localSheetId="16">#REF!</definedName>
    <definedName name="分類定義２" localSheetId="14">#REF!</definedName>
    <definedName name="分類定義２" localSheetId="10">#REF!</definedName>
    <definedName name="分類定義２" localSheetId="4">#REF!</definedName>
    <definedName name="分類定義２" localSheetId="3">#REF!</definedName>
    <definedName name="分類定義２">#REF!</definedName>
  </definedNames>
  <calcPr calcId="191029" refMode="R1C1"/>
  <pivotCaches>
    <pivotCache cacheId="3" r:id="rId1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5" i="19" l="1"/>
  <c r="G46" i="19"/>
  <c r="G47" i="19"/>
  <c r="G48" i="19"/>
  <c r="G49" i="19"/>
  <c r="G50" i="19"/>
  <c r="G51" i="19"/>
  <c r="G52" i="19"/>
  <c r="G44" i="19"/>
  <c r="G1178" i="12" l="1"/>
  <c r="G1167" i="12"/>
  <c r="G1154" i="12"/>
  <c r="G1144" i="12"/>
  <c r="G1134" i="12"/>
  <c r="G1108" i="12"/>
  <c r="G1119" i="12" s="1"/>
  <c r="G1098" i="12"/>
  <c r="G1085" i="12"/>
  <c r="G1072" i="12"/>
  <c r="G1055" i="12"/>
  <c r="G1038" i="12"/>
  <c r="G1027" i="12"/>
  <c r="G1016" i="12"/>
  <c r="G1005" i="12"/>
  <c r="G994" i="12"/>
  <c r="G985" i="12"/>
  <c r="G975" i="12"/>
  <c r="G1469" i="12"/>
  <c r="G1455" i="12"/>
  <c r="G1446" i="12"/>
  <c r="G1439" i="12"/>
  <c r="G1428" i="12"/>
  <c r="G1416" i="12"/>
  <c r="G1404" i="12"/>
  <c r="G1393" i="12"/>
  <c r="G1385" i="12"/>
  <c r="G1376" i="12"/>
  <c r="G1368" i="12"/>
  <c r="G1359" i="12"/>
  <c r="G1350" i="12"/>
  <c r="G1341" i="12"/>
  <c r="G1332" i="12"/>
  <c r="G1324" i="12"/>
  <c r="G1314" i="12"/>
  <c r="G1304" i="12"/>
  <c r="G1294" i="12"/>
  <c r="G1277" i="12"/>
  <c r="G1269" i="12"/>
  <c r="G1259" i="12"/>
  <c r="G1248" i="12"/>
  <c r="G1237" i="12"/>
  <c r="G1229" i="12"/>
  <c r="G1220" i="12"/>
  <c r="G1212" i="12"/>
  <c r="G1200" i="12"/>
  <c r="G1187" i="12"/>
  <c r="G113" i="12"/>
  <c r="G98" i="12"/>
  <c r="G84" i="12"/>
  <c r="G71" i="12"/>
  <c r="G53" i="12"/>
  <c r="G44" i="12"/>
  <c r="G29" i="12"/>
  <c r="G17" i="12"/>
  <c r="J60" i="18"/>
  <c r="G99" i="12" l="1"/>
  <c r="F15" i="1" s="1"/>
  <c r="G1179" i="12"/>
  <c r="F19" i="1" s="1"/>
  <c r="F53" i="19"/>
  <c r="H53" i="19"/>
  <c r="I53" i="19"/>
  <c r="B53" i="19" l="1"/>
  <c r="G53" i="19" s="1"/>
  <c r="E54" i="19"/>
  <c r="E45" i="19"/>
  <c r="E46" i="19"/>
  <c r="E47" i="19"/>
  <c r="E48" i="19"/>
  <c r="E49" i="19"/>
  <c r="E50" i="19"/>
  <c r="E51" i="19"/>
  <c r="E52" i="19"/>
  <c r="E44" i="19"/>
  <c r="E66" i="19"/>
  <c r="E65" i="19"/>
  <c r="E64" i="19"/>
  <c r="E63" i="19"/>
  <c r="E58" i="19"/>
  <c r="E53" i="19" l="1"/>
  <c r="E60" i="19"/>
  <c r="E62" i="19"/>
  <c r="E61" i="19"/>
  <c r="E59" i="19"/>
  <c r="E57" i="19"/>
  <c r="B40" i="19"/>
  <c r="G39" i="19"/>
  <c r="H39" i="19" s="1"/>
  <c r="G38" i="19"/>
  <c r="H38" i="19" s="1"/>
  <c r="G37" i="19"/>
  <c r="H37" i="19" s="1"/>
  <c r="G36" i="19"/>
  <c r="H36" i="19" s="1"/>
  <c r="G35" i="19"/>
  <c r="H35" i="19" s="1"/>
  <c r="G34" i="19"/>
  <c r="H34" i="19" s="1"/>
  <c r="G33" i="19"/>
  <c r="H33" i="19" s="1"/>
  <c r="G40" i="19" l="1"/>
  <c r="H40" i="19" s="1"/>
  <c r="B182" i="21"/>
  <c r="M17" i="20" l="1"/>
  <c r="I17" i="20"/>
  <c r="G17" i="20"/>
  <c r="K16" i="20"/>
  <c r="L15" i="20"/>
  <c r="K15" i="20"/>
  <c r="L14" i="20"/>
  <c r="K14" i="20"/>
  <c r="L13" i="20"/>
  <c r="K13" i="20"/>
  <c r="J13" i="20"/>
  <c r="J14" i="20" s="1"/>
  <c r="J15" i="20" s="1"/>
  <c r="J16" i="20" s="1"/>
  <c r="H13" i="20"/>
  <c r="H14" i="20" s="1"/>
  <c r="H15" i="20" s="1"/>
  <c r="H16" i="20" s="1"/>
  <c r="K17" i="20" l="1"/>
  <c r="L17" i="20"/>
  <c r="V664" i="12" l="1"/>
  <c r="K63" i="18" l="1"/>
  <c r="J63" i="18"/>
  <c r="K62" i="18"/>
  <c r="J62" i="18"/>
  <c r="K61" i="18"/>
  <c r="J61" i="18"/>
  <c r="E182" i="21" l="1"/>
  <c r="C182" i="21"/>
  <c r="F182" i="21"/>
  <c r="D182" i="21"/>
  <c r="K653" i="12"/>
  <c r="K662" i="12"/>
  <c r="K663" i="12"/>
  <c r="K664" i="12"/>
  <c r="K675" i="12"/>
  <c r="K60" i="18" l="1"/>
  <c r="K82" i="18"/>
  <c r="J82" i="18"/>
  <c r="U18" i="20" l="1"/>
  <c r="T18" i="20"/>
  <c r="S18" i="20"/>
  <c r="R18" i="20"/>
  <c r="M18" i="20"/>
  <c r="I18" i="20"/>
  <c r="G18" i="20"/>
  <c r="V18" i="20"/>
  <c r="L18" i="20"/>
  <c r="K18" i="20" l="1"/>
  <c r="K20" i="20" s="1"/>
  <c r="M20" i="20"/>
  <c r="I20" i="20"/>
  <c r="G20" i="20"/>
  <c r="L20" i="20" l="1"/>
  <c r="J840" i="12"/>
  <c r="J841" i="12" s="1"/>
  <c r="J842" i="12" s="1"/>
  <c r="J843" i="12" s="1"/>
  <c r="J844" i="12" s="1"/>
  <c r="J845" i="12" s="1"/>
  <c r="J846" i="12" s="1"/>
  <c r="J847" i="12" s="1"/>
  <c r="H840" i="12"/>
  <c r="H841" i="12" s="1"/>
  <c r="H842" i="12" s="1"/>
  <c r="H843" i="12" s="1"/>
  <c r="H844" i="12" s="1"/>
  <c r="H845" i="12" s="1"/>
  <c r="H846" i="12" s="1"/>
  <c r="H847" i="12" s="1"/>
  <c r="K847" i="12"/>
  <c r="J634" i="12"/>
  <c r="J635" i="12" s="1"/>
  <c r="J636" i="12" s="1"/>
  <c r="J637" i="12" s="1"/>
  <c r="J638" i="12" s="1"/>
  <c r="J639" i="12" s="1"/>
  <c r="J640" i="12" s="1"/>
  <c r="J641" i="12" s="1"/>
  <c r="J642" i="12" s="1"/>
  <c r="J643" i="12" s="1"/>
  <c r="J644" i="12" s="1"/>
  <c r="J645" i="12" s="1"/>
  <c r="H634" i="12"/>
  <c r="H635" i="12" s="1"/>
  <c r="H636" i="12" s="1"/>
  <c r="H637" i="12" s="1"/>
  <c r="H638" i="12" s="1"/>
  <c r="H639" i="12" s="1"/>
  <c r="H640" i="12" s="1"/>
  <c r="H641" i="12" s="1"/>
  <c r="H642" i="12" s="1"/>
  <c r="H643" i="12" s="1"/>
  <c r="H644" i="12" s="1"/>
  <c r="H645" i="12" s="1"/>
  <c r="K932" i="12" l="1"/>
  <c r="L931" i="12"/>
  <c r="K931" i="12"/>
  <c r="L930" i="12"/>
  <c r="K930" i="12"/>
  <c r="L929" i="12"/>
  <c r="K929" i="12"/>
  <c r="L928" i="12"/>
  <c r="K928" i="12"/>
  <c r="J928" i="12"/>
  <c r="J929" i="12" s="1"/>
  <c r="J930" i="12" s="1"/>
  <c r="J931" i="12" s="1"/>
  <c r="J932" i="12" s="1"/>
  <c r="H928" i="12"/>
  <c r="H929" i="12" s="1"/>
  <c r="H930" i="12" s="1"/>
  <c r="H931" i="12" s="1"/>
  <c r="H932" i="12" s="1"/>
  <c r="M950" i="12"/>
  <c r="I950" i="12"/>
  <c r="G950" i="12"/>
  <c r="K948" i="12"/>
  <c r="L947" i="12"/>
  <c r="K947" i="12"/>
  <c r="L946" i="12"/>
  <c r="K946" i="12"/>
  <c r="K943" i="12"/>
  <c r="L942" i="12"/>
  <c r="K942" i="12"/>
  <c r="L941" i="12"/>
  <c r="K941" i="12"/>
  <c r="L940" i="12"/>
  <c r="K940" i="12"/>
  <c r="L939" i="12"/>
  <c r="K939" i="12"/>
  <c r="L938" i="12"/>
  <c r="K938" i="12"/>
  <c r="J938" i="12"/>
  <c r="J939" i="12" s="1"/>
  <c r="J940" i="12" s="1"/>
  <c r="J941" i="12" s="1"/>
  <c r="J942" i="12" s="1"/>
  <c r="J943" i="12" s="1"/>
  <c r="J946" i="12" s="1"/>
  <c r="J947" i="12" s="1"/>
  <c r="J948" i="12" s="1"/>
  <c r="H938" i="12"/>
  <c r="H939" i="12" s="1"/>
  <c r="H940" i="12" s="1"/>
  <c r="H941" i="12" s="1"/>
  <c r="H942" i="12" s="1"/>
  <c r="H943" i="12" s="1"/>
  <c r="H946" i="12" s="1"/>
  <c r="H947" i="12" s="1"/>
  <c r="H948" i="12" s="1"/>
  <c r="K950" i="12" l="1"/>
  <c r="L950" i="12"/>
  <c r="K961" i="12"/>
  <c r="M964" i="12"/>
  <c r="K958" i="12"/>
  <c r="L958" i="12"/>
  <c r="K962" i="12"/>
  <c r="K957" i="12"/>
  <c r="L957" i="12"/>
  <c r="K959" i="12"/>
  <c r="L961" i="12"/>
  <c r="J956" i="12"/>
  <c r="J957" i="12" s="1"/>
  <c r="J958" i="12" s="1"/>
  <c r="J959" i="12" s="1"/>
  <c r="J961" i="12" s="1"/>
  <c r="J962" i="12" s="1"/>
  <c r="H956" i="12"/>
  <c r="H957" i="12" s="1"/>
  <c r="H958" i="12" s="1"/>
  <c r="H959" i="12" s="1"/>
  <c r="H961" i="12" s="1"/>
  <c r="H962" i="12" s="1"/>
  <c r="K93" i="18"/>
  <c r="O965" i="12"/>
  <c r="K87" i="18"/>
  <c r="D168" i="18" l="1"/>
  <c r="D150" i="18"/>
  <c r="D120" i="18"/>
  <c r="D101" i="18"/>
  <c r="D59" i="18"/>
  <c r="D23" i="18"/>
  <c r="D9" i="18"/>
  <c r="K845" i="12"/>
  <c r="L845" i="12"/>
  <c r="K846" i="12"/>
  <c r="L846" i="12"/>
  <c r="V632" i="12"/>
  <c r="D169" i="18" l="1"/>
  <c r="I94" i="18"/>
  <c r="M790" i="12"/>
  <c r="V936" i="12"/>
  <c r="U697" i="12" l="1"/>
  <c r="T697" i="12"/>
  <c r="S697" i="12"/>
  <c r="R697" i="12"/>
  <c r="V696" i="12"/>
  <c r="V697" i="12" s="1"/>
  <c r="K922" i="12" l="1"/>
  <c r="K914" i="12" l="1"/>
  <c r="K913" i="12"/>
  <c r="L913" i="12"/>
  <c r="B101" i="18" l="1"/>
  <c r="V896" i="12" l="1"/>
  <c r="V885" i="12"/>
  <c r="K884" i="12"/>
  <c r="K883" i="12"/>
  <c r="L883" i="12"/>
  <c r="K89" i="18"/>
  <c r="J89" i="18"/>
  <c r="K88" i="18"/>
  <c r="J88" i="18"/>
  <c r="J87" i="18"/>
  <c r="J85" i="18"/>
  <c r="K85" i="18"/>
  <c r="K873" i="12"/>
  <c r="L873" i="12"/>
  <c r="K871" i="12"/>
  <c r="K872" i="12"/>
  <c r="K874" i="12"/>
  <c r="K892" i="12" l="1"/>
  <c r="K901" i="12"/>
  <c r="B138" i="21" l="1"/>
  <c r="C138" i="21"/>
  <c r="D138" i="21"/>
  <c r="E138" i="21"/>
  <c r="F138" i="21"/>
  <c r="K80" i="18"/>
  <c r="J20" i="12"/>
  <c r="J21" i="12" s="1"/>
  <c r="J22" i="12" s="1"/>
  <c r="J23" i="12" s="1"/>
  <c r="J24" i="12" s="1"/>
  <c r="J25" i="12" s="1"/>
  <c r="J26" i="12" s="1"/>
  <c r="K20" i="12"/>
  <c r="L20" i="12"/>
  <c r="K21" i="12"/>
  <c r="L21" i="12"/>
  <c r="K22" i="12"/>
  <c r="L22" i="12"/>
  <c r="H20" i="12"/>
  <c r="H21" i="12" s="1"/>
  <c r="H22" i="12" s="1"/>
  <c r="H23" i="12" s="1"/>
  <c r="H24" i="12" s="1"/>
  <c r="H25" i="12" s="1"/>
  <c r="H26" i="12" s="1"/>
  <c r="V825" i="12" l="1"/>
  <c r="K84" i="18"/>
  <c r="J84" i="18"/>
  <c r="K76" i="18"/>
  <c r="J76" i="18"/>
  <c r="J80" i="18"/>
  <c r="K81" i="18"/>
  <c r="J81" i="18"/>
  <c r="K784" i="12" l="1"/>
  <c r="I76" i="18"/>
  <c r="H833" i="12"/>
  <c r="V789" i="12" l="1"/>
  <c r="H781" i="12" l="1"/>
  <c r="H784" i="12" s="1"/>
  <c r="H785" i="12" s="1"/>
  <c r="H786" i="12" s="1"/>
  <c r="H787" i="12" s="1"/>
  <c r="K833" i="12" l="1"/>
  <c r="L833" i="12"/>
  <c r="K834" i="12"/>
  <c r="L834" i="12"/>
  <c r="K830" i="12"/>
  <c r="K736" i="12"/>
  <c r="L830" i="12"/>
  <c r="K835" i="12" l="1"/>
  <c r="K837" i="12" s="1"/>
  <c r="G81" i="18" s="1"/>
  <c r="H834" i="12" l="1"/>
  <c r="H835" i="12" s="1"/>
  <c r="J781" i="12" l="1"/>
  <c r="U952" i="12"/>
  <c r="T952" i="12"/>
  <c r="S952" i="12"/>
  <c r="R952" i="12"/>
  <c r="V952" i="12"/>
  <c r="U964" i="12"/>
  <c r="T964" i="12"/>
  <c r="S964" i="12"/>
  <c r="R964" i="12"/>
  <c r="I97" i="18"/>
  <c r="I964" i="12"/>
  <c r="F97" i="18" s="1"/>
  <c r="G964" i="12"/>
  <c r="E97" i="18" s="1"/>
  <c r="V963" i="12"/>
  <c r="L956" i="12"/>
  <c r="K956" i="12"/>
  <c r="V954" i="12"/>
  <c r="V964" i="12" l="1"/>
  <c r="L964" i="12"/>
  <c r="H97" i="18" s="1"/>
  <c r="K964" i="12"/>
  <c r="G97" i="18" s="1"/>
  <c r="H9" i="23" l="1"/>
  <c r="F6" i="23"/>
  <c r="G6" i="23"/>
  <c r="F7" i="23"/>
  <c r="G7" i="23"/>
  <c r="F8" i="23"/>
  <c r="G8" i="23"/>
  <c r="F10" i="23"/>
  <c r="G10" i="23"/>
  <c r="F5" i="23"/>
  <c r="G5" i="23"/>
  <c r="G4" i="23"/>
  <c r="F4" i="23"/>
  <c r="H8" i="23" l="1"/>
  <c r="H4" i="23"/>
  <c r="H7" i="23"/>
  <c r="H5" i="23"/>
  <c r="H6" i="23"/>
  <c r="H10" i="23"/>
  <c r="K78" i="18"/>
  <c r="J78" i="18"/>
  <c r="K79" i="18"/>
  <c r="J79" i="18"/>
  <c r="K77" i="18"/>
  <c r="J77" i="18"/>
  <c r="C77" i="18"/>
  <c r="V810" i="12" l="1"/>
  <c r="J812" i="12"/>
  <c r="F59" i="18" l="1"/>
  <c r="K844" i="12" l="1"/>
  <c r="L844" i="12"/>
  <c r="K645" i="12"/>
  <c r="K640" i="12"/>
  <c r="L640" i="12"/>
  <c r="K641" i="12"/>
  <c r="L641" i="12"/>
  <c r="K642" i="12"/>
  <c r="L642" i="12"/>
  <c r="K643" i="12"/>
  <c r="L643" i="12"/>
  <c r="K644" i="12"/>
  <c r="L644" i="12"/>
  <c r="K824" i="12"/>
  <c r="L786" i="12" l="1"/>
  <c r="K785" i="12"/>
  <c r="K786" i="12"/>
  <c r="K787" i="12"/>
  <c r="K816" i="12"/>
  <c r="K806" i="12"/>
  <c r="K797" i="12"/>
  <c r="K703" i="12" l="1"/>
  <c r="K687" i="12" l="1"/>
  <c r="K695" i="12"/>
  <c r="U950" i="12" l="1"/>
  <c r="T950" i="12"/>
  <c r="S950" i="12"/>
  <c r="R950" i="12"/>
  <c r="F94" i="18"/>
  <c r="E94" i="18"/>
  <c r="U935" i="12"/>
  <c r="T935" i="12"/>
  <c r="S935" i="12"/>
  <c r="R935" i="12"/>
  <c r="M935" i="12"/>
  <c r="I93" i="18" s="1"/>
  <c r="I935" i="12"/>
  <c r="F93" i="18" s="1"/>
  <c r="G935" i="12"/>
  <c r="E93" i="18" s="1"/>
  <c r="V933" i="12"/>
  <c r="V935" i="12" s="1"/>
  <c r="U925" i="12"/>
  <c r="T925" i="12"/>
  <c r="S925" i="12"/>
  <c r="R925" i="12"/>
  <c r="M925" i="12"/>
  <c r="I91" i="18" s="1"/>
  <c r="I925" i="12"/>
  <c r="F91" i="18" s="1"/>
  <c r="G925" i="12"/>
  <c r="E91" i="18" s="1"/>
  <c r="V923" i="12"/>
  <c r="V925" i="12" s="1"/>
  <c r="L921" i="12"/>
  <c r="K921" i="12"/>
  <c r="L920" i="12"/>
  <c r="K920" i="12"/>
  <c r="L919" i="12"/>
  <c r="K919" i="12"/>
  <c r="J919" i="12"/>
  <c r="J920" i="12" s="1"/>
  <c r="J921" i="12" s="1"/>
  <c r="J922" i="12" s="1"/>
  <c r="H919" i="12"/>
  <c r="H920" i="12" s="1"/>
  <c r="H921" i="12" s="1"/>
  <c r="H922" i="12" s="1"/>
  <c r="U916" i="12"/>
  <c r="T916" i="12"/>
  <c r="S916" i="12"/>
  <c r="R916" i="12"/>
  <c r="M916" i="12"/>
  <c r="I90" i="18" s="1"/>
  <c r="I916" i="12"/>
  <c r="F90" i="18" s="1"/>
  <c r="G916" i="12"/>
  <c r="E90" i="18" s="1"/>
  <c r="L912" i="12"/>
  <c r="K912" i="12"/>
  <c r="L911" i="12"/>
  <c r="K911" i="12"/>
  <c r="L910" i="12"/>
  <c r="K910" i="12"/>
  <c r="L909" i="12"/>
  <c r="K909" i="12"/>
  <c r="L908" i="12"/>
  <c r="K908" i="12"/>
  <c r="L907" i="12"/>
  <c r="K907" i="12"/>
  <c r="J907" i="12"/>
  <c r="J908" i="12" s="1"/>
  <c r="J909" i="12" s="1"/>
  <c r="J910" i="12" s="1"/>
  <c r="J911" i="12" s="1"/>
  <c r="J912" i="12" s="1"/>
  <c r="J913" i="12" s="1"/>
  <c r="J914" i="12" s="1"/>
  <c r="H907" i="12"/>
  <c r="H908" i="12" s="1"/>
  <c r="H909" i="12" s="1"/>
  <c r="H910" i="12" s="1"/>
  <c r="H911" i="12" s="1"/>
  <c r="H912" i="12" s="1"/>
  <c r="H913" i="12" s="1"/>
  <c r="H914" i="12" s="1"/>
  <c r="V905" i="12"/>
  <c r="V916" i="12" s="1"/>
  <c r="V967" i="12"/>
  <c r="H969" i="12"/>
  <c r="H970" i="12" s="1"/>
  <c r="H971" i="12" s="1"/>
  <c r="H972" i="12" s="1"/>
  <c r="H973" i="12" s="1"/>
  <c r="J969" i="12"/>
  <c r="J970" i="12" s="1"/>
  <c r="J971" i="12" s="1"/>
  <c r="J972" i="12" s="1"/>
  <c r="J973" i="12" s="1"/>
  <c r="K969" i="12"/>
  <c r="L969" i="12"/>
  <c r="K970" i="12"/>
  <c r="L970" i="12"/>
  <c r="K971" i="12"/>
  <c r="L971" i="12"/>
  <c r="K972" i="12"/>
  <c r="L972" i="12"/>
  <c r="K973" i="12"/>
  <c r="U903" i="12"/>
  <c r="T903" i="12"/>
  <c r="S903" i="12"/>
  <c r="R903" i="12"/>
  <c r="M903" i="12"/>
  <c r="I89" i="18" s="1"/>
  <c r="I903" i="12"/>
  <c r="F89" i="18" s="1"/>
  <c r="G903" i="12"/>
  <c r="E89" i="18" s="1"/>
  <c r="L900" i="12"/>
  <c r="K900" i="12"/>
  <c r="L899" i="12"/>
  <c r="K899" i="12"/>
  <c r="L898" i="12"/>
  <c r="K898" i="12"/>
  <c r="J898" i="12"/>
  <c r="J899" i="12" s="1"/>
  <c r="J900" i="12" s="1"/>
  <c r="J901" i="12" s="1"/>
  <c r="H898" i="12"/>
  <c r="H899" i="12" s="1"/>
  <c r="H900" i="12" s="1"/>
  <c r="H901" i="12" s="1"/>
  <c r="U895" i="12"/>
  <c r="T895" i="12"/>
  <c r="S895" i="12"/>
  <c r="R895" i="12"/>
  <c r="M895" i="12"/>
  <c r="I88" i="18" s="1"/>
  <c r="I895" i="12"/>
  <c r="F88" i="18" s="1"/>
  <c r="G895" i="12"/>
  <c r="E88" i="18" s="1"/>
  <c r="V893" i="12"/>
  <c r="L891" i="12"/>
  <c r="K891" i="12"/>
  <c r="L890" i="12"/>
  <c r="K890" i="12"/>
  <c r="L889" i="12"/>
  <c r="K889" i="12"/>
  <c r="J889" i="12"/>
  <c r="J890" i="12" s="1"/>
  <c r="J891" i="12" s="1"/>
  <c r="J892" i="12" s="1"/>
  <c r="H889" i="12"/>
  <c r="H890" i="12" s="1"/>
  <c r="H891" i="12" s="1"/>
  <c r="H892" i="12" s="1"/>
  <c r="V903" i="12" l="1"/>
  <c r="V895" i="12"/>
  <c r="V950" i="12"/>
  <c r="L925" i="12"/>
  <c r="H91" i="18" s="1"/>
  <c r="L935" i="12"/>
  <c r="H93" i="18" s="1"/>
  <c r="H94" i="18"/>
  <c r="G94" i="18"/>
  <c r="K935" i="12"/>
  <c r="G93" i="18" s="1"/>
  <c r="L916" i="12"/>
  <c r="H90" i="18" s="1"/>
  <c r="K925" i="12"/>
  <c r="G91" i="18" s="1"/>
  <c r="K916" i="12"/>
  <c r="G90" i="18" s="1"/>
  <c r="L903" i="12"/>
  <c r="H89" i="18" s="1"/>
  <c r="L895" i="12"/>
  <c r="H88" i="18" s="1"/>
  <c r="K903" i="12"/>
  <c r="G89" i="18" s="1"/>
  <c r="K895" i="12"/>
  <c r="G88" i="18" s="1"/>
  <c r="U876" i="12" l="1"/>
  <c r="T876" i="12"/>
  <c r="S876" i="12"/>
  <c r="R876" i="12"/>
  <c r="M876" i="12"/>
  <c r="I85" i="18" s="1"/>
  <c r="I876" i="12"/>
  <c r="F85" i="18" s="1"/>
  <c r="G876" i="12"/>
  <c r="E85" i="18" s="1"/>
  <c r="L872" i="12"/>
  <c r="L871" i="12"/>
  <c r="L870" i="12"/>
  <c r="K870" i="12"/>
  <c r="L869" i="12"/>
  <c r="K869" i="12"/>
  <c r="J869" i="12"/>
  <c r="J870" i="12" s="1"/>
  <c r="J871" i="12" s="1"/>
  <c r="J872" i="12" s="1"/>
  <c r="J873" i="12" s="1"/>
  <c r="J874" i="12" s="1"/>
  <c r="H869" i="12"/>
  <c r="H870" i="12" s="1"/>
  <c r="H871" i="12" s="1"/>
  <c r="H872" i="12" s="1"/>
  <c r="H873" i="12" s="1"/>
  <c r="H874" i="12" s="1"/>
  <c r="V867" i="12"/>
  <c r="U790" i="12"/>
  <c r="T790" i="12"/>
  <c r="S790" i="12"/>
  <c r="R790" i="12"/>
  <c r="I790" i="12"/>
  <c r="F76" i="18" s="1"/>
  <c r="G790" i="12"/>
  <c r="E76" i="18" s="1"/>
  <c r="V788" i="12"/>
  <c r="L785" i="12"/>
  <c r="L784" i="12"/>
  <c r="K781" i="12"/>
  <c r="K790" i="12" s="1"/>
  <c r="J784" i="12"/>
  <c r="J785" i="12" s="1"/>
  <c r="J786" i="12" s="1"/>
  <c r="J787" i="12" s="1"/>
  <c r="V779" i="12"/>
  <c r="U799" i="12"/>
  <c r="T799" i="12"/>
  <c r="S799" i="12"/>
  <c r="R799" i="12"/>
  <c r="M799" i="12"/>
  <c r="I77" i="18" s="1"/>
  <c r="I799" i="12"/>
  <c r="G799" i="12"/>
  <c r="E77" i="18" s="1"/>
  <c r="L796" i="12"/>
  <c r="K796" i="12"/>
  <c r="L795" i="12"/>
  <c r="K795" i="12"/>
  <c r="L794" i="12"/>
  <c r="K794" i="12"/>
  <c r="J794" i="12"/>
  <c r="J795" i="12" s="1"/>
  <c r="J796" i="12" s="1"/>
  <c r="J797" i="12" s="1"/>
  <c r="H794" i="12"/>
  <c r="H795" i="12" s="1"/>
  <c r="H796" i="12" s="1"/>
  <c r="H797" i="12" s="1"/>
  <c r="V792" i="12"/>
  <c r="U809" i="12"/>
  <c r="T809" i="12"/>
  <c r="S809" i="12"/>
  <c r="R809" i="12"/>
  <c r="M809" i="12"/>
  <c r="I78" i="18" s="1"/>
  <c r="I809" i="12"/>
  <c r="G809" i="12"/>
  <c r="E78" i="18" s="1"/>
  <c r="V807" i="12"/>
  <c r="L805" i="12"/>
  <c r="K805" i="12"/>
  <c r="L804" i="12"/>
  <c r="K804" i="12"/>
  <c r="L803" i="12"/>
  <c r="K803" i="12"/>
  <c r="L802" i="12"/>
  <c r="K802" i="12"/>
  <c r="J802" i="12"/>
  <c r="J803" i="12" s="1"/>
  <c r="J804" i="12" s="1"/>
  <c r="J805" i="12" s="1"/>
  <c r="J806" i="12" s="1"/>
  <c r="H802" i="12"/>
  <c r="H803" i="12" s="1"/>
  <c r="H804" i="12" s="1"/>
  <c r="H805" i="12" s="1"/>
  <c r="H806" i="12" s="1"/>
  <c r="U818" i="12"/>
  <c r="T818" i="12"/>
  <c r="S818" i="12"/>
  <c r="R818" i="12"/>
  <c r="M818" i="12"/>
  <c r="I79" i="18" s="1"/>
  <c r="I818" i="12"/>
  <c r="F79" i="18" s="1"/>
  <c r="G818" i="12"/>
  <c r="E79" i="18" s="1"/>
  <c r="L815" i="12"/>
  <c r="K815" i="12"/>
  <c r="L814" i="12"/>
  <c r="K814" i="12"/>
  <c r="L813" i="12"/>
  <c r="K813" i="12"/>
  <c r="L812" i="12"/>
  <c r="K812" i="12"/>
  <c r="J813" i="12"/>
  <c r="J814" i="12" s="1"/>
  <c r="J815" i="12" s="1"/>
  <c r="J816" i="12" s="1"/>
  <c r="H812" i="12"/>
  <c r="H813" i="12" s="1"/>
  <c r="H814" i="12" s="1"/>
  <c r="H815" i="12" s="1"/>
  <c r="H816" i="12" s="1"/>
  <c r="U826" i="12"/>
  <c r="T826" i="12"/>
  <c r="S826" i="12"/>
  <c r="R826" i="12"/>
  <c r="M826" i="12"/>
  <c r="I80" i="18" s="1"/>
  <c r="I826" i="12"/>
  <c r="F80" i="18" s="1"/>
  <c r="G826" i="12"/>
  <c r="E80" i="18" s="1"/>
  <c r="L823" i="12"/>
  <c r="K823" i="12"/>
  <c r="L822" i="12"/>
  <c r="K822" i="12"/>
  <c r="L821" i="12"/>
  <c r="K821" i="12"/>
  <c r="J821" i="12"/>
  <c r="J822" i="12" s="1"/>
  <c r="J823" i="12" s="1"/>
  <c r="J824" i="12" s="1"/>
  <c r="H821" i="12"/>
  <c r="H822" i="12" s="1"/>
  <c r="H823" i="12" s="1"/>
  <c r="H824" i="12" s="1"/>
  <c r="U837" i="12"/>
  <c r="T837" i="12"/>
  <c r="S837" i="12"/>
  <c r="R837" i="12"/>
  <c r="M837" i="12"/>
  <c r="I81" i="18" s="1"/>
  <c r="I837" i="12"/>
  <c r="F81" i="18" s="1"/>
  <c r="G837" i="12"/>
  <c r="E81" i="18" s="1"/>
  <c r="J830" i="12"/>
  <c r="J831" i="12" s="1"/>
  <c r="J832" i="12" s="1"/>
  <c r="J833" i="12" s="1"/>
  <c r="J834" i="12" s="1"/>
  <c r="J835" i="12" s="1"/>
  <c r="H830" i="12"/>
  <c r="V828" i="12"/>
  <c r="U851" i="12"/>
  <c r="T851" i="12"/>
  <c r="S851" i="12"/>
  <c r="R851" i="12"/>
  <c r="M851" i="12"/>
  <c r="I82" i="18" s="1"/>
  <c r="I851" i="12"/>
  <c r="F82" i="18" s="1"/>
  <c r="G851" i="12"/>
  <c r="E82" i="18" s="1"/>
  <c r="V848" i="12"/>
  <c r="L843" i="12"/>
  <c r="K843" i="12"/>
  <c r="L842" i="12"/>
  <c r="K842" i="12"/>
  <c r="L841" i="12"/>
  <c r="K841" i="12"/>
  <c r="L840" i="12"/>
  <c r="K840" i="12"/>
  <c r="U853" i="12"/>
  <c r="T853" i="12"/>
  <c r="S853" i="12"/>
  <c r="R853" i="12"/>
  <c r="V853" i="12"/>
  <c r="L790" i="12" l="1"/>
  <c r="H76" i="18" s="1"/>
  <c r="V876" i="12"/>
  <c r="F78" i="18"/>
  <c r="V818" i="12"/>
  <c r="V851" i="12"/>
  <c r="V826" i="12"/>
  <c r="V837" i="12"/>
  <c r="V790" i="12"/>
  <c r="V799" i="12"/>
  <c r="V809" i="12"/>
  <c r="L876" i="12"/>
  <c r="H85" i="18" s="1"/>
  <c r="K876" i="12"/>
  <c r="G85" i="18" s="1"/>
  <c r="L851" i="12"/>
  <c r="H82" i="18" s="1"/>
  <c r="L837" i="12"/>
  <c r="H81" i="18" s="1"/>
  <c r="L826" i="12"/>
  <c r="H80" i="18" s="1"/>
  <c r="L818" i="12"/>
  <c r="H79" i="18" s="1"/>
  <c r="L809" i="12"/>
  <c r="H78" i="18" s="1"/>
  <c r="L799" i="12"/>
  <c r="H77" i="18" s="1"/>
  <c r="G76" i="18"/>
  <c r="K799" i="12"/>
  <c r="G77" i="18" s="1"/>
  <c r="K818" i="12"/>
  <c r="G79" i="18" s="1"/>
  <c r="K809" i="12"/>
  <c r="G78" i="18" s="1"/>
  <c r="K826" i="12"/>
  <c r="G80" i="18" s="1"/>
  <c r="K851" i="12"/>
  <c r="G82" i="18" s="1"/>
  <c r="K857" i="12"/>
  <c r="H857" i="12"/>
  <c r="V723" i="12"/>
  <c r="V731" i="12" s="1"/>
  <c r="R731" i="12"/>
  <c r="S714" i="12"/>
  <c r="T714" i="12"/>
  <c r="U714" i="12"/>
  <c r="R714" i="12"/>
  <c r="S731" i="12"/>
  <c r="T731" i="12"/>
  <c r="U731" i="12"/>
  <c r="S865" i="12"/>
  <c r="T865" i="12"/>
  <c r="U865" i="12"/>
  <c r="R865" i="12"/>
  <c r="S886" i="12"/>
  <c r="T886" i="12"/>
  <c r="U886" i="12"/>
  <c r="R886" i="12"/>
  <c r="M886" i="12"/>
  <c r="I87" i="18" s="1"/>
  <c r="I886" i="12"/>
  <c r="F87" i="18" s="1"/>
  <c r="G886" i="12"/>
  <c r="E87" i="18" s="1"/>
  <c r="L882" i="12"/>
  <c r="K882" i="12"/>
  <c r="L881" i="12"/>
  <c r="K881" i="12"/>
  <c r="L880" i="12"/>
  <c r="K880" i="12"/>
  <c r="L879" i="12"/>
  <c r="K879" i="12"/>
  <c r="J879" i="12"/>
  <c r="J880" i="12" s="1"/>
  <c r="J881" i="12" s="1"/>
  <c r="J882" i="12" s="1"/>
  <c r="J883" i="12" s="1"/>
  <c r="J884" i="12" s="1"/>
  <c r="H879" i="12"/>
  <c r="H880" i="12" s="1"/>
  <c r="H881" i="12" s="1"/>
  <c r="H882" i="12" s="1"/>
  <c r="H884" i="12" s="1"/>
  <c r="S777" i="12"/>
  <c r="T777" i="12"/>
  <c r="U777" i="12"/>
  <c r="R777" i="12"/>
  <c r="C18" i="1"/>
  <c r="S722" i="12"/>
  <c r="T722" i="12"/>
  <c r="U722" i="12"/>
  <c r="R722" i="12"/>
  <c r="V721" i="12"/>
  <c r="V722" i="12" s="1"/>
  <c r="V886" i="12" l="1"/>
  <c r="L886" i="12"/>
  <c r="H87" i="18" s="1"/>
  <c r="K886" i="12"/>
  <c r="G87" i="18" s="1"/>
  <c r="B59" i="18"/>
  <c r="O630" i="12" l="1"/>
  <c r="K770" i="12" l="1"/>
  <c r="K771" i="12"/>
  <c r="K772" i="12"/>
  <c r="K773" i="12"/>
  <c r="K774" i="12"/>
  <c r="K775" i="12"/>
  <c r="L774" i="12"/>
  <c r="K759" i="12" l="1"/>
  <c r="L751" i="12" l="1"/>
  <c r="V742" i="12"/>
  <c r="L772" i="12"/>
  <c r="K738" i="12" l="1"/>
  <c r="K748" i="12" l="1"/>
  <c r="K749" i="12"/>
  <c r="K750" i="12"/>
  <c r="K751" i="12"/>
  <c r="K752" i="12"/>
  <c r="L748" i="12"/>
  <c r="K760" i="12"/>
  <c r="K761" i="12"/>
  <c r="K762" i="12"/>
  <c r="K769" i="12"/>
  <c r="L769" i="12"/>
  <c r="L770" i="12"/>
  <c r="L771" i="12"/>
  <c r="L773" i="12"/>
  <c r="F118" i="21" l="1"/>
  <c r="E118" i="21"/>
  <c r="D118" i="21"/>
  <c r="C118" i="21"/>
  <c r="B118" i="21"/>
  <c r="G714" i="12" l="1"/>
  <c r="G722" i="12"/>
  <c r="G731" i="12"/>
  <c r="K566" i="12" l="1"/>
  <c r="M574" i="12"/>
  <c r="K571" i="12"/>
  <c r="K568" i="12"/>
  <c r="L568" i="12"/>
  <c r="K569" i="12"/>
  <c r="L569" i="12"/>
  <c r="K570" i="12"/>
  <c r="L570" i="12"/>
  <c r="M516" i="12" l="1"/>
  <c r="V559" i="12" l="1"/>
  <c r="K513" i="12" l="1"/>
  <c r="K514" i="12"/>
  <c r="L510" i="12"/>
  <c r="L511" i="12"/>
  <c r="L513" i="12"/>
  <c r="K510" i="12"/>
  <c r="K511" i="12"/>
  <c r="F80" i="21" l="1"/>
  <c r="E80" i="21"/>
  <c r="D80" i="21"/>
  <c r="C80" i="21"/>
  <c r="B80" i="21"/>
  <c r="K214" i="12" l="1"/>
  <c r="V217" i="12"/>
  <c r="G706" i="12" l="1"/>
  <c r="I706" i="12"/>
  <c r="M706" i="12"/>
  <c r="R706" i="12"/>
  <c r="S706" i="12"/>
  <c r="T706" i="12"/>
  <c r="U706" i="12"/>
  <c r="V704" i="12"/>
  <c r="L702" i="12"/>
  <c r="K702" i="12"/>
  <c r="L701" i="12"/>
  <c r="K701" i="12"/>
  <c r="L700" i="12"/>
  <c r="K700" i="12"/>
  <c r="J700" i="12"/>
  <c r="J701" i="12" s="1"/>
  <c r="J702" i="12" s="1"/>
  <c r="J703" i="12" s="1"/>
  <c r="H700" i="12"/>
  <c r="H701" i="12" s="1"/>
  <c r="H702" i="12" s="1"/>
  <c r="H703" i="12" s="1"/>
  <c r="M697" i="12"/>
  <c r="I697" i="12"/>
  <c r="G697" i="12"/>
  <c r="L694" i="12"/>
  <c r="K694" i="12"/>
  <c r="L693" i="12"/>
  <c r="K693" i="12"/>
  <c r="L692" i="12"/>
  <c r="K692" i="12"/>
  <c r="J692" i="12"/>
  <c r="J693" i="12" s="1"/>
  <c r="J694" i="12" s="1"/>
  <c r="J695" i="12" s="1"/>
  <c r="H692" i="12"/>
  <c r="H693" i="12" s="1"/>
  <c r="H694" i="12" s="1"/>
  <c r="H695" i="12" s="1"/>
  <c r="U689" i="12"/>
  <c r="T689" i="12"/>
  <c r="S689" i="12"/>
  <c r="R689" i="12"/>
  <c r="M689" i="12"/>
  <c r="I689" i="12"/>
  <c r="G689" i="12"/>
  <c r="L686" i="12"/>
  <c r="K686" i="12"/>
  <c r="L685" i="12"/>
  <c r="K685" i="12"/>
  <c r="L684" i="12"/>
  <c r="K684" i="12"/>
  <c r="L683" i="12"/>
  <c r="K683" i="12"/>
  <c r="J683" i="12"/>
  <c r="J684" i="12" s="1"/>
  <c r="J685" i="12" s="1"/>
  <c r="J686" i="12" s="1"/>
  <c r="J687" i="12" s="1"/>
  <c r="H683" i="12"/>
  <c r="H684" i="12" s="1"/>
  <c r="H685" i="12" s="1"/>
  <c r="H686" i="12" s="1"/>
  <c r="H687" i="12" s="1"/>
  <c r="V681" i="12"/>
  <c r="V689" i="12" l="1"/>
  <c r="V706" i="12"/>
  <c r="L706" i="12"/>
  <c r="K706" i="12"/>
  <c r="K689" i="12"/>
  <c r="K697" i="12"/>
  <c r="L689" i="12"/>
  <c r="L697" i="12"/>
  <c r="U677" i="12"/>
  <c r="T677" i="12"/>
  <c r="S677" i="12"/>
  <c r="R677" i="12"/>
  <c r="M677" i="12"/>
  <c r="I63" i="18" s="1"/>
  <c r="I677" i="12"/>
  <c r="F63" i="18" s="1"/>
  <c r="G677" i="12"/>
  <c r="E63" i="18" s="1"/>
  <c r="L674" i="12"/>
  <c r="K674" i="12"/>
  <c r="L673" i="12"/>
  <c r="K673" i="12"/>
  <c r="L672" i="12"/>
  <c r="K672" i="12"/>
  <c r="L671" i="12"/>
  <c r="K671" i="12"/>
  <c r="L670" i="12"/>
  <c r="K670" i="12"/>
  <c r="J670" i="12"/>
  <c r="J671" i="12" s="1"/>
  <c r="J672" i="12" s="1"/>
  <c r="J673" i="12" s="1"/>
  <c r="J674" i="12" s="1"/>
  <c r="J675" i="12" s="1"/>
  <c r="H670" i="12"/>
  <c r="H671" i="12" s="1"/>
  <c r="H672" i="12" s="1"/>
  <c r="H673" i="12" s="1"/>
  <c r="H674" i="12" s="1"/>
  <c r="H675" i="12" s="1"/>
  <c r="V668" i="12"/>
  <c r="V679" i="12"/>
  <c r="U679" i="12"/>
  <c r="T679" i="12"/>
  <c r="S679" i="12"/>
  <c r="R679" i="12"/>
  <c r="M777" i="12"/>
  <c r="I777" i="12"/>
  <c r="G777" i="12"/>
  <c r="L768" i="12"/>
  <c r="K768" i="12"/>
  <c r="J768" i="12"/>
  <c r="H768" i="12"/>
  <c r="V766" i="12"/>
  <c r="V777" i="12" s="1"/>
  <c r="U764" i="12"/>
  <c r="T764" i="12"/>
  <c r="S764" i="12"/>
  <c r="R764" i="12"/>
  <c r="M764" i="12"/>
  <c r="I764" i="12"/>
  <c r="G764" i="12"/>
  <c r="V763" i="12"/>
  <c r="L761" i="12"/>
  <c r="L760" i="12"/>
  <c r="L759" i="12"/>
  <c r="L758" i="12"/>
  <c r="K758" i="12"/>
  <c r="L757" i="12"/>
  <c r="K757" i="12"/>
  <c r="J757" i="12"/>
  <c r="J758" i="12" s="1"/>
  <c r="J759" i="12" s="1"/>
  <c r="J760" i="12" s="1"/>
  <c r="J761" i="12" s="1"/>
  <c r="J762" i="12" s="1"/>
  <c r="H757" i="12"/>
  <c r="H758" i="12" s="1"/>
  <c r="H759" i="12" s="1"/>
  <c r="H760" i="12" s="1"/>
  <c r="H761" i="12" s="1"/>
  <c r="H762" i="12" s="1"/>
  <c r="V733" i="12"/>
  <c r="U733" i="12"/>
  <c r="T733" i="12"/>
  <c r="S733" i="12"/>
  <c r="R733" i="12"/>
  <c r="U741" i="12"/>
  <c r="T741" i="12"/>
  <c r="S741" i="12"/>
  <c r="R741" i="12"/>
  <c r="M741" i="12"/>
  <c r="I741" i="12"/>
  <c r="G741" i="12"/>
  <c r="V739" i="12"/>
  <c r="V741" i="12" s="1"/>
  <c r="L737" i="12"/>
  <c r="K737" i="12"/>
  <c r="L736" i="12"/>
  <c r="J736" i="12"/>
  <c r="J737" i="12" s="1"/>
  <c r="J738" i="12" s="1"/>
  <c r="H736" i="12"/>
  <c r="H737" i="12" s="1"/>
  <c r="H738" i="12" s="1"/>
  <c r="U754" i="12"/>
  <c r="T754" i="12"/>
  <c r="S754" i="12"/>
  <c r="R754" i="12"/>
  <c r="M754" i="12"/>
  <c r="I754" i="12"/>
  <c r="G754" i="12"/>
  <c r="L750" i="12"/>
  <c r="L749" i="12"/>
  <c r="L747" i="12"/>
  <c r="K747" i="12"/>
  <c r="L746" i="12"/>
  <c r="K746" i="12"/>
  <c r="L745" i="12"/>
  <c r="K745" i="12"/>
  <c r="L744" i="12"/>
  <c r="K744" i="12"/>
  <c r="J744" i="12"/>
  <c r="J745" i="12" s="1"/>
  <c r="J746" i="12" s="1"/>
  <c r="J747" i="12" s="1"/>
  <c r="J748" i="12" s="1"/>
  <c r="J749" i="12" s="1"/>
  <c r="J750" i="12" s="1"/>
  <c r="J751" i="12" s="1"/>
  <c r="J752" i="12" s="1"/>
  <c r="H744" i="12"/>
  <c r="H745" i="12" s="1"/>
  <c r="H746" i="12" s="1"/>
  <c r="H747" i="12" s="1"/>
  <c r="H748" i="12" s="1"/>
  <c r="H749" i="12" s="1"/>
  <c r="H750" i="12" s="1"/>
  <c r="H751" i="12" s="1"/>
  <c r="H752" i="12" s="1"/>
  <c r="H858" i="12"/>
  <c r="H859" i="12" s="1"/>
  <c r="H860" i="12" s="1"/>
  <c r="H861" i="12" s="1"/>
  <c r="H862" i="12" s="1"/>
  <c r="J857" i="12"/>
  <c r="J858" i="12" s="1"/>
  <c r="J859" i="12" s="1"/>
  <c r="J860" i="12" s="1"/>
  <c r="J861" i="12" s="1"/>
  <c r="J862" i="12" s="1"/>
  <c r="L857" i="12"/>
  <c r="K858" i="12"/>
  <c r="L858" i="12"/>
  <c r="K859" i="12"/>
  <c r="L859" i="12"/>
  <c r="K860" i="12"/>
  <c r="L860" i="12"/>
  <c r="K861" i="12"/>
  <c r="L861" i="12"/>
  <c r="K862" i="12"/>
  <c r="V863" i="12"/>
  <c r="G865" i="12"/>
  <c r="E84" i="18" s="1"/>
  <c r="K729" i="12"/>
  <c r="K720" i="12"/>
  <c r="K712" i="12"/>
  <c r="E59" i="18"/>
  <c r="V677" i="12" l="1"/>
  <c r="V865" i="12"/>
  <c r="V754" i="12"/>
  <c r="J769" i="12"/>
  <c r="J770" i="12" s="1"/>
  <c r="J771" i="12" s="1"/>
  <c r="J773" i="12" s="1"/>
  <c r="H770" i="12"/>
  <c r="H771" i="12" s="1"/>
  <c r="H773" i="12" s="1"/>
  <c r="H775" i="12" s="1"/>
  <c r="H769" i="12"/>
  <c r="V764" i="12"/>
  <c r="K777" i="12"/>
  <c r="L764" i="12"/>
  <c r="L777" i="12"/>
  <c r="L677" i="12"/>
  <c r="H63" i="18" s="1"/>
  <c r="K677" i="12"/>
  <c r="G63" i="18" s="1"/>
  <c r="L754" i="12"/>
  <c r="L741" i="12"/>
  <c r="K764" i="12"/>
  <c r="K754" i="12"/>
  <c r="K741" i="12"/>
  <c r="M865" i="12"/>
  <c r="I84" i="18" s="1"/>
  <c r="I865" i="12"/>
  <c r="F84" i="18" s="1"/>
  <c r="M731" i="12"/>
  <c r="I731" i="12"/>
  <c r="L728" i="12"/>
  <c r="K728" i="12"/>
  <c r="L727" i="12"/>
  <c r="K727" i="12"/>
  <c r="L726" i="12"/>
  <c r="K726" i="12"/>
  <c r="L725" i="12"/>
  <c r="K725" i="12"/>
  <c r="J725" i="12"/>
  <c r="J726" i="12" s="1"/>
  <c r="J727" i="12" s="1"/>
  <c r="J728" i="12" s="1"/>
  <c r="J729" i="12" s="1"/>
  <c r="H725" i="12"/>
  <c r="H726" i="12" s="1"/>
  <c r="H727" i="12" s="1"/>
  <c r="H728" i="12" s="1"/>
  <c r="H729" i="12" s="1"/>
  <c r="M722" i="12"/>
  <c r="I722" i="12"/>
  <c r="L719" i="12"/>
  <c r="K719" i="12"/>
  <c r="L718" i="12"/>
  <c r="K718" i="12"/>
  <c r="L717" i="12"/>
  <c r="K717" i="12"/>
  <c r="J717" i="12"/>
  <c r="J718" i="12" s="1"/>
  <c r="J719" i="12" s="1"/>
  <c r="J720" i="12" s="1"/>
  <c r="H717" i="12"/>
  <c r="H718" i="12" s="1"/>
  <c r="H719" i="12" s="1"/>
  <c r="H720" i="12" s="1"/>
  <c r="M714" i="12"/>
  <c r="I714" i="12"/>
  <c r="L711" i="12"/>
  <c r="K711" i="12"/>
  <c r="L710" i="12"/>
  <c r="K710" i="12"/>
  <c r="J710" i="12"/>
  <c r="J711" i="12" s="1"/>
  <c r="J712" i="12" s="1"/>
  <c r="H710" i="12"/>
  <c r="H711" i="12" s="1"/>
  <c r="H712" i="12" s="1"/>
  <c r="V708" i="12"/>
  <c r="V714" i="12" s="1"/>
  <c r="U666" i="12"/>
  <c r="T666" i="12"/>
  <c r="S666" i="12"/>
  <c r="R666" i="12"/>
  <c r="M666" i="12"/>
  <c r="I62" i="18" s="1"/>
  <c r="I666" i="12"/>
  <c r="F62" i="18" s="1"/>
  <c r="G666" i="12"/>
  <c r="E62" i="18" s="1"/>
  <c r="L663" i="12"/>
  <c r="L662" i="12"/>
  <c r="L661" i="12"/>
  <c r="K661" i="12"/>
  <c r="L660" i="12"/>
  <c r="K660" i="12"/>
  <c r="L659" i="12"/>
  <c r="K659" i="12"/>
  <c r="J659" i="12"/>
  <c r="J660" i="12" s="1"/>
  <c r="J661" i="12" s="1"/>
  <c r="J662" i="12" s="1"/>
  <c r="J663" i="12" s="1"/>
  <c r="J664" i="12" s="1"/>
  <c r="H659" i="12"/>
  <c r="H660" i="12" s="1"/>
  <c r="H661" i="12" s="1"/>
  <c r="H662" i="12" s="1"/>
  <c r="H663" i="12" s="1"/>
  <c r="H664" i="12" s="1"/>
  <c r="V666" i="12" l="1"/>
  <c r="J774" i="12"/>
  <c r="J775" i="12" s="1"/>
  <c r="L865" i="12"/>
  <c r="H84" i="18" s="1"/>
  <c r="K865" i="12"/>
  <c r="G84" i="18" s="1"/>
  <c r="L714" i="12"/>
  <c r="K722" i="12"/>
  <c r="L722" i="12"/>
  <c r="K731" i="12"/>
  <c r="L731" i="12"/>
  <c r="K714" i="12"/>
  <c r="K666" i="12"/>
  <c r="G62" i="18" s="1"/>
  <c r="L666" i="12"/>
  <c r="H62" i="18" s="1"/>
  <c r="V524" i="12" l="1"/>
  <c r="K521" i="12"/>
  <c r="L521" i="12"/>
  <c r="K523" i="12"/>
  <c r="M537" i="12"/>
  <c r="M527" i="12"/>
  <c r="K535" i="12"/>
  <c r="J623" i="12"/>
  <c r="I629" i="12"/>
  <c r="K627" i="12"/>
  <c r="V622" i="12" l="1"/>
  <c r="V621" i="12"/>
  <c r="K496" i="12" l="1"/>
  <c r="K497" i="12"/>
  <c r="K498" i="12"/>
  <c r="K499" i="12"/>
  <c r="K500" i="12"/>
  <c r="L495" i="12"/>
  <c r="K495" i="12"/>
  <c r="K488" i="12"/>
  <c r="M483" i="12"/>
  <c r="K480" i="12"/>
  <c r="K478" i="12"/>
  <c r="L476" i="12"/>
  <c r="L477" i="12"/>
  <c r="L480" i="12"/>
  <c r="K476" i="12"/>
  <c r="K477" i="12"/>
  <c r="K481" i="12"/>
  <c r="M472" i="12"/>
  <c r="K556" i="12" l="1"/>
  <c r="K553" i="12"/>
  <c r="L553" i="12"/>
  <c r="K554" i="12"/>
  <c r="L554" i="12"/>
  <c r="K555" i="12"/>
  <c r="L555" i="12"/>
  <c r="J551" i="12" l="1"/>
  <c r="J552" i="12" s="1"/>
  <c r="J553" i="12" s="1"/>
  <c r="J554" i="12" s="1"/>
  <c r="J555" i="12" s="1"/>
  <c r="J556" i="12" s="1"/>
  <c r="K543" i="12" l="1"/>
  <c r="K582" i="12"/>
  <c r="V575" i="12"/>
  <c r="F63" i="21" l="1"/>
  <c r="E63" i="21"/>
  <c r="D63" i="21"/>
  <c r="C63" i="21"/>
  <c r="B63" i="21"/>
  <c r="V1040" i="12" l="1"/>
  <c r="M1005" i="12" l="1"/>
  <c r="M1085" i="12"/>
  <c r="L1079" i="12"/>
  <c r="L1080" i="12"/>
  <c r="L1081" i="12"/>
  <c r="K1079" i="12"/>
  <c r="K1080" i="12"/>
  <c r="K1081" i="12"/>
  <c r="K1082" i="12"/>
  <c r="K1064" i="12" l="1"/>
  <c r="L1064" i="12"/>
  <c r="K1065" i="12"/>
  <c r="L1065" i="12"/>
  <c r="K1066" i="12"/>
  <c r="L1066" i="12"/>
  <c r="K1067" i="12"/>
  <c r="L1067" i="12"/>
  <c r="K1068" i="12"/>
  <c r="L1068" i="12"/>
  <c r="K1069" i="12"/>
  <c r="L1069" i="12"/>
  <c r="K1070" i="12"/>
  <c r="M1072" i="12"/>
  <c r="V1056" i="12"/>
  <c r="K1033" i="12"/>
  <c r="K1034" i="12"/>
  <c r="K1035" i="12"/>
  <c r="K1036" i="12"/>
  <c r="J1030" i="12"/>
  <c r="H1030" i="12"/>
  <c r="L1035" i="12"/>
  <c r="L1000" i="12" l="1"/>
  <c r="K1002" i="12" l="1"/>
  <c r="K999" i="12"/>
  <c r="L999" i="12"/>
  <c r="K1000" i="12"/>
  <c r="K1001" i="12"/>
  <c r="L1001" i="12"/>
  <c r="K992" i="12"/>
  <c r="M985" i="12"/>
  <c r="K980" i="12"/>
  <c r="L980" i="12"/>
  <c r="K983" i="12"/>
  <c r="K9" i="18" l="1"/>
  <c r="K23" i="18"/>
  <c r="L41" i="21"/>
  <c r="L40" i="21"/>
  <c r="L39" i="21"/>
  <c r="L38" i="21"/>
  <c r="L37" i="21"/>
  <c r="L36" i="21"/>
  <c r="L35" i="21"/>
  <c r="F42" i="21"/>
  <c r="D42" i="21"/>
  <c r="E42" i="21"/>
  <c r="C42" i="21"/>
  <c r="B42" i="21"/>
  <c r="L4" i="21" l="1"/>
  <c r="L5" i="21"/>
  <c r="L6" i="21"/>
  <c r="L7" i="21"/>
  <c r="L8" i="21"/>
  <c r="L9" i="21"/>
  <c r="L10" i="21"/>
  <c r="L11" i="21"/>
  <c r="L12" i="21"/>
  <c r="L13" i="21"/>
  <c r="L14" i="21"/>
  <c r="L15" i="21"/>
  <c r="L16" i="21"/>
  <c r="L17" i="21"/>
  <c r="L18" i="21"/>
  <c r="L19" i="21"/>
  <c r="L20" i="21"/>
  <c r="L21" i="21"/>
  <c r="L22" i="21"/>
  <c r="L23" i="21"/>
  <c r="L24" i="21"/>
  <c r="L25" i="21"/>
  <c r="L26" i="21"/>
  <c r="L27" i="21"/>
  <c r="L28" i="21"/>
  <c r="L29" i="21"/>
  <c r="L30" i="21"/>
  <c r="L31" i="21"/>
  <c r="L3" i="21"/>
  <c r="F32" i="21"/>
  <c r="D32" i="21"/>
  <c r="E32" i="21"/>
  <c r="C32" i="21"/>
  <c r="B32" i="21"/>
  <c r="K10" i="12" l="1"/>
  <c r="K120" i="18"/>
  <c r="K150" i="18"/>
  <c r="K168" i="18"/>
  <c r="O1179" i="12" l="1"/>
  <c r="C19" i="1" s="1"/>
  <c r="K1175" i="12" l="1"/>
  <c r="V1169" i="12"/>
  <c r="V1096" i="12"/>
  <c r="K1105" i="12" l="1"/>
  <c r="L1095" i="12"/>
  <c r="K1095" i="12"/>
  <c r="K1096" i="12"/>
  <c r="K1150" i="12" l="1"/>
  <c r="K1151" i="12"/>
  <c r="K1142" i="12" l="1"/>
  <c r="V1135" i="12" l="1"/>
  <c r="V1165" i="12"/>
  <c r="V1166" i="12"/>
  <c r="L1160" i="12"/>
  <c r="L1161" i="12"/>
  <c r="L1162" i="12"/>
  <c r="L1163" i="12"/>
  <c r="K1160" i="12"/>
  <c r="K1161" i="12"/>
  <c r="K1162" i="12"/>
  <c r="K1163" i="12"/>
  <c r="K1164" i="12"/>
  <c r="K1131" i="12" l="1"/>
  <c r="L1130" i="12"/>
  <c r="K1130" i="12"/>
  <c r="L1129" i="12"/>
  <c r="K1129" i="12"/>
  <c r="L1128" i="12"/>
  <c r="K1128" i="12"/>
  <c r="L1127" i="12"/>
  <c r="K1127" i="12"/>
  <c r="L1126" i="12"/>
  <c r="K1126" i="12"/>
  <c r="L1125" i="12"/>
  <c r="K1125" i="12"/>
  <c r="L1124" i="12"/>
  <c r="K1124" i="12"/>
  <c r="L1123" i="12"/>
  <c r="K1123" i="12"/>
  <c r="L1122" i="12"/>
  <c r="K1122" i="12"/>
  <c r="J1122" i="12"/>
  <c r="J1123" i="12" s="1"/>
  <c r="J1124" i="12" s="1"/>
  <c r="J1125" i="12" s="1"/>
  <c r="J1126" i="12" s="1"/>
  <c r="J1127" i="12" s="1"/>
  <c r="J1128" i="12" s="1"/>
  <c r="J1129" i="12" s="1"/>
  <c r="J1130" i="12" s="1"/>
  <c r="J1131" i="12" s="1"/>
  <c r="H1122" i="12"/>
  <c r="H1123" i="12" s="1"/>
  <c r="H1124" i="12" s="1"/>
  <c r="H1125" i="12" s="1"/>
  <c r="H1126" i="12" s="1"/>
  <c r="H1127" i="12" s="1"/>
  <c r="H1128" i="12" s="1"/>
  <c r="H1129" i="12" s="1"/>
  <c r="H1130" i="12" s="1"/>
  <c r="H1131" i="12" s="1"/>
  <c r="K1117" i="12" l="1"/>
  <c r="K1114" i="12"/>
  <c r="L1114" i="12"/>
  <c r="K1115" i="12"/>
  <c r="L1115" i="12"/>
  <c r="K1116" i="12"/>
  <c r="L1116" i="12"/>
  <c r="U1178" i="12" l="1"/>
  <c r="T1178" i="12"/>
  <c r="S1178" i="12"/>
  <c r="R1178" i="12"/>
  <c r="M1178" i="12"/>
  <c r="I1178" i="12"/>
  <c r="V1176" i="12"/>
  <c r="V1178" i="12" s="1"/>
  <c r="L1173" i="12"/>
  <c r="K1173" i="12"/>
  <c r="L1172" i="12"/>
  <c r="K1172" i="12"/>
  <c r="L1171" i="12"/>
  <c r="K1171" i="12"/>
  <c r="L1170" i="12"/>
  <c r="K1170" i="12"/>
  <c r="J1170" i="12"/>
  <c r="J1171" i="12" s="1"/>
  <c r="J1172" i="12" s="1"/>
  <c r="J1173" i="12" s="1"/>
  <c r="J1174" i="12" s="1"/>
  <c r="H1170" i="12"/>
  <c r="U1167" i="12"/>
  <c r="T1167" i="12"/>
  <c r="S1167" i="12"/>
  <c r="R1167" i="12"/>
  <c r="M1167" i="12"/>
  <c r="I1167" i="12"/>
  <c r="L1159" i="12"/>
  <c r="K1159" i="12"/>
  <c r="L1158" i="12"/>
  <c r="K1158" i="12"/>
  <c r="J1158" i="12"/>
  <c r="J1159" i="12" s="1"/>
  <c r="J1160" i="12" s="1"/>
  <c r="J1161" i="12" s="1"/>
  <c r="J1162" i="12" s="1"/>
  <c r="J1163" i="12" s="1"/>
  <c r="J1164" i="12" s="1"/>
  <c r="H1158" i="12"/>
  <c r="H1159" i="12" s="1"/>
  <c r="H1160" i="12" s="1"/>
  <c r="H1161" i="12" s="1"/>
  <c r="H1162" i="12" s="1"/>
  <c r="H1163" i="12" s="1"/>
  <c r="H1164" i="12" s="1"/>
  <c r="V1156" i="12"/>
  <c r="U1154" i="12"/>
  <c r="T1154" i="12"/>
  <c r="S1154" i="12"/>
  <c r="R1154" i="12"/>
  <c r="M1154" i="12"/>
  <c r="I1154" i="12"/>
  <c r="V1152" i="12"/>
  <c r="V1154" i="12" s="1"/>
  <c r="L1150" i="12"/>
  <c r="L1149" i="12"/>
  <c r="K1149" i="12"/>
  <c r="L1148" i="12"/>
  <c r="K1148" i="12"/>
  <c r="L1147" i="12"/>
  <c r="K1147" i="12"/>
  <c r="J1147" i="12"/>
  <c r="J1148" i="12" s="1"/>
  <c r="J1149" i="12" s="1"/>
  <c r="J1150" i="12" s="1"/>
  <c r="J1151" i="12" s="1"/>
  <c r="H1147" i="12"/>
  <c r="H1148" i="12" s="1"/>
  <c r="H1149" i="12" s="1"/>
  <c r="H1150" i="12" s="1"/>
  <c r="H1151" i="12" s="1"/>
  <c r="U1144" i="12"/>
  <c r="T1144" i="12"/>
  <c r="S1144" i="12"/>
  <c r="R1144" i="12"/>
  <c r="M1144" i="12"/>
  <c r="I1144" i="12"/>
  <c r="L1141" i="12"/>
  <c r="K1141" i="12"/>
  <c r="L1140" i="12"/>
  <c r="K1140" i="12"/>
  <c r="L1139" i="12"/>
  <c r="K1139" i="12"/>
  <c r="L1138" i="12"/>
  <c r="K1138" i="12"/>
  <c r="L1137" i="12"/>
  <c r="K1137" i="12"/>
  <c r="J1137" i="12"/>
  <c r="J1138" i="12" s="1"/>
  <c r="J1139" i="12" s="1"/>
  <c r="J1140" i="12" s="1"/>
  <c r="J1141" i="12" s="1"/>
  <c r="J1142" i="12" s="1"/>
  <c r="H1137" i="12"/>
  <c r="H1138" i="12" s="1"/>
  <c r="H1139" i="12" s="1"/>
  <c r="H1140" i="12" s="1"/>
  <c r="H1141" i="12" s="1"/>
  <c r="H1142" i="12" s="1"/>
  <c r="V1144" i="12"/>
  <c r="H1171" i="12" l="1"/>
  <c r="H1172" i="12" s="1"/>
  <c r="H1173" i="12" s="1"/>
  <c r="H1175" i="12" s="1"/>
  <c r="V1167" i="12"/>
  <c r="K1144" i="12"/>
  <c r="K1154" i="12"/>
  <c r="K1167" i="12"/>
  <c r="L1167" i="12"/>
  <c r="K1178" i="12"/>
  <c r="L1178" i="12"/>
  <c r="L1144" i="12"/>
  <c r="L1154" i="12"/>
  <c r="U1134" i="12" l="1"/>
  <c r="T1134" i="12"/>
  <c r="S1134" i="12"/>
  <c r="R1134" i="12"/>
  <c r="M1134" i="12"/>
  <c r="I1134" i="12"/>
  <c r="V1132" i="12"/>
  <c r="V1134" i="12" s="1"/>
  <c r="U1119" i="12"/>
  <c r="T1119" i="12"/>
  <c r="S1119" i="12"/>
  <c r="R1119" i="12"/>
  <c r="M1119" i="12"/>
  <c r="I1119" i="12"/>
  <c r="L1113" i="12"/>
  <c r="K1113" i="12"/>
  <c r="L1112" i="12"/>
  <c r="K1112" i="12"/>
  <c r="J1112" i="12"/>
  <c r="J1113" i="12" s="1"/>
  <c r="J1114" i="12" s="1"/>
  <c r="J1115" i="12" s="1"/>
  <c r="J1116" i="12" s="1"/>
  <c r="J1117" i="12" s="1"/>
  <c r="H1112" i="12"/>
  <c r="H1113" i="12" s="1"/>
  <c r="H1114" i="12" s="1"/>
  <c r="H1115" i="12" s="1"/>
  <c r="H1116" i="12" s="1"/>
  <c r="H1117" i="12" s="1"/>
  <c r="V1110" i="12"/>
  <c r="U1108" i="12"/>
  <c r="T1108" i="12"/>
  <c r="S1108" i="12"/>
  <c r="R1108" i="12"/>
  <c r="M1108" i="12"/>
  <c r="I1108" i="12"/>
  <c r="V1106" i="12"/>
  <c r="L1104" i="12"/>
  <c r="K1104" i="12"/>
  <c r="L1103" i="12"/>
  <c r="K1103" i="12"/>
  <c r="L1102" i="12"/>
  <c r="K1102" i="12"/>
  <c r="L1101" i="12"/>
  <c r="K1101" i="12"/>
  <c r="J1101" i="12"/>
  <c r="J1102" i="12" s="1"/>
  <c r="J1103" i="12" s="1"/>
  <c r="J1104" i="12" s="1"/>
  <c r="J1105" i="12" s="1"/>
  <c r="H1101" i="12"/>
  <c r="H1102" i="12" s="1"/>
  <c r="H1103" i="12" s="1"/>
  <c r="H1104" i="12" s="1"/>
  <c r="H1105" i="12" s="1"/>
  <c r="U1098" i="12"/>
  <c r="T1098" i="12"/>
  <c r="S1098" i="12"/>
  <c r="R1098" i="12"/>
  <c r="I1098" i="12"/>
  <c r="L1094" i="12"/>
  <c r="K1094" i="12"/>
  <c r="L1093" i="12"/>
  <c r="K1093" i="12"/>
  <c r="K1091" i="12"/>
  <c r="L1090" i="12"/>
  <c r="K1090" i="12"/>
  <c r="L1089" i="12"/>
  <c r="K1089" i="12"/>
  <c r="J1089" i="12"/>
  <c r="J1090" i="12" s="1"/>
  <c r="J1091" i="12" s="1"/>
  <c r="J1092" i="12" s="1"/>
  <c r="J1093" i="12" s="1"/>
  <c r="J1094" i="12" s="1"/>
  <c r="J1095" i="12" s="1"/>
  <c r="J1096" i="12" s="1"/>
  <c r="H1089" i="12"/>
  <c r="H1090" i="12" s="1"/>
  <c r="H1091" i="12" s="1"/>
  <c r="V1087" i="12"/>
  <c r="H1093" i="12" l="1"/>
  <c r="H1094" i="12" s="1"/>
  <c r="H1095" i="12" s="1"/>
  <c r="H1096" i="12" s="1"/>
  <c r="V1108" i="12"/>
  <c r="V1098" i="12"/>
  <c r="K1098" i="12"/>
  <c r="K1134" i="12"/>
  <c r="V1119" i="12"/>
  <c r="K1119" i="12"/>
  <c r="L1134" i="12"/>
  <c r="L1119" i="12"/>
  <c r="L1098" i="12"/>
  <c r="K1108" i="12"/>
  <c r="L1108" i="12"/>
  <c r="M1098" i="12" l="1"/>
  <c r="U1085" i="12"/>
  <c r="T1085" i="12"/>
  <c r="S1085" i="12"/>
  <c r="R1085" i="12"/>
  <c r="I1085" i="12"/>
  <c r="V1083" i="12"/>
  <c r="V1085" i="12" s="1"/>
  <c r="L1078" i="12"/>
  <c r="K1078" i="12"/>
  <c r="L1077" i="12"/>
  <c r="K1077" i="12"/>
  <c r="L1076" i="12"/>
  <c r="K1076" i="12"/>
  <c r="L1075" i="12"/>
  <c r="K1075" i="12"/>
  <c r="J1075" i="12"/>
  <c r="J1076" i="12" s="1"/>
  <c r="J1077" i="12" s="1"/>
  <c r="J1078" i="12" s="1"/>
  <c r="J1079" i="12" s="1"/>
  <c r="J1080" i="12" s="1"/>
  <c r="J1081" i="12" s="1"/>
  <c r="J1082" i="12" s="1"/>
  <c r="H1075" i="12"/>
  <c r="H1076" i="12" s="1"/>
  <c r="H1077" i="12" s="1"/>
  <c r="H1078" i="12" s="1"/>
  <c r="H1079" i="12" s="1"/>
  <c r="H1080" i="12" s="1"/>
  <c r="H1081" i="12" s="1"/>
  <c r="H1082" i="12" s="1"/>
  <c r="K1085" i="12" l="1"/>
  <c r="L1085" i="12"/>
  <c r="L1049" i="12"/>
  <c r="L1050" i="12"/>
  <c r="L1051" i="12"/>
  <c r="K1043" i="12"/>
  <c r="K1044" i="12"/>
  <c r="K1045" i="12"/>
  <c r="K1046" i="12"/>
  <c r="K1047" i="12"/>
  <c r="K1048" i="12"/>
  <c r="K1049" i="12"/>
  <c r="K1050" i="12"/>
  <c r="K1051" i="12"/>
  <c r="K1052" i="12"/>
  <c r="L1042" i="12"/>
  <c r="K1042" i="12"/>
  <c r="L1045" i="12"/>
  <c r="K1021" i="12" l="1"/>
  <c r="K1022" i="12"/>
  <c r="K1023" i="12"/>
  <c r="K1024" i="12"/>
  <c r="K1025" i="12"/>
  <c r="L1024" i="12"/>
  <c r="K1014" i="12"/>
  <c r="K1011" i="12"/>
  <c r="L1011" i="12"/>
  <c r="K1012" i="12"/>
  <c r="L1012" i="12"/>
  <c r="K1013" i="12"/>
  <c r="L1013" i="12"/>
  <c r="L1010" i="12" l="1"/>
  <c r="K1010" i="12"/>
  <c r="M1038" i="12" l="1"/>
  <c r="L1023" i="12"/>
  <c r="M1027" i="12"/>
  <c r="V1072" i="12" l="1"/>
  <c r="U1072" i="12"/>
  <c r="T1072" i="12"/>
  <c r="S1072" i="12"/>
  <c r="R1072" i="12"/>
  <c r="I1072" i="12"/>
  <c r="L1063" i="12"/>
  <c r="K1063" i="12"/>
  <c r="L1062" i="12"/>
  <c r="K1062" i="12"/>
  <c r="L1061" i="12"/>
  <c r="K1061" i="12"/>
  <c r="L1060" i="12"/>
  <c r="K1060" i="12"/>
  <c r="K1058" i="12"/>
  <c r="J1058" i="12"/>
  <c r="J1059" i="12" s="1"/>
  <c r="J1060" i="12" s="1"/>
  <c r="J1061" i="12" s="1"/>
  <c r="J1062" i="12" s="1"/>
  <c r="J1063" i="12" s="1"/>
  <c r="J1064" i="12" s="1"/>
  <c r="J1065" i="12" s="1"/>
  <c r="J1066" i="12" s="1"/>
  <c r="J1067" i="12" s="1"/>
  <c r="J1068" i="12" s="1"/>
  <c r="J1069" i="12" s="1"/>
  <c r="J1070" i="12" s="1"/>
  <c r="H1058" i="12"/>
  <c r="H1059" i="12" s="1"/>
  <c r="H1060" i="12" s="1"/>
  <c r="H1061" i="12" s="1"/>
  <c r="H1062" i="12" s="1"/>
  <c r="H1063" i="12" s="1"/>
  <c r="H1064" i="12" s="1"/>
  <c r="H1065" i="12" s="1"/>
  <c r="H1066" i="12" s="1"/>
  <c r="H1067" i="12" s="1"/>
  <c r="H1068" i="12" s="1"/>
  <c r="H1069" i="12" s="1"/>
  <c r="H1070" i="12" s="1"/>
  <c r="V1053" i="12"/>
  <c r="U1055" i="12"/>
  <c r="T1055" i="12"/>
  <c r="S1055" i="12"/>
  <c r="R1055" i="12"/>
  <c r="S1038" i="12"/>
  <c r="T1038" i="12"/>
  <c r="U1038" i="12"/>
  <c r="R1038" i="12"/>
  <c r="S1016" i="12"/>
  <c r="T1016" i="12"/>
  <c r="U1016" i="12"/>
  <c r="R1016" i="12"/>
  <c r="S1027" i="12"/>
  <c r="T1027" i="12"/>
  <c r="U1027" i="12"/>
  <c r="R1027" i="12"/>
  <c r="V1026" i="12"/>
  <c r="V1027" i="12" s="1"/>
  <c r="H1317" i="12"/>
  <c r="H1318" i="12" s="1"/>
  <c r="H1319" i="12" s="1"/>
  <c r="H1320" i="12" s="1"/>
  <c r="H1321" i="12" s="1"/>
  <c r="K1072" i="12" l="1"/>
  <c r="L1072" i="12"/>
  <c r="U1005" i="12"/>
  <c r="T1005" i="12"/>
  <c r="S1005" i="12"/>
  <c r="R1005" i="12"/>
  <c r="I1005" i="12"/>
  <c r="V1003" i="12"/>
  <c r="V1005" i="12" s="1"/>
  <c r="L998" i="12"/>
  <c r="K998" i="12"/>
  <c r="L997" i="12"/>
  <c r="K997" i="12"/>
  <c r="J997" i="12"/>
  <c r="J998" i="12" s="1"/>
  <c r="J999" i="12" s="1"/>
  <c r="J1000" i="12" s="1"/>
  <c r="J1001" i="12" s="1"/>
  <c r="J1002" i="12" s="1"/>
  <c r="H997" i="12"/>
  <c r="U994" i="12"/>
  <c r="T994" i="12"/>
  <c r="S994" i="12"/>
  <c r="R994" i="12"/>
  <c r="M994" i="12"/>
  <c r="I994" i="12"/>
  <c r="L991" i="12"/>
  <c r="K991" i="12"/>
  <c r="L990" i="12"/>
  <c r="K990" i="12"/>
  <c r="L989" i="12"/>
  <c r="K989" i="12"/>
  <c r="L988" i="12"/>
  <c r="K988" i="12"/>
  <c r="J988" i="12"/>
  <c r="J989" i="12" s="1"/>
  <c r="J990" i="12" s="1"/>
  <c r="J991" i="12" s="1"/>
  <c r="J992" i="12" s="1"/>
  <c r="H988" i="12"/>
  <c r="H989" i="12" s="1"/>
  <c r="H990" i="12" s="1"/>
  <c r="H991" i="12" s="1"/>
  <c r="H992" i="12" s="1"/>
  <c r="V994" i="12"/>
  <c r="M1055" i="12"/>
  <c r="I1055" i="12"/>
  <c r="L1048" i="12"/>
  <c r="L1047" i="12"/>
  <c r="L1046" i="12"/>
  <c r="L1044" i="12"/>
  <c r="L1043" i="12"/>
  <c r="L1041" i="12"/>
  <c r="K1041" i="12"/>
  <c r="J1041" i="12"/>
  <c r="H1041" i="12"/>
  <c r="H1042" i="12" s="1"/>
  <c r="H1043" i="12" s="1"/>
  <c r="H1044" i="12" s="1"/>
  <c r="H1045" i="12" s="1"/>
  <c r="H1046" i="12" s="1"/>
  <c r="H1047" i="12" s="1"/>
  <c r="H1048" i="12" s="1"/>
  <c r="H1049" i="12" s="1"/>
  <c r="H1050" i="12" s="1"/>
  <c r="H1051" i="12" s="1"/>
  <c r="H1052" i="12" s="1"/>
  <c r="V1055" i="12"/>
  <c r="I1038" i="12"/>
  <c r="L1034" i="12"/>
  <c r="L1033" i="12"/>
  <c r="L1032" i="12"/>
  <c r="K1032" i="12"/>
  <c r="L1031" i="12"/>
  <c r="K1031" i="12"/>
  <c r="J1031" i="12"/>
  <c r="J1032" i="12" s="1"/>
  <c r="J1033" i="12" s="1"/>
  <c r="J1034" i="12" s="1"/>
  <c r="J1035" i="12" s="1"/>
  <c r="J1036" i="12" s="1"/>
  <c r="H1031" i="12"/>
  <c r="H1032" i="12" s="1"/>
  <c r="H1033" i="12" s="1"/>
  <c r="H1034" i="12" s="1"/>
  <c r="H1035" i="12" s="1"/>
  <c r="H1036" i="12" s="1"/>
  <c r="V1029" i="12"/>
  <c r="I1027" i="12"/>
  <c r="L1022" i="12"/>
  <c r="L1021" i="12"/>
  <c r="L1020" i="12"/>
  <c r="K1020" i="12"/>
  <c r="L1019" i="12"/>
  <c r="K1019" i="12"/>
  <c r="J1019" i="12"/>
  <c r="J1020" i="12" s="1"/>
  <c r="J1021" i="12" s="1"/>
  <c r="J1022" i="12" s="1"/>
  <c r="J1023" i="12" s="1"/>
  <c r="J1024" i="12" s="1"/>
  <c r="J1025" i="12" s="1"/>
  <c r="H1019" i="12"/>
  <c r="H1020" i="12" s="1"/>
  <c r="H1021" i="12" s="1"/>
  <c r="H1022" i="12" s="1"/>
  <c r="H1023" i="12" s="1"/>
  <c r="H1024" i="12" s="1"/>
  <c r="H1025" i="12" s="1"/>
  <c r="M1016" i="12"/>
  <c r="I1016" i="12"/>
  <c r="L1009" i="12"/>
  <c r="K1009" i="12"/>
  <c r="J1009" i="12"/>
  <c r="J1010" i="12" s="1"/>
  <c r="J1011" i="12" s="1"/>
  <c r="J1012" i="12" s="1"/>
  <c r="J1013" i="12" s="1"/>
  <c r="J1014" i="12" s="1"/>
  <c r="H1009" i="12"/>
  <c r="H1010" i="12" s="1"/>
  <c r="H1011" i="12" s="1"/>
  <c r="H1012" i="12" s="1"/>
  <c r="H1013" i="12" s="1"/>
  <c r="H1014" i="12" s="1"/>
  <c r="V1007" i="12"/>
  <c r="V1016" i="12" s="1"/>
  <c r="L1300" i="12"/>
  <c r="K1300" i="12"/>
  <c r="K1301" i="12"/>
  <c r="K1299" i="12"/>
  <c r="L1299" i="12"/>
  <c r="K1005" i="12" l="1"/>
  <c r="L1005" i="12"/>
  <c r="J1042" i="12"/>
  <c r="J1043" i="12" s="1"/>
  <c r="J1044" i="12" s="1"/>
  <c r="J1045" i="12" s="1"/>
  <c r="J1046" i="12" s="1"/>
  <c r="J1047" i="12" s="1"/>
  <c r="J1048" i="12" s="1"/>
  <c r="J1049" i="12" s="1"/>
  <c r="J1050" i="12" s="1"/>
  <c r="J1051" i="12" s="1"/>
  <c r="J1052" i="12" s="1"/>
  <c r="V1038" i="12"/>
  <c r="K1038" i="12"/>
  <c r="K1055" i="12"/>
  <c r="L1016" i="12"/>
  <c r="L1027" i="12"/>
  <c r="L1038" i="12"/>
  <c r="L1055" i="12"/>
  <c r="K994" i="12"/>
  <c r="K1016" i="12"/>
  <c r="K1027" i="12"/>
  <c r="L994" i="12"/>
  <c r="H1308" i="12"/>
  <c r="H1309" i="12" s="1"/>
  <c r="H1310" i="12" s="1"/>
  <c r="H1311" i="12" s="1"/>
  <c r="H1312" i="12" s="1"/>
  <c r="L1309" i="12"/>
  <c r="L1310" i="12"/>
  <c r="L1311" i="12"/>
  <c r="K1309" i="12"/>
  <c r="K1310" i="12"/>
  <c r="K1311" i="12"/>
  <c r="K1312" i="12"/>
  <c r="K447" i="12" l="1"/>
  <c r="K448" i="12"/>
  <c r="C17" i="1"/>
  <c r="L447" i="12"/>
  <c r="L446" i="12"/>
  <c r="L445" i="12"/>
  <c r="K445" i="12"/>
  <c r="K446" i="12"/>
  <c r="K458" i="12"/>
  <c r="L172" i="18" l="1"/>
  <c r="L173" i="18"/>
  <c r="L174" i="18"/>
  <c r="L171" i="18"/>
  <c r="B168" i="18"/>
  <c r="B150" i="18"/>
  <c r="B120" i="18"/>
  <c r="K101" i="18"/>
  <c r="K59" i="18"/>
  <c r="B23" i="18"/>
  <c r="B9" i="18"/>
  <c r="I150" i="18"/>
  <c r="H150" i="18"/>
  <c r="G150" i="18"/>
  <c r="E150" i="18"/>
  <c r="F150" i="18"/>
  <c r="I168" i="18"/>
  <c r="H168" i="18"/>
  <c r="G168" i="18"/>
  <c r="E168" i="18"/>
  <c r="F168" i="18"/>
  <c r="C168" i="18"/>
  <c r="C150" i="18"/>
  <c r="I120" i="18"/>
  <c r="H120" i="18"/>
  <c r="G120" i="18"/>
  <c r="E120" i="18"/>
  <c r="F120" i="18"/>
  <c r="C120" i="18"/>
  <c r="C101" i="18"/>
  <c r="I59" i="18"/>
  <c r="H59" i="18"/>
  <c r="G59" i="18"/>
  <c r="C59" i="18"/>
  <c r="I23" i="18"/>
  <c r="H23" i="18"/>
  <c r="G23" i="18"/>
  <c r="E23" i="18"/>
  <c r="F23" i="18"/>
  <c r="C23" i="18"/>
  <c r="I9" i="18"/>
  <c r="H9" i="18"/>
  <c r="G9" i="18"/>
  <c r="E9" i="18"/>
  <c r="F9" i="18"/>
  <c r="C9" i="18"/>
  <c r="I584" i="12"/>
  <c r="I574" i="12"/>
  <c r="I558" i="12"/>
  <c r="I546" i="12"/>
  <c r="I537" i="12"/>
  <c r="I527" i="12"/>
  <c r="I516" i="12"/>
  <c r="I504" i="12"/>
  <c r="I490" i="12"/>
  <c r="I483" i="12"/>
  <c r="I472" i="12"/>
  <c r="I460" i="12"/>
  <c r="I451" i="12"/>
  <c r="I438" i="12"/>
  <c r="I425" i="12"/>
  <c r="I418" i="12"/>
  <c r="I410" i="12"/>
  <c r="I398" i="12"/>
  <c r="I388" i="12"/>
  <c r="I379" i="12"/>
  <c r="I369" i="12"/>
  <c r="I359" i="12"/>
  <c r="O1653" i="12"/>
  <c r="C21" i="1" s="1"/>
  <c r="O1456" i="12"/>
  <c r="C20" i="1" s="1"/>
  <c r="O260" i="12"/>
  <c r="C16" i="1" s="1"/>
  <c r="O99" i="12"/>
  <c r="I349" i="12"/>
  <c r="I340" i="12"/>
  <c r="I328" i="12"/>
  <c r="I318" i="12"/>
  <c r="I308" i="12"/>
  <c r="I296" i="12"/>
  <c r="I608" i="12"/>
  <c r="I596" i="12"/>
  <c r="E1654" i="12"/>
  <c r="C1654" i="12"/>
  <c r="U985" i="12"/>
  <c r="T985" i="12"/>
  <c r="S985" i="12"/>
  <c r="R985" i="12"/>
  <c r="I985" i="12"/>
  <c r="L982" i="12"/>
  <c r="K982" i="12"/>
  <c r="L981" i="12"/>
  <c r="K981" i="12"/>
  <c r="K978" i="12"/>
  <c r="J978" i="12"/>
  <c r="J980" i="12" s="1"/>
  <c r="J981" i="12" s="1"/>
  <c r="J982" i="12" s="1"/>
  <c r="J983" i="12" s="1"/>
  <c r="H978" i="12"/>
  <c r="H980" i="12" s="1"/>
  <c r="H981" i="12" s="1"/>
  <c r="H982" i="12" s="1"/>
  <c r="H983" i="12" s="1"/>
  <c r="U975" i="12"/>
  <c r="T975" i="12"/>
  <c r="S975" i="12"/>
  <c r="R975" i="12"/>
  <c r="M975" i="12"/>
  <c r="I975" i="12"/>
  <c r="U656" i="12"/>
  <c r="T656" i="12"/>
  <c r="S656" i="12"/>
  <c r="R656" i="12"/>
  <c r="M656" i="12"/>
  <c r="I61" i="18" s="1"/>
  <c r="I656" i="12"/>
  <c r="F61" i="18" s="1"/>
  <c r="G656" i="12"/>
  <c r="E61" i="18" s="1"/>
  <c r="V654" i="12"/>
  <c r="L652" i="12"/>
  <c r="K652" i="12"/>
  <c r="L651" i="12"/>
  <c r="K651" i="12"/>
  <c r="L650" i="12"/>
  <c r="K650" i="12"/>
  <c r="J650" i="12"/>
  <c r="J651" i="12" s="1"/>
  <c r="J652" i="12" s="1"/>
  <c r="J653" i="12" s="1"/>
  <c r="H650" i="12"/>
  <c r="H651" i="12" s="1"/>
  <c r="H652" i="12" s="1"/>
  <c r="H653" i="12" s="1"/>
  <c r="M647" i="12"/>
  <c r="I60" i="18" s="1"/>
  <c r="K635" i="12"/>
  <c r="K636" i="12"/>
  <c r="K637" i="12"/>
  <c r="K638" i="12"/>
  <c r="K639" i="12"/>
  <c r="U647" i="12"/>
  <c r="T647" i="12"/>
  <c r="S647" i="12"/>
  <c r="R647" i="12"/>
  <c r="I647" i="12"/>
  <c r="G647" i="12"/>
  <c r="L639" i="12"/>
  <c r="L638" i="12"/>
  <c r="L637" i="12"/>
  <c r="L636" i="12"/>
  <c r="L635" i="12"/>
  <c r="L634" i="12"/>
  <c r="K634" i="12"/>
  <c r="M1628" i="12"/>
  <c r="M1248" i="12"/>
  <c r="M308" i="12"/>
  <c r="I98" i="12"/>
  <c r="I84" i="12"/>
  <c r="I71" i="12"/>
  <c r="I53" i="12"/>
  <c r="I44" i="12"/>
  <c r="H33" i="12"/>
  <c r="H34" i="12" s="1"/>
  <c r="H35" i="12" s="1"/>
  <c r="H36" i="12" s="1"/>
  <c r="H37" i="12" s="1"/>
  <c r="H38" i="12" s="1"/>
  <c r="H39" i="12" s="1"/>
  <c r="H40" i="12" s="1"/>
  <c r="H41" i="12" s="1"/>
  <c r="H7" i="12"/>
  <c r="H8" i="12" s="1"/>
  <c r="H9" i="12" s="1"/>
  <c r="H10" i="12" s="1"/>
  <c r="H11" i="12" s="1"/>
  <c r="H12" i="12" s="1"/>
  <c r="H13" i="12" s="1"/>
  <c r="H14" i="12" s="1"/>
  <c r="H15" i="12" s="1"/>
  <c r="U629" i="12"/>
  <c r="T629" i="12"/>
  <c r="S629" i="12"/>
  <c r="R629" i="12"/>
  <c r="M629" i="12"/>
  <c r="G629" i="12"/>
  <c r="L626" i="12"/>
  <c r="K626" i="12"/>
  <c r="L625" i="12"/>
  <c r="K625" i="12"/>
  <c r="L624" i="12"/>
  <c r="K624" i="12"/>
  <c r="L623" i="12"/>
  <c r="K623" i="12"/>
  <c r="J624" i="12"/>
  <c r="J625" i="12" s="1"/>
  <c r="J626" i="12" s="1"/>
  <c r="J627" i="12" s="1"/>
  <c r="H623" i="12"/>
  <c r="H624" i="12" s="1"/>
  <c r="H625" i="12" s="1"/>
  <c r="H626" i="12" s="1"/>
  <c r="H627" i="12" s="1"/>
  <c r="U584" i="12"/>
  <c r="T584" i="12"/>
  <c r="S584" i="12"/>
  <c r="R584" i="12"/>
  <c r="M584" i="12"/>
  <c r="G584" i="12"/>
  <c r="L581" i="12"/>
  <c r="K581" i="12"/>
  <c r="L580" i="12"/>
  <c r="K580" i="12"/>
  <c r="L579" i="12"/>
  <c r="K579" i="12"/>
  <c r="L578" i="12"/>
  <c r="K578" i="12"/>
  <c r="L577" i="12"/>
  <c r="K577" i="12"/>
  <c r="J577" i="12"/>
  <c r="J578" i="12" s="1"/>
  <c r="J579" i="12" s="1"/>
  <c r="J580" i="12" s="1"/>
  <c r="J581" i="12" s="1"/>
  <c r="J582" i="12" s="1"/>
  <c r="H577" i="12"/>
  <c r="H578" i="12" s="1"/>
  <c r="H579" i="12" s="1"/>
  <c r="H580" i="12" s="1"/>
  <c r="H581" i="12" s="1"/>
  <c r="H582" i="12" s="1"/>
  <c r="U574" i="12"/>
  <c r="T574" i="12"/>
  <c r="S574" i="12"/>
  <c r="R574" i="12"/>
  <c r="G574" i="12"/>
  <c r="V572" i="12"/>
  <c r="L567" i="12"/>
  <c r="K567" i="12"/>
  <c r="L566" i="12"/>
  <c r="K563" i="12"/>
  <c r="L562" i="12"/>
  <c r="K562" i="12"/>
  <c r="L561" i="12"/>
  <c r="K561" i="12"/>
  <c r="J561" i="12"/>
  <c r="J562" i="12" s="1"/>
  <c r="J563" i="12" s="1"/>
  <c r="J566" i="12" s="1"/>
  <c r="H561" i="12"/>
  <c r="H562" i="12" s="1"/>
  <c r="H563" i="12" s="1"/>
  <c r="H566" i="12" s="1"/>
  <c r="H567" i="12" s="1"/>
  <c r="H568" i="12" s="1"/>
  <c r="H569" i="12" s="1"/>
  <c r="H570" i="12" s="1"/>
  <c r="H571" i="12" s="1"/>
  <c r="U558" i="12"/>
  <c r="T558" i="12"/>
  <c r="S558" i="12"/>
  <c r="R558" i="12"/>
  <c r="M558" i="12"/>
  <c r="G558" i="12"/>
  <c r="L552" i="12"/>
  <c r="K552" i="12"/>
  <c r="L551" i="12"/>
  <c r="K551" i="12"/>
  <c r="H551" i="12"/>
  <c r="H552" i="12" s="1"/>
  <c r="H553" i="12" s="1"/>
  <c r="H554" i="12" s="1"/>
  <c r="H555" i="12" s="1"/>
  <c r="H556" i="12" s="1"/>
  <c r="V549" i="12"/>
  <c r="U546" i="12"/>
  <c r="T546" i="12"/>
  <c r="S546" i="12"/>
  <c r="R546" i="12"/>
  <c r="M546" i="12"/>
  <c r="G546" i="12"/>
  <c r="V544" i="12"/>
  <c r="V546" i="12" s="1"/>
  <c r="L542" i="12"/>
  <c r="K542" i="12"/>
  <c r="L541" i="12"/>
  <c r="K541" i="12"/>
  <c r="L540" i="12"/>
  <c r="K540" i="12"/>
  <c r="J540" i="12"/>
  <c r="J541" i="12" s="1"/>
  <c r="J542" i="12" s="1"/>
  <c r="J543" i="12" s="1"/>
  <c r="H540" i="12"/>
  <c r="H541" i="12" s="1"/>
  <c r="H542" i="12" s="1"/>
  <c r="H543" i="12" s="1"/>
  <c r="U537" i="12"/>
  <c r="T537" i="12"/>
  <c r="S537" i="12"/>
  <c r="R537" i="12"/>
  <c r="G537" i="12"/>
  <c r="L534" i="12"/>
  <c r="K534" i="12"/>
  <c r="L533" i="12"/>
  <c r="K533" i="12"/>
  <c r="K530" i="12"/>
  <c r="J530" i="12"/>
  <c r="J532" i="12" s="1"/>
  <c r="J533" i="12" s="1"/>
  <c r="J534" i="12" s="1"/>
  <c r="J535" i="12" s="1"/>
  <c r="H530" i="12"/>
  <c r="H532" i="12" s="1"/>
  <c r="H533" i="12" s="1"/>
  <c r="H534" i="12" s="1"/>
  <c r="H535" i="12" s="1"/>
  <c r="V531" i="12"/>
  <c r="U527" i="12"/>
  <c r="T527" i="12"/>
  <c r="S527" i="12"/>
  <c r="R527" i="12"/>
  <c r="G527" i="12"/>
  <c r="V525" i="12"/>
  <c r="L522" i="12"/>
  <c r="K522" i="12"/>
  <c r="L520" i="12"/>
  <c r="K520" i="12"/>
  <c r="L519" i="12"/>
  <c r="K519" i="12"/>
  <c r="J519" i="12"/>
  <c r="J520" i="12" s="1"/>
  <c r="J521" i="12" s="1"/>
  <c r="J522" i="12" s="1"/>
  <c r="J523" i="12" s="1"/>
  <c r="H519" i="12"/>
  <c r="H520" i="12" s="1"/>
  <c r="H521" i="12" s="1"/>
  <c r="H522" i="12" s="1"/>
  <c r="H523" i="12" s="1"/>
  <c r="U516" i="12"/>
  <c r="T516" i="12"/>
  <c r="S516" i="12"/>
  <c r="R516" i="12"/>
  <c r="G516" i="12"/>
  <c r="L509" i="12"/>
  <c r="K509" i="12"/>
  <c r="J508" i="12"/>
  <c r="J509" i="12" s="1"/>
  <c r="J510" i="12" s="1"/>
  <c r="J511" i="12" s="1"/>
  <c r="J513" i="12" s="1"/>
  <c r="J514" i="12" s="1"/>
  <c r="H508" i="12"/>
  <c r="H509" i="12" s="1"/>
  <c r="H510" i="12" s="1"/>
  <c r="H511" i="12" s="1"/>
  <c r="H512" i="12" s="1"/>
  <c r="H513" i="12" s="1"/>
  <c r="H514" i="12" s="1"/>
  <c r="V506" i="12"/>
  <c r="U504" i="12"/>
  <c r="T504" i="12"/>
  <c r="S504" i="12"/>
  <c r="R504" i="12"/>
  <c r="M504" i="12"/>
  <c r="G504" i="12"/>
  <c r="V501" i="12"/>
  <c r="L499" i="12"/>
  <c r="L498" i="12"/>
  <c r="L497" i="12"/>
  <c r="L496" i="12"/>
  <c r="L494" i="12"/>
  <c r="K494" i="12"/>
  <c r="L493" i="12"/>
  <c r="K493" i="12"/>
  <c r="J493" i="12"/>
  <c r="J494" i="12" s="1"/>
  <c r="H493" i="12"/>
  <c r="H494" i="12" s="1"/>
  <c r="U490" i="12"/>
  <c r="T490" i="12"/>
  <c r="S490" i="12"/>
  <c r="R490" i="12"/>
  <c r="M490" i="12"/>
  <c r="G490" i="12"/>
  <c r="L487" i="12"/>
  <c r="K487" i="12"/>
  <c r="L486" i="12"/>
  <c r="K486" i="12"/>
  <c r="J486" i="12"/>
  <c r="J487" i="12" s="1"/>
  <c r="J488" i="12" s="1"/>
  <c r="H486" i="12"/>
  <c r="H487" i="12" s="1"/>
  <c r="H488" i="12" s="1"/>
  <c r="U483" i="12"/>
  <c r="T483" i="12"/>
  <c r="S483" i="12"/>
  <c r="R483" i="12"/>
  <c r="G483" i="12"/>
  <c r="V482" i="12"/>
  <c r="L475" i="12"/>
  <c r="K475" i="12"/>
  <c r="J475" i="12"/>
  <c r="J476" i="12" s="1"/>
  <c r="J477" i="12" s="1"/>
  <c r="J478" i="12" s="1"/>
  <c r="H475" i="12"/>
  <c r="H476" i="12" s="1"/>
  <c r="H477" i="12" s="1"/>
  <c r="H478" i="12" s="1"/>
  <c r="K470" i="12"/>
  <c r="K468" i="12"/>
  <c r="L468" i="12"/>
  <c r="K469" i="12"/>
  <c r="L469" i="12"/>
  <c r="U472" i="12"/>
  <c r="T472" i="12"/>
  <c r="S472" i="12"/>
  <c r="R472" i="12"/>
  <c r="G472" i="12"/>
  <c r="L467" i="12"/>
  <c r="K467" i="12"/>
  <c r="L466" i="12"/>
  <c r="K466" i="12"/>
  <c r="L465" i="12"/>
  <c r="K465" i="12"/>
  <c r="L464" i="12"/>
  <c r="K464" i="12"/>
  <c r="J464" i="12"/>
  <c r="J465" i="12" s="1"/>
  <c r="J466" i="12" s="1"/>
  <c r="J467" i="12" s="1"/>
  <c r="J468" i="12" s="1"/>
  <c r="J469" i="12" s="1"/>
  <c r="J470" i="12" s="1"/>
  <c r="H464" i="12"/>
  <c r="H465" i="12" s="1"/>
  <c r="H466" i="12" s="1"/>
  <c r="H467" i="12" s="1"/>
  <c r="H468" i="12" s="1"/>
  <c r="H469" i="12" s="1"/>
  <c r="H470" i="12" s="1"/>
  <c r="V462" i="12"/>
  <c r="E60" i="18" l="1"/>
  <c r="E101" i="18" s="1"/>
  <c r="G965" i="12"/>
  <c r="F18" i="1" s="1"/>
  <c r="U965" i="12"/>
  <c r="K1660" i="12" s="1"/>
  <c r="I101" i="18"/>
  <c r="F60" i="18"/>
  <c r="F101" i="18" s="1"/>
  <c r="F169" i="18" s="1"/>
  <c r="T965" i="12"/>
  <c r="J1660" i="12" s="1"/>
  <c r="I965" i="12"/>
  <c r="C15" i="1"/>
  <c r="O1654" i="12"/>
  <c r="S965" i="12"/>
  <c r="I1660" i="12" s="1"/>
  <c r="R965" i="12"/>
  <c r="H1660" i="12" s="1"/>
  <c r="V647" i="12"/>
  <c r="J567" i="12"/>
  <c r="J568" i="12" s="1"/>
  <c r="J569" i="12" s="1"/>
  <c r="J570" i="12" s="1"/>
  <c r="J571" i="12" s="1"/>
  <c r="V516" i="12"/>
  <c r="J495" i="12"/>
  <c r="J496" i="12" s="1"/>
  <c r="J497" i="12" s="1"/>
  <c r="J498" i="12" s="1"/>
  <c r="J499" i="12" s="1"/>
  <c r="J500" i="12" s="1"/>
  <c r="H495" i="12"/>
  <c r="H496" i="12" s="1"/>
  <c r="H497" i="12" s="1"/>
  <c r="H498" i="12" s="1"/>
  <c r="H499" i="12" s="1"/>
  <c r="H500" i="12" s="1"/>
  <c r="V504" i="12"/>
  <c r="J480" i="12"/>
  <c r="J481" i="12" s="1"/>
  <c r="H480" i="12"/>
  <c r="H481" i="12" s="1"/>
  <c r="V490" i="12"/>
  <c r="K472" i="12"/>
  <c r="V527" i="12"/>
  <c r="V558" i="12"/>
  <c r="V537" i="12"/>
  <c r="V574" i="12"/>
  <c r="V584" i="12"/>
  <c r="K169" i="18"/>
  <c r="V656" i="12"/>
  <c r="U1179" i="12"/>
  <c r="K1661" i="12" s="1"/>
  <c r="R1179" i="12"/>
  <c r="H1661" i="12" s="1"/>
  <c r="S1179" i="12"/>
  <c r="I1661" i="12" s="1"/>
  <c r="I1179" i="12"/>
  <c r="T1179" i="12"/>
  <c r="J1661" i="12" s="1"/>
  <c r="B169" i="18"/>
  <c r="B173" i="18" s="1"/>
  <c r="V483" i="12"/>
  <c r="C169" i="18"/>
  <c r="V985" i="12"/>
  <c r="L985" i="12"/>
  <c r="V472" i="12"/>
  <c r="K504" i="12"/>
  <c r="L176" i="18"/>
  <c r="K985" i="12"/>
  <c r="L975" i="12"/>
  <c r="V975" i="12"/>
  <c r="K975" i="12"/>
  <c r="L656" i="12"/>
  <c r="H61" i="18" s="1"/>
  <c r="K656" i="12"/>
  <c r="G61" i="18" s="1"/>
  <c r="L647" i="12"/>
  <c r="H60" i="18" s="1"/>
  <c r="K647" i="12"/>
  <c r="G60" i="18" s="1"/>
  <c r="V629" i="12"/>
  <c r="L629" i="12"/>
  <c r="K546" i="12"/>
  <c r="L558" i="12"/>
  <c r="K490" i="12"/>
  <c r="L537" i="12"/>
  <c r="L584" i="12"/>
  <c r="K629" i="12"/>
  <c r="K527" i="12"/>
  <c r="L504" i="12"/>
  <c r="K584" i="12"/>
  <c r="L574" i="12"/>
  <c r="K574" i="12"/>
  <c r="K558" i="12"/>
  <c r="L546" i="12"/>
  <c r="L527" i="12"/>
  <c r="K537" i="12"/>
  <c r="K516" i="12"/>
  <c r="L490" i="12"/>
  <c r="L516" i="12"/>
  <c r="L483" i="12"/>
  <c r="K483" i="12"/>
  <c r="L472" i="12"/>
  <c r="G101" i="18" l="1"/>
  <c r="H101" i="18"/>
  <c r="L1661" i="12"/>
  <c r="L1660" i="12"/>
  <c r="M175" i="18"/>
  <c r="M176" i="18"/>
  <c r="M172" i="18"/>
  <c r="M173" i="18"/>
  <c r="M174" i="18"/>
  <c r="M171" i="18"/>
  <c r="K965" i="12"/>
  <c r="L965" i="12"/>
  <c r="V965" i="12"/>
  <c r="K1179" i="12"/>
  <c r="L1179" i="12"/>
  <c r="V1179" i="12"/>
  <c r="V423" i="12"/>
  <c r="L431" i="12"/>
  <c r="L432" i="12"/>
  <c r="L433" i="12"/>
  <c r="L434" i="12"/>
  <c r="K431" i="12"/>
  <c r="K432" i="12"/>
  <c r="K433" i="12"/>
  <c r="K434" i="12"/>
  <c r="K435" i="12"/>
  <c r="V426" i="12"/>
  <c r="U460" i="12"/>
  <c r="T460" i="12"/>
  <c r="S460" i="12"/>
  <c r="R460" i="12"/>
  <c r="U451" i="12"/>
  <c r="T451" i="12"/>
  <c r="S451" i="12"/>
  <c r="R451" i="12"/>
  <c r="S438" i="12"/>
  <c r="T438" i="12"/>
  <c r="U438" i="12"/>
  <c r="R438" i="12"/>
  <c r="S425" i="12"/>
  <c r="T425" i="12"/>
  <c r="U425" i="12"/>
  <c r="R425" i="12"/>
  <c r="S418" i="12"/>
  <c r="T418" i="12"/>
  <c r="U418" i="12"/>
  <c r="V418" i="12"/>
  <c r="R418" i="12"/>
  <c r="S410" i="12"/>
  <c r="T410" i="12"/>
  <c r="U410" i="12"/>
  <c r="R410" i="12"/>
  <c r="S398" i="12"/>
  <c r="T398" i="12"/>
  <c r="U398" i="12"/>
  <c r="R398" i="12"/>
  <c r="S388" i="12"/>
  <c r="T388" i="12"/>
  <c r="U388" i="12"/>
  <c r="R388" i="12"/>
  <c r="V424" i="12"/>
  <c r="K423" i="12"/>
  <c r="K416" i="12"/>
  <c r="M965" i="12" l="1"/>
  <c r="M1179" i="12"/>
  <c r="V425" i="12"/>
  <c r="V595" i="12"/>
  <c r="S596" i="12"/>
  <c r="T596" i="12"/>
  <c r="U596" i="12"/>
  <c r="R596" i="12"/>
  <c r="K601" i="12" l="1"/>
  <c r="K602" i="12"/>
  <c r="K603" i="12"/>
  <c r="K604" i="12"/>
  <c r="K605" i="12"/>
  <c r="L604" i="12"/>
  <c r="L602" i="12"/>
  <c r="L603" i="12"/>
  <c r="L601" i="12"/>
  <c r="K594" i="12" l="1"/>
  <c r="M596" i="12" l="1"/>
  <c r="G596" i="12"/>
  <c r="L593" i="12"/>
  <c r="K593" i="12"/>
  <c r="L592" i="12"/>
  <c r="K592" i="12"/>
  <c r="L591" i="12"/>
  <c r="K591" i="12"/>
  <c r="L590" i="12"/>
  <c r="K590" i="12"/>
  <c r="L589" i="12"/>
  <c r="K589" i="12"/>
  <c r="J589" i="12"/>
  <c r="J590" i="12" s="1"/>
  <c r="J591" i="12" s="1"/>
  <c r="J592" i="12" s="1"/>
  <c r="J593" i="12" s="1"/>
  <c r="J594" i="12" s="1"/>
  <c r="H589" i="12"/>
  <c r="H590" i="12" s="1"/>
  <c r="H591" i="12" s="1"/>
  <c r="H592" i="12" s="1"/>
  <c r="H593" i="12" s="1"/>
  <c r="H594" i="12" s="1"/>
  <c r="V587" i="12"/>
  <c r="V596" i="12" s="1"/>
  <c r="K596" i="12" l="1"/>
  <c r="L596" i="12"/>
  <c r="U608" i="12" l="1"/>
  <c r="T608" i="12"/>
  <c r="S608" i="12"/>
  <c r="R608" i="12"/>
  <c r="M608" i="12"/>
  <c r="G608" i="12"/>
  <c r="V606" i="12"/>
  <c r="L600" i="12"/>
  <c r="K600" i="12"/>
  <c r="L599" i="12"/>
  <c r="K599" i="12"/>
  <c r="J599" i="12"/>
  <c r="J600" i="12" s="1"/>
  <c r="J601" i="12" s="1"/>
  <c r="J602" i="12" s="1"/>
  <c r="J603" i="12" s="1"/>
  <c r="J604" i="12" s="1"/>
  <c r="J605" i="12" s="1"/>
  <c r="H599" i="12"/>
  <c r="M460" i="12"/>
  <c r="G460" i="12"/>
  <c r="L457" i="12"/>
  <c r="K457" i="12"/>
  <c r="L456" i="12"/>
  <c r="K456" i="12"/>
  <c r="L455" i="12"/>
  <c r="K455" i="12"/>
  <c r="J455" i="12"/>
  <c r="J456" i="12" s="1"/>
  <c r="J457" i="12" s="1"/>
  <c r="J458" i="12" s="1"/>
  <c r="H455" i="12"/>
  <c r="H456" i="12" s="1"/>
  <c r="H457" i="12" s="1"/>
  <c r="H458" i="12" s="1"/>
  <c r="V453" i="12"/>
  <c r="M451" i="12"/>
  <c r="G451" i="12"/>
  <c r="V449" i="12"/>
  <c r="L444" i="12"/>
  <c r="K444" i="12"/>
  <c r="L443" i="12"/>
  <c r="K443" i="12"/>
  <c r="L442" i="12"/>
  <c r="K442" i="12"/>
  <c r="L441" i="12"/>
  <c r="K441" i="12"/>
  <c r="J441" i="12"/>
  <c r="J442" i="12" s="1"/>
  <c r="J443" i="12" s="1"/>
  <c r="J444" i="12" s="1"/>
  <c r="J445" i="12" s="1"/>
  <c r="J446" i="12" s="1"/>
  <c r="J447" i="12" s="1"/>
  <c r="J448" i="12" s="1"/>
  <c r="H441" i="12"/>
  <c r="H442" i="12" s="1"/>
  <c r="H443" i="12" s="1"/>
  <c r="H444" i="12" s="1"/>
  <c r="H445" i="12" s="1"/>
  <c r="H446" i="12" s="1"/>
  <c r="H447" i="12" s="1"/>
  <c r="H448" i="12" s="1"/>
  <c r="K346" i="12"/>
  <c r="K347" i="12"/>
  <c r="K357" i="12"/>
  <c r="K337" i="12"/>
  <c r="K334" i="12"/>
  <c r="K335" i="12"/>
  <c r="K336" i="12"/>
  <c r="L335" i="12"/>
  <c r="L336" i="12"/>
  <c r="V451" i="12" l="1"/>
  <c r="V460" i="12"/>
  <c r="H600" i="12"/>
  <c r="H601" i="12" s="1"/>
  <c r="H602" i="12" s="1"/>
  <c r="V608" i="12"/>
  <c r="K608" i="12"/>
  <c r="K451" i="12"/>
  <c r="L460" i="12"/>
  <c r="L451" i="12"/>
  <c r="L608" i="12"/>
  <c r="K460" i="12"/>
  <c r="K326" i="12"/>
  <c r="H603" i="12" l="1"/>
  <c r="H604" i="12" s="1"/>
  <c r="H605" i="12" s="1"/>
  <c r="M438" i="12"/>
  <c r="G438" i="12"/>
  <c r="V436" i="12"/>
  <c r="V438" i="12" s="1"/>
  <c r="L430" i="12"/>
  <c r="K430" i="12"/>
  <c r="L429" i="12"/>
  <c r="K429" i="12"/>
  <c r="L428" i="12"/>
  <c r="K428" i="12"/>
  <c r="J428" i="12"/>
  <c r="J429" i="12" s="1"/>
  <c r="J430" i="12" s="1"/>
  <c r="J431" i="12" s="1"/>
  <c r="H428" i="12"/>
  <c r="H429" i="12" s="1"/>
  <c r="H430" i="12" s="1"/>
  <c r="H431" i="12" s="1"/>
  <c r="H432" i="12" s="1"/>
  <c r="H433" i="12" s="1"/>
  <c r="H434" i="12" s="1"/>
  <c r="H435" i="12" s="1"/>
  <c r="M425" i="12"/>
  <c r="G425" i="12"/>
  <c r="L422" i="12"/>
  <c r="K422" i="12"/>
  <c r="L421" i="12"/>
  <c r="K421" i="12"/>
  <c r="J421" i="12"/>
  <c r="J422" i="12" s="1"/>
  <c r="J423" i="12" s="1"/>
  <c r="H421" i="12"/>
  <c r="H422" i="12" s="1"/>
  <c r="H423" i="12" s="1"/>
  <c r="M418" i="12"/>
  <c r="G418" i="12"/>
  <c r="L415" i="12"/>
  <c r="K415" i="12"/>
  <c r="L414" i="12"/>
  <c r="K414" i="12"/>
  <c r="L413" i="12"/>
  <c r="K413" i="12"/>
  <c r="J413" i="12"/>
  <c r="J414" i="12" s="1"/>
  <c r="J415" i="12" s="1"/>
  <c r="J416" i="12" s="1"/>
  <c r="H413" i="12"/>
  <c r="H414" i="12" s="1"/>
  <c r="H415" i="12" s="1"/>
  <c r="H416" i="12" s="1"/>
  <c r="M410" i="12"/>
  <c r="G410" i="12"/>
  <c r="K408" i="12"/>
  <c r="L407" i="12"/>
  <c r="K407" i="12"/>
  <c r="L406" i="12"/>
  <c r="K406" i="12"/>
  <c r="L405" i="12"/>
  <c r="K405" i="12"/>
  <c r="L404" i="12"/>
  <c r="K404" i="12"/>
  <c r="L403" i="12"/>
  <c r="K403" i="12"/>
  <c r="L402" i="12"/>
  <c r="K402" i="12"/>
  <c r="J402" i="12"/>
  <c r="J403" i="12" s="1"/>
  <c r="J404" i="12" s="1"/>
  <c r="J405" i="12" s="1"/>
  <c r="J406" i="12" s="1"/>
  <c r="J407" i="12" s="1"/>
  <c r="J408" i="12" s="1"/>
  <c r="H402" i="12"/>
  <c r="H403" i="12" s="1"/>
  <c r="H404" i="12" s="1"/>
  <c r="H405" i="12" s="1"/>
  <c r="H406" i="12" s="1"/>
  <c r="H407" i="12" s="1"/>
  <c r="H408" i="12" s="1"/>
  <c r="V400" i="12"/>
  <c r="V410" i="12" s="1"/>
  <c r="K385" i="12"/>
  <c r="K396" i="12"/>
  <c r="K425" i="12" l="1"/>
  <c r="L410" i="12"/>
  <c r="K418" i="12"/>
  <c r="K438" i="12"/>
  <c r="K410" i="12"/>
  <c r="L425" i="12"/>
  <c r="L418" i="12"/>
  <c r="L438" i="12"/>
  <c r="M398" i="12"/>
  <c r="G398" i="12"/>
  <c r="L395" i="12"/>
  <c r="K395" i="12"/>
  <c r="L394" i="12"/>
  <c r="K394" i="12"/>
  <c r="L393" i="12"/>
  <c r="K393" i="12"/>
  <c r="L392" i="12"/>
  <c r="K392" i="12"/>
  <c r="J392" i="12"/>
  <c r="J393" i="12" s="1"/>
  <c r="J394" i="12" s="1"/>
  <c r="J395" i="12" s="1"/>
  <c r="J396" i="12" s="1"/>
  <c r="H392" i="12"/>
  <c r="H393" i="12" s="1"/>
  <c r="H394" i="12" s="1"/>
  <c r="H395" i="12" s="1"/>
  <c r="H396" i="12" s="1"/>
  <c r="V390" i="12"/>
  <c r="V398" i="12" s="1"/>
  <c r="L398" i="12" l="1"/>
  <c r="K398" i="12"/>
  <c r="M388" i="12"/>
  <c r="G388" i="12"/>
  <c r="V386" i="12"/>
  <c r="V388" i="12" s="1"/>
  <c r="L384" i="12"/>
  <c r="K384" i="12"/>
  <c r="L383" i="12"/>
  <c r="K383" i="12"/>
  <c r="L382" i="12"/>
  <c r="K382" i="12"/>
  <c r="J382" i="12"/>
  <c r="J383" i="12" s="1"/>
  <c r="J384" i="12" s="1"/>
  <c r="J385" i="12" s="1"/>
  <c r="H382" i="12"/>
  <c r="H383" i="12" s="1"/>
  <c r="H384" i="12" s="1"/>
  <c r="H385" i="12" s="1"/>
  <c r="U340" i="12"/>
  <c r="T340" i="12"/>
  <c r="S340" i="12"/>
  <c r="R340" i="12"/>
  <c r="M340" i="12"/>
  <c r="G340" i="12"/>
  <c r="V338" i="12"/>
  <c r="V340" i="12" s="1"/>
  <c r="L334" i="12"/>
  <c r="L333" i="12"/>
  <c r="K333" i="12"/>
  <c r="L332" i="12"/>
  <c r="K332" i="12"/>
  <c r="L331" i="12"/>
  <c r="K331" i="12"/>
  <c r="J331" i="12"/>
  <c r="J332" i="12" s="1"/>
  <c r="J333" i="12" s="1"/>
  <c r="J334" i="12" s="1"/>
  <c r="J335" i="12" s="1"/>
  <c r="J336" i="12" s="1"/>
  <c r="J337" i="12" s="1"/>
  <c r="H331" i="12"/>
  <c r="H332" i="12" s="1"/>
  <c r="H333" i="12" s="1"/>
  <c r="H334" i="12" s="1"/>
  <c r="H335" i="12" s="1"/>
  <c r="H336" i="12" s="1"/>
  <c r="H337" i="12" s="1"/>
  <c r="U359" i="12"/>
  <c r="T359" i="12"/>
  <c r="S359" i="12"/>
  <c r="R359" i="12"/>
  <c r="M359" i="12"/>
  <c r="G359" i="12"/>
  <c r="L356" i="12"/>
  <c r="K356" i="12"/>
  <c r="L355" i="12"/>
  <c r="K355" i="12"/>
  <c r="L354" i="12"/>
  <c r="K354" i="12"/>
  <c r="L353" i="12"/>
  <c r="K353" i="12"/>
  <c r="J353" i="12"/>
  <c r="J354" i="12" s="1"/>
  <c r="J355" i="12" s="1"/>
  <c r="J356" i="12" s="1"/>
  <c r="J357" i="12" s="1"/>
  <c r="H353" i="12"/>
  <c r="H354" i="12" s="1"/>
  <c r="H355" i="12" s="1"/>
  <c r="H356" i="12" s="1"/>
  <c r="H357" i="12" s="1"/>
  <c r="V351" i="12"/>
  <c r="V359" i="12" s="1"/>
  <c r="U349" i="12"/>
  <c r="T349" i="12"/>
  <c r="S349" i="12"/>
  <c r="R349" i="12"/>
  <c r="M349" i="12"/>
  <c r="G349" i="12"/>
  <c r="L346" i="12"/>
  <c r="L345" i="12"/>
  <c r="K345" i="12"/>
  <c r="L344" i="12"/>
  <c r="K344" i="12"/>
  <c r="L343" i="12"/>
  <c r="K343" i="12"/>
  <c r="J343" i="12"/>
  <c r="J344" i="12" s="1"/>
  <c r="J345" i="12" s="1"/>
  <c r="J346" i="12" s="1"/>
  <c r="J347" i="12" s="1"/>
  <c r="H343" i="12"/>
  <c r="H344" i="12" s="1"/>
  <c r="H345" i="12" s="1"/>
  <c r="H346" i="12" s="1"/>
  <c r="H347" i="12" s="1"/>
  <c r="V349" i="12"/>
  <c r="K366" i="12"/>
  <c r="L376" i="12"/>
  <c r="K376" i="12"/>
  <c r="K377" i="12"/>
  <c r="V316" i="12"/>
  <c r="L388" i="12" l="1"/>
  <c r="K388" i="12"/>
  <c r="L349" i="12"/>
  <c r="K359" i="12"/>
  <c r="L340" i="12"/>
  <c r="L359" i="12"/>
  <c r="K340" i="12"/>
  <c r="K349" i="12"/>
  <c r="U379" i="12"/>
  <c r="T379" i="12"/>
  <c r="S379" i="12"/>
  <c r="R379" i="12"/>
  <c r="M379" i="12"/>
  <c r="G379" i="12"/>
  <c r="L375" i="12"/>
  <c r="K375" i="12"/>
  <c r="L374" i="12"/>
  <c r="K374" i="12"/>
  <c r="L373" i="12"/>
  <c r="K373" i="12"/>
  <c r="J373" i="12"/>
  <c r="J374" i="12" s="1"/>
  <c r="J375" i="12" s="1"/>
  <c r="J376" i="12" s="1"/>
  <c r="J377" i="12" s="1"/>
  <c r="H373" i="12"/>
  <c r="H374" i="12" s="1"/>
  <c r="H375" i="12" s="1"/>
  <c r="H376" i="12" s="1"/>
  <c r="H377" i="12" s="1"/>
  <c r="V371" i="12"/>
  <c r="V379" i="12" s="1"/>
  <c r="U369" i="12"/>
  <c r="T369" i="12"/>
  <c r="S369" i="12"/>
  <c r="R369" i="12"/>
  <c r="M369" i="12"/>
  <c r="G369" i="12"/>
  <c r="V367" i="12"/>
  <c r="V369" i="12" s="1"/>
  <c r="L365" i="12"/>
  <c r="K365" i="12"/>
  <c r="L364" i="12"/>
  <c r="K364" i="12"/>
  <c r="L363" i="12"/>
  <c r="K363" i="12"/>
  <c r="L362" i="12"/>
  <c r="K362" i="12"/>
  <c r="J362" i="12"/>
  <c r="J363" i="12" s="1"/>
  <c r="J364" i="12" s="1"/>
  <c r="J365" i="12" s="1"/>
  <c r="J366" i="12" s="1"/>
  <c r="H362" i="12"/>
  <c r="H363" i="12" s="1"/>
  <c r="H364" i="12" s="1"/>
  <c r="H365" i="12" s="1"/>
  <c r="H366" i="12" s="1"/>
  <c r="V298" i="12"/>
  <c r="K314" i="12"/>
  <c r="M318" i="12"/>
  <c r="K379" i="12" l="1"/>
  <c r="L379" i="12"/>
  <c r="K369" i="12"/>
  <c r="L369" i="12"/>
  <c r="M296" i="12" l="1"/>
  <c r="V293" i="12"/>
  <c r="J290" i="12" l="1"/>
  <c r="J291" i="12" s="1"/>
  <c r="J292" i="12" s="1"/>
  <c r="J293" i="12" s="1"/>
  <c r="L291" i="12"/>
  <c r="L292" i="12"/>
  <c r="K291" i="12"/>
  <c r="K292" i="12"/>
  <c r="K293" i="12"/>
  <c r="I169" i="18" l="1"/>
  <c r="H169" i="18"/>
  <c r="G169" i="18"/>
  <c r="E169" i="18"/>
  <c r="M229" i="12" l="1"/>
  <c r="L25" i="12"/>
  <c r="L24" i="12"/>
  <c r="L23" i="12"/>
  <c r="M29" i="12"/>
  <c r="L1381" i="12"/>
  <c r="M1212" i="12" l="1"/>
  <c r="M98" i="12" l="1"/>
  <c r="L90" i="12"/>
  <c r="L91" i="12"/>
  <c r="L92" i="12"/>
  <c r="L93" i="12"/>
  <c r="L94" i="12"/>
  <c r="V1406" i="12" l="1"/>
  <c r="K1409" i="12"/>
  <c r="K1410" i="12"/>
  <c r="K1411" i="12"/>
  <c r="K1412" i="12"/>
  <c r="K1413" i="12"/>
  <c r="K1408" i="12"/>
  <c r="L1412" i="12"/>
  <c r="L1410" i="12"/>
  <c r="J1410" i="12"/>
  <c r="J1412" i="12" s="1"/>
  <c r="V1414" i="12"/>
  <c r="L1409" i="12"/>
  <c r="J1409" i="12"/>
  <c r="K178" i="12" l="1"/>
  <c r="K179" i="12"/>
  <c r="K180" i="12"/>
  <c r="K181" i="12"/>
  <c r="K182" i="12"/>
  <c r="K177" i="12"/>
  <c r="M185" i="12"/>
  <c r="L177" i="12"/>
  <c r="J177" i="12"/>
  <c r="J178" i="12" s="1"/>
  <c r="J179" i="12" s="1"/>
  <c r="J180" i="12" s="1"/>
  <c r="J181" i="12" s="1"/>
  <c r="J182" i="12" s="1"/>
  <c r="H177" i="12"/>
  <c r="H178" i="12" s="1"/>
  <c r="H179" i="12" s="1"/>
  <c r="H180" i="12" s="1"/>
  <c r="H181" i="12" s="1"/>
  <c r="H182" i="12" s="1"/>
  <c r="G153" i="12"/>
  <c r="G139" i="12"/>
  <c r="I113" i="12"/>
  <c r="M113" i="12"/>
  <c r="K102" i="12"/>
  <c r="L102" i="12"/>
  <c r="J102" i="12"/>
  <c r="H102" i="12"/>
  <c r="M17" i="12"/>
  <c r="K8" i="12"/>
  <c r="K9" i="12"/>
  <c r="K11" i="12"/>
  <c r="K12" i="12"/>
  <c r="K13" i="12"/>
  <c r="K14" i="12"/>
  <c r="K15" i="12"/>
  <c r="L10" i="12"/>
  <c r="L11" i="12"/>
  <c r="L12" i="12"/>
  <c r="L13" i="12"/>
  <c r="L14" i="12"/>
  <c r="K7" i="12"/>
  <c r="L7" i="12"/>
  <c r="I17" i="12"/>
  <c r="J7" i="12"/>
  <c r="T1652" i="12"/>
  <c r="T1638" i="12"/>
  <c r="T1628" i="12"/>
  <c r="T1613" i="12"/>
  <c r="T1602" i="12"/>
  <c r="T1591" i="12"/>
  <c r="T1583" i="12"/>
  <c r="T1570" i="12"/>
  <c r="T1559" i="12"/>
  <c r="T1546" i="12"/>
  <c r="T1532" i="12"/>
  <c r="T1521" i="12"/>
  <c r="T1510" i="12"/>
  <c r="T1501" i="12"/>
  <c r="T1491" i="12"/>
  <c r="T1478" i="12"/>
  <c r="T1469" i="12"/>
  <c r="T1416" i="12"/>
  <c r="T1404" i="12"/>
  <c r="T1393" i="12"/>
  <c r="T1428" i="12"/>
  <c r="T1385" i="12"/>
  <c r="T1368" i="12"/>
  <c r="T1376" i="12"/>
  <c r="T1324" i="12"/>
  <c r="T1314" i="12"/>
  <c r="T1359" i="12"/>
  <c r="T1350" i="12"/>
  <c r="T1304" i="12"/>
  <c r="T1294" i="12"/>
  <c r="T1341" i="12"/>
  <c r="T1332" i="12"/>
  <c r="T1286" i="12"/>
  <c r="T1277" i="12"/>
  <c r="T1269" i="12"/>
  <c r="T1259" i="12"/>
  <c r="T1455" i="12"/>
  <c r="T1248" i="12"/>
  <c r="T1237" i="12"/>
  <c r="T1229" i="12"/>
  <c r="T1446" i="12"/>
  <c r="T1220" i="12"/>
  <c r="T1439" i="12"/>
  <c r="T1212" i="12"/>
  <c r="T1200" i="12"/>
  <c r="T1187" i="12"/>
  <c r="T619" i="12"/>
  <c r="T328" i="12"/>
  <c r="T318" i="12"/>
  <c r="T308" i="12"/>
  <c r="T296" i="12"/>
  <c r="T286" i="12"/>
  <c r="T284" i="12"/>
  <c r="T271" i="12"/>
  <c r="T259" i="12"/>
  <c r="T245" i="12"/>
  <c r="T229" i="12"/>
  <c r="T220" i="12"/>
  <c r="T210" i="12"/>
  <c r="T196" i="12"/>
  <c r="T185" i="12"/>
  <c r="T174" i="12"/>
  <c r="T164" i="12"/>
  <c r="T153" i="12"/>
  <c r="T139" i="12"/>
  <c r="T124" i="12"/>
  <c r="T113" i="12"/>
  <c r="T98" i="12"/>
  <c r="T84" i="12"/>
  <c r="T71" i="12"/>
  <c r="T53" i="12"/>
  <c r="T44" i="12"/>
  <c r="T29" i="12"/>
  <c r="T17" i="12"/>
  <c r="K17" i="12" l="1"/>
  <c r="T1653" i="12"/>
  <c r="J1663" i="12" s="1"/>
  <c r="T630" i="12"/>
  <c r="J1659" i="12" s="1"/>
  <c r="T1456" i="12"/>
  <c r="J1662" i="12" s="1"/>
  <c r="T260" i="12"/>
  <c r="J1658" i="12" s="1"/>
  <c r="T99" i="12"/>
  <c r="J1657" i="12" s="1"/>
  <c r="K93" i="12"/>
  <c r="K94" i="12"/>
  <c r="K95" i="12"/>
  <c r="H88" i="12"/>
  <c r="H89" i="12" s="1"/>
  <c r="H90" i="12" s="1"/>
  <c r="H91" i="12" s="1"/>
  <c r="H92" i="12" s="1"/>
  <c r="H93" i="12" s="1"/>
  <c r="H94" i="12" s="1"/>
  <c r="H95" i="12" s="1"/>
  <c r="H76" i="12"/>
  <c r="H77" i="12" s="1"/>
  <c r="M84" i="12"/>
  <c r="L76" i="12"/>
  <c r="L77" i="12"/>
  <c r="K76" i="12"/>
  <c r="K77" i="12"/>
  <c r="H56" i="12"/>
  <c r="H57" i="12" s="1"/>
  <c r="H58" i="12" s="1"/>
  <c r="H59" i="12" s="1"/>
  <c r="H60" i="12" s="1"/>
  <c r="H61" i="12" s="1"/>
  <c r="H62" i="12" s="1"/>
  <c r="H63" i="12" s="1"/>
  <c r="H64" i="12" s="1"/>
  <c r="H65" i="12" s="1"/>
  <c r="K50" i="12"/>
  <c r="K51" i="12"/>
  <c r="L50" i="12"/>
  <c r="H48" i="12"/>
  <c r="H49" i="12" s="1"/>
  <c r="H50" i="12" s="1"/>
  <c r="H51" i="12" s="1"/>
  <c r="J1664" i="12" l="1"/>
  <c r="T1654" i="12"/>
  <c r="G1286" i="12"/>
  <c r="G619" i="12"/>
  <c r="G284" i="12"/>
  <c r="G271" i="12"/>
  <c r="G259" i="12"/>
  <c r="G245" i="12"/>
  <c r="I229" i="12"/>
  <c r="G229" i="12"/>
  <c r="G220" i="12"/>
  <c r="G210" i="12"/>
  <c r="G196" i="12"/>
  <c r="G185" i="12"/>
  <c r="G174" i="12"/>
  <c r="G164" i="12"/>
  <c r="I153" i="12"/>
  <c r="M153" i="12"/>
  <c r="G124" i="12"/>
  <c r="L1398" i="12"/>
  <c r="L1399" i="12"/>
  <c r="L1400" i="12"/>
  <c r="K1400" i="12"/>
  <c r="K1401" i="12"/>
  <c r="V1402" i="12"/>
  <c r="K1390" i="12"/>
  <c r="V1387" i="12"/>
  <c r="G260" i="12" l="1"/>
  <c r="F16" i="1" s="1"/>
  <c r="G1456" i="12"/>
  <c r="F20" i="1" s="1"/>
  <c r="V1383" i="12"/>
  <c r="V1378" i="12"/>
  <c r="K1382" i="12"/>
  <c r="L1363" i="12" l="1"/>
  <c r="L1364" i="12"/>
  <c r="M1376" i="12"/>
  <c r="K1374" i="12"/>
  <c r="K1373" i="12"/>
  <c r="K1372" i="12"/>
  <c r="K1317" i="12"/>
  <c r="L1372" i="12"/>
  <c r="V1366" i="12"/>
  <c r="V1370" i="12"/>
  <c r="V1385" i="12" l="1"/>
  <c r="U1385" i="12"/>
  <c r="S1385" i="12"/>
  <c r="R1385" i="12"/>
  <c r="M1385" i="12"/>
  <c r="I1385" i="12"/>
  <c r="K1381" i="12"/>
  <c r="L1380" i="12"/>
  <c r="L1385" i="12" s="1"/>
  <c r="K1380" i="12"/>
  <c r="J1380" i="12"/>
  <c r="J1381" i="12" s="1"/>
  <c r="J1382" i="12" s="1"/>
  <c r="H1380" i="12"/>
  <c r="H1381" i="12" s="1"/>
  <c r="H1382" i="12" s="1"/>
  <c r="V1416" i="12"/>
  <c r="U1416" i="12"/>
  <c r="S1416" i="12"/>
  <c r="R1416" i="12"/>
  <c r="M1416" i="12"/>
  <c r="I1416" i="12"/>
  <c r="L1411" i="12"/>
  <c r="L1408" i="12"/>
  <c r="J1408" i="12"/>
  <c r="J1411" i="12" s="1"/>
  <c r="J1413" i="12" s="1"/>
  <c r="H1408" i="12"/>
  <c r="H1409" i="12" s="1"/>
  <c r="H1410" i="12" s="1"/>
  <c r="H1411" i="12" s="1"/>
  <c r="H1412" i="12" s="1"/>
  <c r="H1413" i="12" s="1"/>
  <c r="V1404" i="12"/>
  <c r="U1404" i="12"/>
  <c r="S1404" i="12"/>
  <c r="R1404" i="12"/>
  <c r="M1404" i="12"/>
  <c r="I1404" i="12"/>
  <c r="K1399" i="12"/>
  <c r="K1398" i="12"/>
  <c r="L1397" i="12"/>
  <c r="L1404" i="12" s="1"/>
  <c r="K1397" i="12"/>
  <c r="J1397" i="12"/>
  <c r="J1398" i="12" s="1"/>
  <c r="J1399" i="12" s="1"/>
  <c r="J1400" i="12" s="1"/>
  <c r="J1401" i="12" s="1"/>
  <c r="H1397" i="12"/>
  <c r="H1398" i="12" s="1"/>
  <c r="H1399" i="12" s="1"/>
  <c r="H1400" i="12" s="1"/>
  <c r="H1401" i="12" s="1"/>
  <c r="V1393" i="12"/>
  <c r="U1393" i="12"/>
  <c r="S1393" i="12"/>
  <c r="R1393" i="12"/>
  <c r="M1393" i="12"/>
  <c r="I1393" i="12"/>
  <c r="L1389" i="12"/>
  <c r="L1393" i="12" s="1"/>
  <c r="K1389" i="12"/>
  <c r="J1389" i="12"/>
  <c r="J1390" i="12" s="1"/>
  <c r="H1389" i="12"/>
  <c r="H1390" i="12" s="1"/>
  <c r="K1416" i="12" l="1"/>
  <c r="K1385" i="12"/>
  <c r="L1416" i="12"/>
  <c r="K1404" i="12"/>
  <c r="K1393" i="12"/>
  <c r="L1318" i="12" l="1"/>
  <c r="L1319" i="12"/>
  <c r="L1320" i="12"/>
  <c r="K1318" i="12"/>
  <c r="K1319" i="12"/>
  <c r="L1317" i="12"/>
  <c r="J1317" i="12"/>
  <c r="J1318" i="12"/>
  <c r="K1354" i="12" l="1"/>
  <c r="K1355" i="12"/>
  <c r="K1356" i="12"/>
  <c r="L1421" i="12"/>
  <c r="L1422" i="12"/>
  <c r="L1423" i="12"/>
  <c r="L1424" i="12"/>
  <c r="K1421" i="12"/>
  <c r="K1422" i="12"/>
  <c r="K1423" i="12"/>
  <c r="K1424" i="12"/>
  <c r="K1425" i="12"/>
  <c r="K1363" i="12"/>
  <c r="K1364" i="12"/>
  <c r="K1365" i="12"/>
  <c r="L1355" i="12"/>
  <c r="L1346" i="12"/>
  <c r="L1347" i="12"/>
  <c r="K1348" i="12"/>
  <c r="K1346" i="12"/>
  <c r="K1347" i="12"/>
  <c r="V1426" i="12" l="1"/>
  <c r="U1428" i="12"/>
  <c r="S1428" i="12"/>
  <c r="R1428" i="12"/>
  <c r="M1428" i="12"/>
  <c r="I1428" i="12"/>
  <c r="L1420" i="12"/>
  <c r="L1428" i="12" s="1"/>
  <c r="K1420" i="12"/>
  <c r="J1420" i="12"/>
  <c r="J1421" i="12" s="1"/>
  <c r="J1422" i="12" s="1"/>
  <c r="J1423" i="12" s="1"/>
  <c r="J1424" i="12" s="1"/>
  <c r="J1425" i="12" s="1"/>
  <c r="H1420" i="12"/>
  <c r="H1421" i="12" s="1"/>
  <c r="H1422" i="12" s="1"/>
  <c r="H1423" i="12" s="1"/>
  <c r="H1424" i="12" s="1"/>
  <c r="H1425" i="12" s="1"/>
  <c r="V1418" i="12"/>
  <c r="U1376" i="12"/>
  <c r="S1376" i="12"/>
  <c r="R1376" i="12"/>
  <c r="I1376" i="12"/>
  <c r="V1376" i="12"/>
  <c r="L1373" i="12"/>
  <c r="J1373" i="12"/>
  <c r="J1374" i="12" s="1"/>
  <c r="H1373" i="12"/>
  <c r="H1374" i="12" s="1"/>
  <c r="U1368" i="12"/>
  <c r="S1368" i="12"/>
  <c r="R1368" i="12"/>
  <c r="M1368" i="12"/>
  <c r="I1368" i="12"/>
  <c r="L1362" i="12"/>
  <c r="L1368" i="12" s="1"/>
  <c r="K1362" i="12"/>
  <c r="J1362" i="12"/>
  <c r="J1363" i="12" s="1"/>
  <c r="J1364" i="12" s="1"/>
  <c r="J1365" i="12" s="1"/>
  <c r="H1362" i="12"/>
  <c r="H1363" i="12" s="1"/>
  <c r="H1364" i="12" s="1"/>
  <c r="H1365" i="12" s="1"/>
  <c r="V1368" i="12"/>
  <c r="V1428" i="12" l="1"/>
  <c r="K1428" i="12"/>
  <c r="K1368" i="12"/>
  <c r="K1376" i="12"/>
  <c r="L1376" i="12"/>
  <c r="U1359" i="12"/>
  <c r="S1359" i="12"/>
  <c r="R1359" i="12"/>
  <c r="M1359" i="12"/>
  <c r="I1359" i="12"/>
  <c r="V1357" i="12"/>
  <c r="V1359" i="12" s="1"/>
  <c r="L1354" i="12"/>
  <c r="L1353" i="12"/>
  <c r="K1353" i="12"/>
  <c r="J1353" i="12"/>
  <c r="J1354" i="12" s="1"/>
  <c r="J1356" i="12" s="1"/>
  <c r="H1353" i="12"/>
  <c r="H1354" i="12" s="1"/>
  <c r="H1355" i="12" s="1"/>
  <c r="H1356" i="12" s="1"/>
  <c r="U1350" i="12"/>
  <c r="S1350" i="12"/>
  <c r="R1350" i="12"/>
  <c r="M1350" i="12"/>
  <c r="I1350" i="12"/>
  <c r="L1345" i="12"/>
  <c r="L1350" i="12" s="1"/>
  <c r="K1345" i="12"/>
  <c r="J1345" i="12"/>
  <c r="H1345" i="12"/>
  <c r="H1346" i="12" s="1"/>
  <c r="H1347" i="12" s="1"/>
  <c r="H1348" i="12" s="1"/>
  <c r="V1343" i="12"/>
  <c r="V1350" i="12" s="1"/>
  <c r="J1348" i="12" l="1"/>
  <c r="J1346" i="12"/>
  <c r="J1347" i="12" s="1"/>
  <c r="K1350" i="12"/>
  <c r="K1359" i="12"/>
  <c r="L1359" i="12"/>
  <c r="J1355" i="12"/>
  <c r="U1324" i="12"/>
  <c r="S1324" i="12"/>
  <c r="R1324" i="12"/>
  <c r="M1324" i="12"/>
  <c r="I1324" i="12"/>
  <c r="V1322" i="12"/>
  <c r="V1324" i="12" s="1"/>
  <c r="K1321" i="12"/>
  <c r="K1320" i="12"/>
  <c r="J1319" i="12"/>
  <c r="J1320" i="12" s="1"/>
  <c r="J1321" i="12" s="1"/>
  <c r="U1314" i="12"/>
  <c r="S1314" i="12"/>
  <c r="R1314" i="12"/>
  <c r="M1314" i="12"/>
  <c r="I1314" i="12"/>
  <c r="L1308" i="12"/>
  <c r="L1314" i="12" s="1"/>
  <c r="K1308" i="12"/>
  <c r="J1308" i="12"/>
  <c r="J1309" i="12" s="1"/>
  <c r="J1310" i="12" s="1"/>
  <c r="J1311" i="12" s="1"/>
  <c r="J1312" i="12" s="1"/>
  <c r="V1306" i="12"/>
  <c r="V1314" i="12" s="1"/>
  <c r="V1302" i="12"/>
  <c r="V1288" i="12"/>
  <c r="K1298" i="12"/>
  <c r="K1297" i="12"/>
  <c r="L1298" i="12"/>
  <c r="L1297" i="12"/>
  <c r="K1292" i="12"/>
  <c r="K1291" i="12"/>
  <c r="K1290" i="12"/>
  <c r="L1291" i="12"/>
  <c r="L1290" i="12"/>
  <c r="K1324" i="12" l="1"/>
  <c r="K1314" i="12"/>
  <c r="L1324" i="12"/>
  <c r="K1338" i="12"/>
  <c r="L1337" i="12"/>
  <c r="K1337" i="12"/>
  <c r="L1336" i="12"/>
  <c r="K1336" i="12"/>
  <c r="L1335" i="12"/>
  <c r="K1335" i="12"/>
  <c r="K1330" i="12"/>
  <c r="K1329" i="12"/>
  <c r="K1328" i="12"/>
  <c r="L1329" i="12"/>
  <c r="L1328" i="12"/>
  <c r="V1339" i="12"/>
  <c r="V1326" i="12"/>
  <c r="V1332" i="12" s="1"/>
  <c r="V1333" i="12"/>
  <c r="U1341" i="12"/>
  <c r="S1341" i="12"/>
  <c r="R1341" i="12"/>
  <c r="M1341" i="12"/>
  <c r="I1341" i="12"/>
  <c r="J1335" i="12"/>
  <c r="J1336" i="12" s="1"/>
  <c r="J1338" i="12" s="1"/>
  <c r="H1335" i="12"/>
  <c r="H1336" i="12" s="1"/>
  <c r="U1332" i="12"/>
  <c r="S1332" i="12"/>
  <c r="R1332" i="12"/>
  <c r="M1332" i="12"/>
  <c r="I1332" i="12"/>
  <c r="J1328" i="12"/>
  <c r="J1329" i="12" s="1"/>
  <c r="J1330" i="12" s="1"/>
  <c r="H1328" i="12"/>
  <c r="H1329" i="12" s="1"/>
  <c r="H1330" i="12" s="1"/>
  <c r="L1341" i="12" l="1"/>
  <c r="K1332" i="12"/>
  <c r="K1341" i="12"/>
  <c r="L1332" i="12"/>
  <c r="H1337" i="12"/>
  <c r="H1338" i="12" s="1"/>
  <c r="J1337" i="12"/>
  <c r="V1341" i="12"/>
  <c r="V1284" i="12"/>
  <c r="V1271" i="12"/>
  <c r="K1283" i="12"/>
  <c r="K1282" i="12"/>
  <c r="K1281" i="12"/>
  <c r="K1280" i="12"/>
  <c r="L1282" i="12"/>
  <c r="L1281" i="12"/>
  <c r="L1280" i="12"/>
  <c r="K1275" i="12"/>
  <c r="K1274" i="12"/>
  <c r="K1273" i="12"/>
  <c r="L1274" i="12"/>
  <c r="L1273" i="12"/>
  <c r="V1304" i="12" l="1"/>
  <c r="U1304" i="12"/>
  <c r="S1304" i="12"/>
  <c r="R1304" i="12"/>
  <c r="M1304" i="12"/>
  <c r="L1304" i="12"/>
  <c r="K1304" i="12"/>
  <c r="I1304" i="12"/>
  <c r="J1297" i="12"/>
  <c r="J1298" i="12" s="1"/>
  <c r="J1299" i="12" s="1"/>
  <c r="J1300" i="12" s="1"/>
  <c r="J1301" i="12" s="1"/>
  <c r="H1297" i="12"/>
  <c r="H1298" i="12" s="1"/>
  <c r="H1299" i="12" s="1"/>
  <c r="H1300" i="12" s="1"/>
  <c r="H1301" i="12" s="1"/>
  <c r="V1294" i="12"/>
  <c r="U1294" i="12"/>
  <c r="S1294" i="12"/>
  <c r="R1294" i="12"/>
  <c r="M1294" i="12"/>
  <c r="L1294" i="12"/>
  <c r="K1294" i="12"/>
  <c r="I1294" i="12"/>
  <c r="J1290" i="12"/>
  <c r="J1291" i="12" s="1"/>
  <c r="J1292" i="12" s="1"/>
  <c r="H1290" i="12"/>
  <c r="H1291" i="12" s="1"/>
  <c r="H1292" i="12" s="1"/>
  <c r="V1267" i="12" l="1"/>
  <c r="V1250" i="12"/>
  <c r="K1266" i="12"/>
  <c r="L1265" i="12"/>
  <c r="K1265" i="12"/>
  <c r="L1264" i="12"/>
  <c r="K1264" i="12"/>
  <c r="L1263" i="12"/>
  <c r="K1263" i="12"/>
  <c r="M1269" i="12"/>
  <c r="K1254" i="12"/>
  <c r="L1254" i="12"/>
  <c r="K1255" i="12"/>
  <c r="L1255" i="12"/>
  <c r="K1256" i="12"/>
  <c r="L1256" i="12"/>
  <c r="L1253" i="12"/>
  <c r="K1253" i="12"/>
  <c r="L1252" i="12"/>
  <c r="K1252" i="12"/>
  <c r="M1259" i="12"/>
  <c r="J1280" i="12" l="1"/>
  <c r="J1273" i="12"/>
  <c r="J1274" i="12" s="1"/>
  <c r="J1275" i="12" s="1"/>
  <c r="H1280" i="12"/>
  <c r="H1273" i="12"/>
  <c r="H1274" i="12" s="1"/>
  <c r="H1275" i="12" s="1"/>
  <c r="M1277" i="12"/>
  <c r="L1277" i="12"/>
  <c r="K1277" i="12"/>
  <c r="I1277" i="12"/>
  <c r="V1286" i="12"/>
  <c r="U1286" i="12"/>
  <c r="S1286" i="12"/>
  <c r="R1286" i="12"/>
  <c r="M1286" i="12"/>
  <c r="L1286" i="12"/>
  <c r="K1286" i="12"/>
  <c r="I1286" i="12"/>
  <c r="J1263" i="12"/>
  <c r="J1264" i="12" s="1"/>
  <c r="J1265" i="12" s="1"/>
  <c r="J1266" i="12" s="1"/>
  <c r="H1263" i="12"/>
  <c r="H1264" i="12" s="1"/>
  <c r="H1265" i="12" s="1"/>
  <c r="H1266" i="12" s="1"/>
  <c r="J1252" i="12"/>
  <c r="J1253" i="12" s="1"/>
  <c r="J1254" i="12" s="1"/>
  <c r="J1255" i="12" s="1"/>
  <c r="J1256" i="12" s="1"/>
  <c r="H1252" i="12"/>
  <c r="H1253" i="12" s="1"/>
  <c r="H1254" i="12" s="1"/>
  <c r="H1255" i="12" s="1"/>
  <c r="H1256" i="12" s="1"/>
  <c r="H1281" i="12" l="1"/>
  <c r="H1282" i="12" s="1"/>
  <c r="H1283" i="12" s="1"/>
  <c r="J1281" i="12"/>
  <c r="J1282" i="12" s="1"/>
  <c r="J1283" i="12" s="1"/>
  <c r="H1450" i="12"/>
  <c r="H1451" i="12" s="1"/>
  <c r="H1452" i="12" s="1"/>
  <c r="M1455" i="12" l="1"/>
  <c r="K1452" i="12"/>
  <c r="K1451" i="12"/>
  <c r="K1450" i="12"/>
  <c r="L1451" i="12"/>
  <c r="L1450" i="12"/>
  <c r="J1450" i="12"/>
  <c r="J1451" i="12" s="1"/>
  <c r="J1452" i="12" s="1"/>
  <c r="V1277" i="12"/>
  <c r="V1453" i="12"/>
  <c r="U1277" i="12"/>
  <c r="S1277" i="12"/>
  <c r="R1277" i="12"/>
  <c r="V1239" i="12"/>
  <c r="J1241" i="12"/>
  <c r="J1243" i="12" s="1"/>
  <c r="J1244" i="12" s="1"/>
  <c r="J1246" i="12" s="1"/>
  <c r="K1246" i="12"/>
  <c r="K1243" i="12"/>
  <c r="K1244" i="12"/>
  <c r="K1241" i="12"/>
  <c r="L1244" i="12"/>
  <c r="L1243" i="12"/>
  <c r="L1241" i="12"/>
  <c r="H1241" i="12"/>
  <c r="H1243" i="12" s="1"/>
  <c r="H1244" i="12" s="1"/>
  <c r="H1246" i="12" s="1"/>
  <c r="U1652" i="12" l="1"/>
  <c r="S1652" i="12"/>
  <c r="R1652" i="12"/>
  <c r="M1652" i="12"/>
  <c r="I1652" i="12"/>
  <c r="G1652" i="12"/>
  <c r="V1650" i="12"/>
  <c r="K1649" i="12"/>
  <c r="L1647" i="12"/>
  <c r="L1646" i="12"/>
  <c r="K1646" i="12"/>
  <c r="L1645" i="12"/>
  <c r="K1645" i="12"/>
  <c r="L1644" i="12"/>
  <c r="K1644" i="12"/>
  <c r="L1643" i="12"/>
  <c r="K1643" i="12"/>
  <c r="L1642" i="12"/>
  <c r="K1642" i="12"/>
  <c r="J1642" i="12"/>
  <c r="J1643" i="12" s="1"/>
  <c r="J1645" i="12" s="1"/>
  <c r="J1646" i="12" s="1"/>
  <c r="J1647" i="12" s="1"/>
  <c r="J1648" i="12" s="1"/>
  <c r="J1649" i="12" s="1"/>
  <c r="H1642" i="12"/>
  <c r="H1643" i="12" s="1"/>
  <c r="H1644" i="12" s="1"/>
  <c r="H1645" i="12" s="1"/>
  <c r="H1646" i="12" s="1"/>
  <c r="H1649" i="12" s="1"/>
  <c r="V1640" i="12"/>
  <c r="U1638" i="12"/>
  <c r="S1638" i="12"/>
  <c r="R1638" i="12"/>
  <c r="M1638" i="12"/>
  <c r="I1638" i="12"/>
  <c r="G1638" i="12"/>
  <c r="V1636" i="12"/>
  <c r="V1638" i="12" s="1"/>
  <c r="K1635" i="12"/>
  <c r="L1634" i="12"/>
  <c r="K1634" i="12"/>
  <c r="L1633" i="12"/>
  <c r="K1633" i="12"/>
  <c r="L1632" i="12"/>
  <c r="K1632" i="12"/>
  <c r="L1631" i="12"/>
  <c r="K1631" i="12"/>
  <c r="J1631" i="12"/>
  <c r="J1632" i="12" s="1"/>
  <c r="J1633" i="12" s="1"/>
  <c r="J1634" i="12" s="1"/>
  <c r="J1635" i="12" s="1"/>
  <c r="H1631" i="12"/>
  <c r="H1632" i="12" s="1"/>
  <c r="H1633" i="12" s="1"/>
  <c r="H1634" i="12" s="1"/>
  <c r="H1635" i="12" s="1"/>
  <c r="U1628" i="12"/>
  <c r="S1628" i="12"/>
  <c r="R1628" i="12"/>
  <c r="I1628" i="12"/>
  <c r="G1628" i="12"/>
  <c r="K1626" i="12"/>
  <c r="L1625" i="12"/>
  <c r="K1625" i="12"/>
  <c r="L1624" i="12"/>
  <c r="K1624" i="12"/>
  <c r="L1623" i="12"/>
  <c r="K1623" i="12"/>
  <c r="L1622" i="12"/>
  <c r="L1621" i="12"/>
  <c r="K1621" i="12"/>
  <c r="L1620" i="12"/>
  <c r="K1620" i="12"/>
  <c r="L1619" i="12"/>
  <c r="K1619" i="12"/>
  <c r="L1618" i="12"/>
  <c r="K1618" i="12"/>
  <c r="L1617" i="12"/>
  <c r="K1617" i="12"/>
  <c r="J1617" i="12"/>
  <c r="J1618" i="12" s="1"/>
  <c r="J1619" i="12" s="1"/>
  <c r="J1620" i="12" s="1"/>
  <c r="J1621" i="12" s="1"/>
  <c r="J1622" i="12" s="1"/>
  <c r="J1623" i="12" s="1"/>
  <c r="J1624" i="12" s="1"/>
  <c r="J1625" i="12" s="1"/>
  <c r="J1626" i="12" s="1"/>
  <c r="H1617" i="12"/>
  <c r="H1618" i="12" s="1"/>
  <c r="H1619" i="12" s="1"/>
  <c r="H1620" i="12" s="1"/>
  <c r="H1621" i="12" s="1"/>
  <c r="H1622" i="12" s="1"/>
  <c r="H1623" i="12" s="1"/>
  <c r="H1624" i="12" s="1"/>
  <c r="H1625" i="12" s="1"/>
  <c r="H1626" i="12" s="1"/>
  <c r="V1615" i="12"/>
  <c r="V1628" i="12" s="1"/>
  <c r="U1613" i="12"/>
  <c r="S1613" i="12"/>
  <c r="R1613" i="12"/>
  <c r="M1613" i="12"/>
  <c r="I1613" i="12"/>
  <c r="G1613" i="12"/>
  <c r="V1612" i="12"/>
  <c r="K1611" i="12"/>
  <c r="L1610" i="12"/>
  <c r="K1610" i="12"/>
  <c r="L1609" i="12"/>
  <c r="K1609" i="12"/>
  <c r="L1608" i="12"/>
  <c r="K1608" i="12"/>
  <c r="L1607" i="12"/>
  <c r="K1607" i="12"/>
  <c r="L1606" i="12"/>
  <c r="K1606" i="12"/>
  <c r="L1605" i="12"/>
  <c r="K1605" i="12"/>
  <c r="J1605" i="12"/>
  <c r="J1606" i="12" s="1"/>
  <c r="J1607" i="12" s="1"/>
  <c r="J1608" i="12" s="1"/>
  <c r="J1609" i="12" s="1"/>
  <c r="J1610" i="12" s="1"/>
  <c r="J1611" i="12" s="1"/>
  <c r="H1605" i="12"/>
  <c r="H1606" i="12" s="1"/>
  <c r="H1607" i="12" s="1"/>
  <c r="H1608" i="12" s="1"/>
  <c r="H1609" i="12" s="1"/>
  <c r="H1610" i="12" s="1"/>
  <c r="H1611" i="12" s="1"/>
  <c r="V1603" i="12"/>
  <c r="U1602" i="12"/>
  <c r="S1602" i="12"/>
  <c r="R1602" i="12"/>
  <c r="M1602" i="12"/>
  <c r="I1602" i="12"/>
  <c r="G1602" i="12"/>
  <c r="V1600" i="12"/>
  <c r="K1599" i="12"/>
  <c r="L1598" i="12"/>
  <c r="K1598" i="12"/>
  <c r="L1597" i="12"/>
  <c r="K1597" i="12"/>
  <c r="L1596" i="12"/>
  <c r="K1596" i="12"/>
  <c r="H1596" i="12"/>
  <c r="H1598" i="12" s="1"/>
  <c r="H1599" i="12" s="1"/>
  <c r="L1595" i="12"/>
  <c r="K1595" i="12"/>
  <c r="L1594" i="12"/>
  <c r="K1594" i="12"/>
  <c r="J1594" i="12"/>
  <c r="J1595" i="12" s="1"/>
  <c r="J1596" i="12" s="1"/>
  <c r="J1597" i="12" s="1"/>
  <c r="J1598" i="12" s="1"/>
  <c r="J1599" i="12" s="1"/>
  <c r="H1594" i="12"/>
  <c r="H1595" i="12" s="1"/>
  <c r="H1597" i="12" s="1"/>
  <c r="V1592" i="12"/>
  <c r="U1591" i="12"/>
  <c r="S1591" i="12"/>
  <c r="R1591" i="12"/>
  <c r="M1591" i="12"/>
  <c r="I1591" i="12"/>
  <c r="G1591" i="12"/>
  <c r="K1589" i="12"/>
  <c r="L1588" i="12"/>
  <c r="K1588" i="12"/>
  <c r="L1587" i="12"/>
  <c r="K1587" i="12"/>
  <c r="J1587" i="12"/>
  <c r="J1588" i="12" s="1"/>
  <c r="J1589" i="12" s="1"/>
  <c r="H1587" i="12"/>
  <c r="H1588" i="12" s="1"/>
  <c r="H1589" i="12" s="1"/>
  <c r="V1585" i="12"/>
  <c r="V1591" i="12" s="1"/>
  <c r="U1583" i="12"/>
  <c r="S1583" i="12"/>
  <c r="R1583" i="12"/>
  <c r="M1583" i="12"/>
  <c r="I1583" i="12"/>
  <c r="G1583" i="12"/>
  <c r="V1581" i="12"/>
  <c r="V1583" i="12" s="1"/>
  <c r="K1580" i="12"/>
  <c r="L1579" i="12"/>
  <c r="K1579" i="12"/>
  <c r="L1578" i="12"/>
  <c r="K1578" i="12"/>
  <c r="L1577" i="12"/>
  <c r="K1577" i="12"/>
  <c r="L1576" i="12"/>
  <c r="K1576" i="12"/>
  <c r="L1575" i="12"/>
  <c r="K1575" i="12"/>
  <c r="L1574" i="12"/>
  <c r="K1574" i="12"/>
  <c r="L1573" i="12"/>
  <c r="K1573" i="12"/>
  <c r="J1573" i="12"/>
  <c r="J1574" i="12" s="1"/>
  <c r="J1575" i="12" s="1"/>
  <c r="J1576" i="12" s="1"/>
  <c r="J1577" i="12" s="1"/>
  <c r="J1578" i="12" s="1"/>
  <c r="J1579" i="12" s="1"/>
  <c r="J1580" i="12" s="1"/>
  <c r="H1573" i="12"/>
  <c r="H1574" i="12" s="1"/>
  <c r="H1575" i="12" s="1"/>
  <c r="H1576" i="12" s="1"/>
  <c r="H1577" i="12" s="1"/>
  <c r="H1578" i="12" s="1"/>
  <c r="H1579" i="12" s="1"/>
  <c r="H1580" i="12" s="1"/>
  <c r="U1570" i="12"/>
  <c r="S1570" i="12"/>
  <c r="R1570" i="12"/>
  <c r="M1570" i="12"/>
  <c r="I1570" i="12"/>
  <c r="G1570" i="12"/>
  <c r="K1568" i="12"/>
  <c r="L1567" i="12"/>
  <c r="K1567" i="12"/>
  <c r="L1566" i="12"/>
  <c r="K1566" i="12"/>
  <c r="L1565" i="12"/>
  <c r="K1565" i="12"/>
  <c r="L1564" i="12"/>
  <c r="K1564" i="12"/>
  <c r="L1563" i="12"/>
  <c r="K1563" i="12"/>
  <c r="J1563" i="12"/>
  <c r="J1564" i="12" s="1"/>
  <c r="J1565" i="12" s="1"/>
  <c r="J1566" i="12" s="1"/>
  <c r="J1567" i="12" s="1"/>
  <c r="J1568" i="12" s="1"/>
  <c r="H1563" i="12"/>
  <c r="H1564" i="12" s="1"/>
  <c r="H1565" i="12" s="1"/>
  <c r="H1566" i="12" s="1"/>
  <c r="H1567" i="12" s="1"/>
  <c r="H1568" i="12" s="1"/>
  <c r="V1561" i="12"/>
  <c r="V1570" i="12" s="1"/>
  <c r="U1559" i="12"/>
  <c r="S1559" i="12"/>
  <c r="R1559" i="12"/>
  <c r="M1559" i="12"/>
  <c r="I1559" i="12"/>
  <c r="G1559" i="12"/>
  <c r="V1558" i="12"/>
  <c r="V1559" i="12" s="1"/>
  <c r="K1557" i="12"/>
  <c r="L1556" i="12"/>
  <c r="K1556" i="12"/>
  <c r="L1555" i="12"/>
  <c r="K1555" i="12"/>
  <c r="L1554" i="12"/>
  <c r="K1554" i="12"/>
  <c r="L1553" i="12"/>
  <c r="K1553" i="12"/>
  <c r="L1552" i="12"/>
  <c r="K1552" i="12"/>
  <c r="L1551" i="12"/>
  <c r="K1551" i="12"/>
  <c r="L1550" i="12"/>
  <c r="K1550" i="12"/>
  <c r="L1549" i="12"/>
  <c r="K1549" i="12"/>
  <c r="J1549" i="12"/>
  <c r="J1550" i="12" s="1"/>
  <c r="J1551" i="12" s="1"/>
  <c r="J1552" i="12" s="1"/>
  <c r="J1553" i="12" s="1"/>
  <c r="J1554" i="12" s="1"/>
  <c r="J1555" i="12" s="1"/>
  <c r="J1556" i="12" s="1"/>
  <c r="J1557" i="12" s="1"/>
  <c r="H1549" i="12"/>
  <c r="H1550" i="12" s="1"/>
  <c r="H1551" i="12" s="1"/>
  <c r="H1552" i="12" s="1"/>
  <c r="H1553" i="12" s="1"/>
  <c r="H1554" i="12" s="1"/>
  <c r="H1555" i="12" s="1"/>
  <c r="H1556" i="12" s="1"/>
  <c r="H1557" i="12" s="1"/>
  <c r="U1546" i="12"/>
  <c r="S1546" i="12"/>
  <c r="R1546" i="12"/>
  <c r="M1546" i="12"/>
  <c r="I1546" i="12"/>
  <c r="G1546" i="12"/>
  <c r="K1544" i="12"/>
  <c r="L1543" i="12"/>
  <c r="K1543" i="12"/>
  <c r="L1542" i="12"/>
  <c r="K1542" i="12"/>
  <c r="L1541" i="12"/>
  <c r="K1541" i="12"/>
  <c r="L1540" i="12"/>
  <c r="K1540" i="12"/>
  <c r="L1539" i="12"/>
  <c r="K1539" i="12"/>
  <c r="L1538" i="12"/>
  <c r="K1538" i="12"/>
  <c r="L1537" i="12"/>
  <c r="K1537" i="12"/>
  <c r="L1536" i="12"/>
  <c r="K1536" i="12"/>
  <c r="L1535" i="12"/>
  <c r="K1535" i="12"/>
  <c r="J1535" i="12"/>
  <c r="J1536" i="12" s="1"/>
  <c r="J1537" i="12" s="1"/>
  <c r="J1538" i="12" s="1"/>
  <c r="J1539" i="12" s="1"/>
  <c r="J1540" i="12" s="1"/>
  <c r="J1541" i="12" s="1"/>
  <c r="J1542" i="12" s="1"/>
  <c r="J1543" i="12" s="1"/>
  <c r="J1544" i="12" s="1"/>
  <c r="H1535" i="12"/>
  <c r="H1536" i="12" s="1"/>
  <c r="H1537" i="12" s="1"/>
  <c r="H1538" i="12" s="1"/>
  <c r="H1539" i="12" s="1"/>
  <c r="H1540" i="12" s="1"/>
  <c r="H1541" i="12" s="1"/>
  <c r="H1542" i="12" s="1"/>
  <c r="H1543" i="12" s="1"/>
  <c r="H1544" i="12" s="1"/>
  <c r="V1533" i="12"/>
  <c r="V1546" i="12" s="1"/>
  <c r="U1532" i="12"/>
  <c r="S1532" i="12"/>
  <c r="R1532" i="12"/>
  <c r="M1532" i="12"/>
  <c r="I1532" i="12"/>
  <c r="G1532" i="12"/>
  <c r="K1530" i="12"/>
  <c r="L1529" i="12"/>
  <c r="K1529" i="12"/>
  <c r="L1528" i="12"/>
  <c r="K1528" i="12"/>
  <c r="L1527" i="12"/>
  <c r="K1527" i="12"/>
  <c r="L1526" i="12"/>
  <c r="K1526" i="12"/>
  <c r="L1525" i="12"/>
  <c r="K1525" i="12"/>
  <c r="J1525" i="12"/>
  <c r="J1526" i="12" s="1"/>
  <c r="J1527" i="12" s="1"/>
  <c r="J1528" i="12" s="1"/>
  <c r="J1529" i="12" s="1"/>
  <c r="J1530" i="12" s="1"/>
  <c r="H1525" i="12"/>
  <c r="H1526" i="12" s="1"/>
  <c r="H1527" i="12" s="1"/>
  <c r="H1528" i="12" s="1"/>
  <c r="H1529" i="12" s="1"/>
  <c r="H1530" i="12" s="1"/>
  <c r="V1523" i="12"/>
  <c r="V1532" i="12" s="1"/>
  <c r="U1521" i="12"/>
  <c r="S1521" i="12"/>
  <c r="R1521" i="12"/>
  <c r="M1521" i="12"/>
  <c r="I1521" i="12"/>
  <c r="G1521" i="12"/>
  <c r="V1519" i="12"/>
  <c r="V1521" i="12" s="1"/>
  <c r="K1518" i="12"/>
  <c r="L1517" i="12"/>
  <c r="K1517" i="12"/>
  <c r="L1516" i="12"/>
  <c r="K1516" i="12"/>
  <c r="L1515" i="12"/>
  <c r="K1515" i="12"/>
  <c r="L1514" i="12"/>
  <c r="K1514" i="12"/>
  <c r="L1513" i="12"/>
  <c r="K1513" i="12"/>
  <c r="J1513" i="12"/>
  <c r="J1514" i="12" s="1"/>
  <c r="J1515" i="12" s="1"/>
  <c r="J1516" i="12" s="1"/>
  <c r="J1517" i="12" s="1"/>
  <c r="J1518" i="12" s="1"/>
  <c r="H1513" i="12"/>
  <c r="H1514" i="12" s="1"/>
  <c r="H1515" i="12" s="1"/>
  <c r="H1516" i="12" s="1"/>
  <c r="H1517" i="12" s="1"/>
  <c r="H1518" i="12" s="1"/>
  <c r="U1510" i="12"/>
  <c r="S1510" i="12"/>
  <c r="R1510" i="12"/>
  <c r="M1510" i="12"/>
  <c r="I1510" i="12"/>
  <c r="G1510" i="12"/>
  <c r="V1509" i="12"/>
  <c r="K1508" i="12"/>
  <c r="L1507" i="12"/>
  <c r="K1507" i="12"/>
  <c r="L1506" i="12"/>
  <c r="K1506" i="12"/>
  <c r="L1505" i="12"/>
  <c r="K1505" i="12"/>
  <c r="J1505" i="12"/>
  <c r="J1506" i="12" s="1"/>
  <c r="J1507" i="12" s="1"/>
  <c r="J1508" i="12" s="1"/>
  <c r="H1505" i="12"/>
  <c r="H1506" i="12" s="1"/>
  <c r="H1507" i="12" s="1"/>
  <c r="H1508" i="12" s="1"/>
  <c r="V1503" i="12"/>
  <c r="U1501" i="12"/>
  <c r="S1501" i="12"/>
  <c r="R1501" i="12"/>
  <c r="M1501" i="12"/>
  <c r="I1501" i="12"/>
  <c r="G1501" i="12"/>
  <c r="V1499" i="12"/>
  <c r="K1498" i="12"/>
  <c r="L1497" i="12"/>
  <c r="K1497" i="12"/>
  <c r="L1496" i="12"/>
  <c r="K1496" i="12"/>
  <c r="L1495" i="12"/>
  <c r="K1495" i="12"/>
  <c r="L1494" i="12"/>
  <c r="K1494" i="12"/>
  <c r="J1494" i="12"/>
  <c r="J1495" i="12" s="1"/>
  <c r="J1496" i="12" s="1"/>
  <c r="J1497" i="12" s="1"/>
  <c r="J1498" i="12" s="1"/>
  <c r="H1494" i="12"/>
  <c r="H1495" i="12" s="1"/>
  <c r="H1496" i="12" s="1"/>
  <c r="H1497" i="12" s="1"/>
  <c r="H1498" i="12" s="1"/>
  <c r="V1492" i="12"/>
  <c r="U1491" i="12"/>
  <c r="S1491" i="12"/>
  <c r="R1491" i="12"/>
  <c r="M1491" i="12"/>
  <c r="I1491" i="12"/>
  <c r="G1491" i="12"/>
  <c r="K1489" i="12"/>
  <c r="L1488" i="12"/>
  <c r="K1488" i="12"/>
  <c r="L1487" i="12"/>
  <c r="K1487" i="12"/>
  <c r="L1486" i="12"/>
  <c r="K1486" i="12"/>
  <c r="L1485" i="12"/>
  <c r="K1485" i="12"/>
  <c r="L1484" i="12"/>
  <c r="K1484" i="12"/>
  <c r="L1483" i="12"/>
  <c r="K1483" i="12"/>
  <c r="L1482" i="12"/>
  <c r="K1482" i="12"/>
  <c r="J1482" i="12"/>
  <c r="J1483" i="12" s="1"/>
  <c r="J1484" i="12" s="1"/>
  <c r="J1485" i="12" s="1"/>
  <c r="J1486" i="12" s="1"/>
  <c r="J1487" i="12" s="1"/>
  <c r="J1488" i="12" s="1"/>
  <c r="J1489" i="12" s="1"/>
  <c r="H1482" i="12"/>
  <c r="H1483" i="12" s="1"/>
  <c r="H1484" i="12" s="1"/>
  <c r="H1485" i="12" s="1"/>
  <c r="H1486" i="12" s="1"/>
  <c r="H1487" i="12" s="1"/>
  <c r="H1488" i="12" s="1"/>
  <c r="H1489" i="12" s="1"/>
  <c r="V1480" i="12"/>
  <c r="V1491" i="12" s="1"/>
  <c r="U1478" i="12"/>
  <c r="S1478" i="12"/>
  <c r="R1478" i="12"/>
  <c r="M1478" i="12"/>
  <c r="I1478" i="12"/>
  <c r="G1478" i="12"/>
  <c r="V1476" i="12"/>
  <c r="V1478" i="12" s="1"/>
  <c r="K1475" i="12"/>
  <c r="L1474" i="12"/>
  <c r="K1474" i="12"/>
  <c r="L1473" i="12"/>
  <c r="K1473" i="12"/>
  <c r="L1472" i="12"/>
  <c r="K1472" i="12"/>
  <c r="J1472" i="12"/>
  <c r="J1473" i="12" s="1"/>
  <c r="J1474" i="12" s="1"/>
  <c r="J1475" i="12" s="1"/>
  <c r="H1472" i="12"/>
  <c r="H1473" i="12" s="1"/>
  <c r="H1474" i="12" s="1"/>
  <c r="H1475" i="12" s="1"/>
  <c r="U1469" i="12"/>
  <c r="S1469" i="12"/>
  <c r="R1469" i="12"/>
  <c r="M1469" i="12"/>
  <c r="I1469" i="12"/>
  <c r="K1467" i="12"/>
  <c r="L1466" i="12"/>
  <c r="K1466" i="12"/>
  <c r="L1465" i="12"/>
  <c r="K1465" i="12"/>
  <c r="L1464" i="12"/>
  <c r="K1464" i="12"/>
  <c r="L1463" i="12"/>
  <c r="K1463" i="12"/>
  <c r="L1462" i="12"/>
  <c r="K1462" i="12"/>
  <c r="L1461" i="12"/>
  <c r="K1461" i="12"/>
  <c r="L1460" i="12"/>
  <c r="K1460" i="12"/>
  <c r="J1460" i="12"/>
  <c r="J1461" i="12" s="1"/>
  <c r="J1462" i="12" s="1"/>
  <c r="J1463" i="12" s="1"/>
  <c r="J1464" i="12" s="1"/>
  <c r="J1465" i="12" s="1"/>
  <c r="J1466" i="12" s="1"/>
  <c r="J1467" i="12" s="1"/>
  <c r="H1460" i="12"/>
  <c r="H1461" i="12" s="1"/>
  <c r="H1462" i="12" s="1"/>
  <c r="H1463" i="12" s="1"/>
  <c r="H1464" i="12" s="1"/>
  <c r="H1465" i="12" s="1"/>
  <c r="H1466" i="12" s="1"/>
  <c r="H1467" i="12" s="1"/>
  <c r="V1458" i="12"/>
  <c r="V1469" i="12" s="1"/>
  <c r="V1269" i="12"/>
  <c r="U1269" i="12"/>
  <c r="S1269" i="12"/>
  <c r="R1269" i="12"/>
  <c r="L1269" i="12"/>
  <c r="K1269" i="12"/>
  <c r="I1269" i="12"/>
  <c r="V1259" i="12"/>
  <c r="U1259" i="12"/>
  <c r="S1259" i="12"/>
  <c r="R1259" i="12"/>
  <c r="L1259" i="12"/>
  <c r="K1259" i="12"/>
  <c r="I1259" i="12"/>
  <c r="V1455" i="12"/>
  <c r="U1455" i="12"/>
  <c r="S1455" i="12"/>
  <c r="R1455" i="12"/>
  <c r="L1455" i="12"/>
  <c r="K1455" i="12"/>
  <c r="I1455" i="12"/>
  <c r="V1248" i="12"/>
  <c r="U1248" i="12"/>
  <c r="S1248" i="12"/>
  <c r="R1248" i="12"/>
  <c r="L1248" i="12"/>
  <c r="K1248" i="12"/>
  <c r="I1248" i="12"/>
  <c r="U1237" i="12"/>
  <c r="S1237" i="12"/>
  <c r="R1237" i="12"/>
  <c r="M1237" i="12"/>
  <c r="I1237" i="12"/>
  <c r="V1235" i="12"/>
  <c r="V1237" i="12" s="1"/>
  <c r="K1234" i="12"/>
  <c r="L1233" i="12"/>
  <c r="K1233" i="12"/>
  <c r="L1232" i="12"/>
  <c r="K1232" i="12"/>
  <c r="J1232" i="12"/>
  <c r="J1233" i="12" s="1"/>
  <c r="J1234" i="12" s="1"/>
  <c r="H1232" i="12"/>
  <c r="H1233" i="12" s="1"/>
  <c r="H1234" i="12" s="1"/>
  <c r="U1229" i="12"/>
  <c r="S1229" i="12"/>
  <c r="R1229" i="12"/>
  <c r="M1229" i="12"/>
  <c r="I1229" i="12"/>
  <c r="K1227" i="12"/>
  <c r="L1226" i="12"/>
  <c r="K1226" i="12"/>
  <c r="L1225" i="12"/>
  <c r="K1225" i="12"/>
  <c r="L1224" i="12"/>
  <c r="K1224" i="12"/>
  <c r="J1224" i="12"/>
  <c r="J1225" i="12" s="1"/>
  <c r="J1226" i="12" s="1"/>
  <c r="J1227" i="12" s="1"/>
  <c r="H1224" i="12"/>
  <c r="H1225" i="12" s="1"/>
  <c r="H1226" i="12" s="1"/>
  <c r="H1227" i="12" s="1"/>
  <c r="V1222" i="12"/>
  <c r="V1229" i="12" s="1"/>
  <c r="U1446" i="12"/>
  <c r="S1446" i="12"/>
  <c r="R1446" i="12"/>
  <c r="M1446" i="12"/>
  <c r="I1446" i="12"/>
  <c r="V1444" i="12"/>
  <c r="V1446" i="12" s="1"/>
  <c r="K1443" i="12"/>
  <c r="L1442" i="12"/>
  <c r="L1446" i="12" s="1"/>
  <c r="K1442" i="12"/>
  <c r="J1442" i="12"/>
  <c r="J1443" i="12" s="1"/>
  <c r="H1442" i="12"/>
  <c r="H1443" i="12" s="1"/>
  <c r="U1220" i="12"/>
  <c r="S1220" i="12"/>
  <c r="R1220" i="12"/>
  <c r="M1220" i="12"/>
  <c r="I1220" i="12"/>
  <c r="K1217" i="12"/>
  <c r="L1216" i="12"/>
  <c r="L1220" i="12" s="1"/>
  <c r="K1216" i="12"/>
  <c r="J1216" i="12"/>
  <c r="J1217" i="12" s="1"/>
  <c r="H1216" i="12"/>
  <c r="V1214" i="12"/>
  <c r="V1220" i="12" s="1"/>
  <c r="U1439" i="12"/>
  <c r="S1439" i="12"/>
  <c r="R1439" i="12"/>
  <c r="M1439" i="12"/>
  <c r="I1439" i="12"/>
  <c r="V1437" i="12"/>
  <c r="V1439" i="12" s="1"/>
  <c r="K1435" i="12"/>
  <c r="L1434" i="12"/>
  <c r="L1439" i="12" s="1"/>
  <c r="K1434" i="12"/>
  <c r="J1434" i="12"/>
  <c r="J1435" i="12" s="1"/>
  <c r="H1434" i="12"/>
  <c r="U1212" i="12"/>
  <c r="S1212" i="12"/>
  <c r="R1212" i="12"/>
  <c r="I1212" i="12"/>
  <c r="K1210" i="12"/>
  <c r="L1209" i="12"/>
  <c r="K1209" i="12"/>
  <c r="L1208" i="12"/>
  <c r="K1208" i="12"/>
  <c r="J1208" i="12"/>
  <c r="J1209" i="12" s="1"/>
  <c r="J1210" i="12" s="1"/>
  <c r="L1206" i="12"/>
  <c r="K1206" i="12"/>
  <c r="L1205" i="12"/>
  <c r="K1205" i="12"/>
  <c r="L1204" i="12"/>
  <c r="K1204" i="12"/>
  <c r="J1204" i="12"/>
  <c r="J1205" i="12" s="1"/>
  <c r="J1206" i="12" s="1"/>
  <c r="H1204" i="12"/>
  <c r="H1205" i="12" s="1"/>
  <c r="H1206" i="12" s="1"/>
  <c r="H1208" i="12" s="1"/>
  <c r="H1209" i="12" s="1"/>
  <c r="H1210" i="12" s="1"/>
  <c r="V1202" i="12"/>
  <c r="V1212" i="12" s="1"/>
  <c r="U1200" i="12"/>
  <c r="S1200" i="12"/>
  <c r="R1200" i="12"/>
  <c r="M1200" i="12"/>
  <c r="I1200" i="12"/>
  <c r="V1198" i="12"/>
  <c r="V1200" i="12" s="1"/>
  <c r="K1197" i="12"/>
  <c r="L1196" i="12"/>
  <c r="K1196" i="12"/>
  <c r="L1195" i="12"/>
  <c r="K1195" i="12"/>
  <c r="L1194" i="12"/>
  <c r="K1194" i="12"/>
  <c r="L1193" i="12"/>
  <c r="K1193" i="12"/>
  <c r="L1192" i="12"/>
  <c r="K1192" i="12"/>
  <c r="L1191" i="12"/>
  <c r="K1191" i="12"/>
  <c r="L1190" i="12"/>
  <c r="K1190" i="12"/>
  <c r="J1190" i="12"/>
  <c r="J1191" i="12" s="1"/>
  <c r="J1192" i="12" s="1"/>
  <c r="J1193" i="12" s="1"/>
  <c r="J1194" i="12" s="1"/>
  <c r="J1195" i="12" s="1"/>
  <c r="J1196" i="12" s="1"/>
  <c r="J1197" i="12" s="1"/>
  <c r="H1190" i="12"/>
  <c r="H1191" i="12" s="1"/>
  <c r="H1192" i="12" s="1"/>
  <c r="H1193" i="12" s="1"/>
  <c r="H1194" i="12" s="1"/>
  <c r="H1195" i="12" s="1"/>
  <c r="H1196" i="12" s="1"/>
  <c r="H1197" i="12" s="1"/>
  <c r="U1187" i="12"/>
  <c r="S1187" i="12"/>
  <c r="R1187" i="12"/>
  <c r="M1187" i="12"/>
  <c r="I1187" i="12"/>
  <c r="K1185" i="12"/>
  <c r="L1184" i="12"/>
  <c r="K1184" i="12"/>
  <c r="L1183" i="12"/>
  <c r="K1183" i="12"/>
  <c r="J1183" i="12"/>
  <c r="J1184" i="12" s="1"/>
  <c r="J1185" i="12" s="1"/>
  <c r="H1183" i="12"/>
  <c r="H1184" i="12" s="1"/>
  <c r="H1185" i="12" s="1"/>
  <c r="V1181" i="12"/>
  <c r="U619" i="12"/>
  <c r="S619" i="12"/>
  <c r="R619" i="12"/>
  <c r="M619" i="12"/>
  <c r="I619" i="12"/>
  <c r="V617" i="12"/>
  <c r="V619" i="12" s="1"/>
  <c r="K616" i="12"/>
  <c r="L615" i="12"/>
  <c r="K615" i="12"/>
  <c r="L614" i="12"/>
  <c r="K614" i="12"/>
  <c r="L613" i="12"/>
  <c r="K613" i="12"/>
  <c r="L612" i="12"/>
  <c r="K612" i="12"/>
  <c r="L611" i="12"/>
  <c r="K611" i="12"/>
  <c r="J611" i="12"/>
  <c r="J612" i="12" s="1"/>
  <c r="J613" i="12" s="1"/>
  <c r="J614" i="12" s="1"/>
  <c r="J615" i="12" s="1"/>
  <c r="J616" i="12" s="1"/>
  <c r="H611" i="12"/>
  <c r="H612" i="12" s="1"/>
  <c r="H613" i="12" s="1"/>
  <c r="H614" i="12" s="1"/>
  <c r="H615" i="12" s="1"/>
  <c r="H616" i="12" s="1"/>
  <c r="U328" i="12"/>
  <c r="S328" i="12"/>
  <c r="R328" i="12"/>
  <c r="M328" i="12"/>
  <c r="G328" i="12"/>
  <c r="L325" i="12"/>
  <c r="K325" i="12"/>
  <c r="L324" i="12"/>
  <c r="K324" i="12"/>
  <c r="L323" i="12"/>
  <c r="K323" i="12"/>
  <c r="L322" i="12"/>
  <c r="K322" i="12"/>
  <c r="J322" i="12"/>
  <c r="J323" i="12" s="1"/>
  <c r="J324" i="12" s="1"/>
  <c r="J325" i="12" s="1"/>
  <c r="J326" i="12" s="1"/>
  <c r="H322" i="12"/>
  <c r="H323" i="12" s="1"/>
  <c r="H324" i="12" s="1"/>
  <c r="H325" i="12" s="1"/>
  <c r="H326" i="12" s="1"/>
  <c r="V320" i="12"/>
  <c r="V328" i="12" s="1"/>
  <c r="U318" i="12"/>
  <c r="S318" i="12"/>
  <c r="R318" i="12"/>
  <c r="G318" i="12"/>
  <c r="V317" i="12"/>
  <c r="K315" i="12"/>
  <c r="L314" i="12"/>
  <c r="L311" i="12"/>
  <c r="K311" i="12"/>
  <c r="J311" i="12"/>
  <c r="J312" i="12" s="1"/>
  <c r="J313" i="12" s="1"/>
  <c r="H311" i="12"/>
  <c r="H312" i="12" s="1"/>
  <c r="H313" i="12" s="1"/>
  <c r="H314" i="12" s="1"/>
  <c r="H315" i="12" s="1"/>
  <c r="U308" i="12"/>
  <c r="S308" i="12"/>
  <c r="R308" i="12"/>
  <c r="G308" i="12"/>
  <c r="V308" i="12"/>
  <c r="K306" i="12"/>
  <c r="L305" i="12"/>
  <c r="K305" i="12"/>
  <c r="L304" i="12"/>
  <c r="K304" i="12"/>
  <c r="L303" i="12"/>
  <c r="K303" i="12"/>
  <c r="L302" i="12"/>
  <c r="K302" i="12"/>
  <c r="L301" i="12"/>
  <c r="K301" i="12"/>
  <c r="L300" i="12"/>
  <c r="K300" i="12"/>
  <c r="J300" i="12"/>
  <c r="J301" i="12" s="1"/>
  <c r="J302" i="12" s="1"/>
  <c r="J303" i="12" s="1"/>
  <c r="J304" i="12" s="1"/>
  <c r="J305" i="12" s="1"/>
  <c r="J306" i="12" s="1"/>
  <c r="H300" i="12"/>
  <c r="H301" i="12" s="1"/>
  <c r="H302" i="12" s="1"/>
  <c r="H303" i="12" s="1"/>
  <c r="H304" i="12" s="1"/>
  <c r="H305" i="12" s="1"/>
  <c r="H306" i="12" s="1"/>
  <c r="U296" i="12"/>
  <c r="S296" i="12"/>
  <c r="R296" i="12"/>
  <c r="G296" i="12"/>
  <c r="L290" i="12"/>
  <c r="K290" i="12"/>
  <c r="H290" i="12"/>
  <c r="H291" i="12" s="1"/>
  <c r="H292" i="12" s="1"/>
  <c r="H293" i="12" s="1"/>
  <c r="V288" i="12"/>
  <c r="V296" i="12" s="1"/>
  <c r="V286" i="12"/>
  <c r="U286" i="12"/>
  <c r="S286" i="12"/>
  <c r="R286" i="12"/>
  <c r="U284" i="12"/>
  <c r="S284" i="12"/>
  <c r="R284" i="12"/>
  <c r="M284" i="12"/>
  <c r="I284" i="12"/>
  <c r="V282" i="12"/>
  <c r="K281" i="12"/>
  <c r="L280" i="12"/>
  <c r="K280" i="12"/>
  <c r="L279" i="12"/>
  <c r="K279" i="12"/>
  <c r="L278" i="12"/>
  <c r="K278" i="12"/>
  <c r="L277" i="12"/>
  <c r="K277" i="12"/>
  <c r="L276" i="12"/>
  <c r="K276" i="12"/>
  <c r="L275" i="12"/>
  <c r="K275" i="12"/>
  <c r="J275" i="12"/>
  <c r="J276" i="12" s="1"/>
  <c r="J277" i="12" s="1"/>
  <c r="J278" i="12" s="1"/>
  <c r="J279" i="12" s="1"/>
  <c r="J280" i="12" s="1"/>
  <c r="J281" i="12" s="1"/>
  <c r="H275" i="12"/>
  <c r="H276" i="12" s="1"/>
  <c r="H277" i="12" s="1"/>
  <c r="H278" i="12" s="1"/>
  <c r="H279" i="12" s="1"/>
  <c r="H280" i="12" s="1"/>
  <c r="H281" i="12" s="1"/>
  <c r="V273" i="12"/>
  <c r="U271" i="12"/>
  <c r="S271" i="12"/>
  <c r="R271" i="12"/>
  <c r="M271" i="12"/>
  <c r="I271" i="12"/>
  <c r="K269" i="12"/>
  <c r="L268" i="12"/>
  <c r="K268" i="12"/>
  <c r="L267" i="12"/>
  <c r="K267" i="12"/>
  <c r="L266" i="12"/>
  <c r="K266" i="12"/>
  <c r="L265" i="12"/>
  <c r="K265" i="12"/>
  <c r="L264" i="12"/>
  <c r="K264" i="12"/>
  <c r="J264" i="12"/>
  <c r="J265" i="12" s="1"/>
  <c r="J266" i="12" s="1"/>
  <c r="J267" i="12" s="1"/>
  <c r="J268" i="12" s="1"/>
  <c r="J269" i="12" s="1"/>
  <c r="H264" i="12"/>
  <c r="H265" i="12" s="1"/>
  <c r="H266" i="12" s="1"/>
  <c r="H267" i="12" s="1"/>
  <c r="H268" i="12" s="1"/>
  <c r="H269" i="12" s="1"/>
  <c r="V262" i="12"/>
  <c r="V271" i="12" s="1"/>
  <c r="U259" i="12"/>
  <c r="S259" i="12"/>
  <c r="R259" i="12"/>
  <c r="M259" i="12"/>
  <c r="I259" i="12"/>
  <c r="V257" i="12"/>
  <c r="K256" i="12"/>
  <c r="L255" i="12"/>
  <c r="K255" i="12"/>
  <c r="L254" i="12"/>
  <c r="K254" i="12"/>
  <c r="L253" i="12"/>
  <c r="K253" i="12"/>
  <c r="L252" i="12"/>
  <c r="K252" i="12"/>
  <c r="L251" i="12"/>
  <c r="K251" i="12"/>
  <c r="L250" i="12"/>
  <c r="K250" i="12"/>
  <c r="L249" i="12"/>
  <c r="K249" i="12"/>
  <c r="J249" i="12"/>
  <c r="J250" i="12" s="1"/>
  <c r="J251" i="12" s="1"/>
  <c r="H249" i="12"/>
  <c r="H250" i="12" s="1"/>
  <c r="H251" i="12" s="1"/>
  <c r="H252" i="12" s="1"/>
  <c r="H253" i="12" s="1"/>
  <c r="H254" i="12" s="1"/>
  <c r="H255" i="12" s="1"/>
  <c r="H256" i="12" s="1"/>
  <c r="V247" i="12"/>
  <c r="U245" i="12"/>
  <c r="S245" i="12"/>
  <c r="R245" i="12"/>
  <c r="M245" i="12"/>
  <c r="I245" i="12"/>
  <c r="V243" i="12"/>
  <c r="K242" i="12"/>
  <c r="L241" i="12"/>
  <c r="K241" i="12"/>
  <c r="L240" i="12"/>
  <c r="K240" i="12"/>
  <c r="L239" i="12"/>
  <c r="K239" i="12"/>
  <c r="L238" i="12"/>
  <c r="K238" i="12"/>
  <c r="L237" i="12"/>
  <c r="K237" i="12"/>
  <c r="L236" i="12"/>
  <c r="K236" i="12"/>
  <c r="L235" i="12"/>
  <c r="K235" i="12"/>
  <c r="L234" i="12"/>
  <c r="K234" i="12"/>
  <c r="L233" i="12"/>
  <c r="K233" i="12"/>
  <c r="J233" i="12"/>
  <c r="J234" i="12" s="1"/>
  <c r="J235" i="12" s="1"/>
  <c r="H233" i="12"/>
  <c r="H234" i="12" s="1"/>
  <c r="H235" i="12" s="1"/>
  <c r="H236" i="12" s="1"/>
  <c r="H237" i="12" s="1"/>
  <c r="H238" i="12" s="1"/>
  <c r="H239" i="12" s="1"/>
  <c r="H240" i="12" s="1"/>
  <c r="H241" i="12" s="1"/>
  <c r="H242" i="12" s="1"/>
  <c r="V231" i="12"/>
  <c r="U229" i="12"/>
  <c r="S229" i="12"/>
  <c r="R229" i="12"/>
  <c r="K227" i="12"/>
  <c r="L226" i="12"/>
  <c r="K226" i="12"/>
  <c r="L225" i="12"/>
  <c r="K225" i="12"/>
  <c r="L224" i="12"/>
  <c r="K224" i="12"/>
  <c r="J224" i="12"/>
  <c r="J225" i="12" s="1"/>
  <c r="J226" i="12" s="1"/>
  <c r="J227" i="12" s="1"/>
  <c r="H224" i="12"/>
  <c r="H225" i="12" s="1"/>
  <c r="H226" i="12" s="1"/>
  <c r="H227" i="12" s="1"/>
  <c r="V222" i="12"/>
  <c r="V229" i="12" s="1"/>
  <c r="U220" i="12"/>
  <c r="S220" i="12"/>
  <c r="R220" i="12"/>
  <c r="M220" i="12"/>
  <c r="I220" i="12"/>
  <c r="V218" i="12"/>
  <c r="V220" i="12" s="1"/>
  <c r="K215" i="12"/>
  <c r="L214" i="12"/>
  <c r="L213" i="12"/>
  <c r="K213" i="12"/>
  <c r="J213" i="12"/>
  <c r="J214" i="12" s="1"/>
  <c r="J215" i="12" s="1"/>
  <c r="H213" i="12"/>
  <c r="H214" i="12" s="1"/>
  <c r="H215" i="12" s="1"/>
  <c r="U210" i="12"/>
  <c r="S210" i="12"/>
  <c r="R210" i="12"/>
  <c r="M210" i="12"/>
  <c r="I210" i="12"/>
  <c r="K208" i="12"/>
  <c r="L207" i="12"/>
  <c r="K207" i="12"/>
  <c r="L206" i="12"/>
  <c r="K206" i="12"/>
  <c r="L205" i="12"/>
  <c r="K205" i="12"/>
  <c r="L204" i="12"/>
  <c r="K204" i="12"/>
  <c r="L203" i="12"/>
  <c r="K203" i="12"/>
  <c r="L202" i="12"/>
  <c r="K202" i="12"/>
  <c r="L201" i="12"/>
  <c r="K201" i="12"/>
  <c r="J201" i="12"/>
  <c r="J202" i="12" s="1"/>
  <c r="J203" i="12" s="1"/>
  <c r="J204" i="12" s="1"/>
  <c r="J205" i="12" s="1"/>
  <c r="J206" i="12" s="1"/>
  <c r="J207" i="12" s="1"/>
  <c r="J208" i="12" s="1"/>
  <c r="H201" i="12"/>
  <c r="H202" i="12" s="1"/>
  <c r="H203" i="12" s="1"/>
  <c r="H204" i="12" s="1"/>
  <c r="H205" i="12" s="1"/>
  <c r="H206" i="12" s="1"/>
  <c r="H207" i="12" s="1"/>
  <c r="H208" i="12" s="1"/>
  <c r="V198" i="12"/>
  <c r="V210" i="12" s="1"/>
  <c r="U196" i="12"/>
  <c r="S196" i="12"/>
  <c r="R196" i="12"/>
  <c r="M196" i="12"/>
  <c r="I196" i="12"/>
  <c r="K194" i="12"/>
  <c r="L193" i="12"/>
  <c r="K193" i="12"/>
  <c r="L192" i="12"/>
  <c r="K192" i="12"/>
  <c r="L191" i="12"/>
  <c r="K191" i="12"/>
  <c r="L190" i="12"/>
  <c r="K190" i="12"/>
  <c r="J190" i="12"/>
  <c r="J191" i="12" s="1"/>
  <c r="J192" i="12" s="1"/>
  <c r="J193" i="12" s="1"/>
  <c r="J194" i="12" s="1"/>
  <c r="H190" i="12"/>
  <c r="H191" i="12" s="1"/>
  <c r="H192" i="12" s="1"/>
  <c r="H193" i="12" s="1"/>
  <c r="H194" i="12" s="1"/>
  <c r="V187" i="12"/>
  <c r="V196" i="12" s="1"/>
  <c r="U185" i="12"/>
  <c r="S185" i="12"/>
  <c r="R185" i="12"/>
  <c r="I185" i="12"/>
  <c r="V183" i="12"/>
  <c r="V185" i="12" s="1"/>
  <c r="L181" i="12"/>
  <c r="L180" i="12"/>
  <c r="L179" i="12"/>
  <c r="L178" i="12"/>
  <c r="U174" i="12"/>
  <c r="S174" i="12"/>
  <c r="R174" i="12"/>
  <c r="M174" i="12"/>
  <c r="I174" i="12"/>
  <c r="V172" i="12"/>
  <c r="V174" i="12" s="1"/>
  <c r="K171" i="12"/>
  <c r="L170" i="12"/>
  <c r="K170" i="12"/>
  <c r="L169" i="12"/>
  <c r="K169" i="12"/>
  <c r="L168" i="12"/>
  <c r="K168" i="12"/>
  <c r="L167" i="12"/>
  <c r="K167" i="12"/>
  <c r="J167" i="12"/>
  <c r="J168" i="12" s="1"/>
  <c r="J169" i="12" s="1"/>
  <c r="J170" i="12" s="1"/>
  <c r="J171" i="12" s="1"/>
  <c r="H167" i="12"/>
  <c r="H168" i="12" s="1"/>
  <c r="H169" i="12" s="1"/>
  <c r="H170" i="12" s="1"/>
  <c r="H171" i="12" s="1"/>
  <c r="U164" i="12"/>
  <c r="S164" i="12"/>
  <c r="R164" i="12"/>
  <c r="M164" i="12"/>
  <c r="I164" i="12"/>
  <c r="K162" i="12"/>
  <c r="L161" i="12"/>
  <c r="K161" i="12"/>
  <c r="L160" i="12"/>
  <c r="K160" i="12"/>
  <c r="L159" i="12"/>
  <c r="K159" i="12"/>
  <c r="L158" i="12"/>
  <c r="K158" i="12"/>
  <c r="J158" i="12"/>
  <c r="J159" i="12" s="1"/>
  <c r="J160" i="12" s="1"/>
  <c r="J161" i="12" s="1"/>
  <c r="J162" i="12" s="1"/>
  <c r="H158" i="12"/>
  <c r="H159" i="12" s="1"/>
  <c r="H160" i="12" s="1"/>
  <c r="H161" i="12" s="1"/>
  <c r="H162" i="12" s="1"/>
  <c r="V155" i="12"/>
  <c r="V164" i="12" s="1"/>
  <c r="U153" i="12"/>
  <c r="S153" i="12"/>
  <c r="R153" i="12"/>
  <c r="V151" i="12"/>
  <c r="K150" i="12"/>
  <c r="L149" i="12"/>
  <c r="K149" i="12"/>
  <c r="L148" i="12"/>
  <c r="K148" i="12"/>
  <c r="L147" i="12"/>
  <c r="K147" i="12"/>
  <c r="L146" i="12"/>
  <c r="K146" i="12"/>
  <c r="L145" i="12"/>
  <c r="K145" i="12"/>
  <c r="L144" i="12"/>
  <c r="K144" i="12"/>
  <c r="L143" i="12"/>
  <c r="K143" i="12"/>
  <c r="J143" i="12"/>
  <c r="J144" i="12" s="1"/>
  <c r="J145" i="12" s="1"/>
  <c r="J146" i="12" s="1"/>
  <c r="J147" i="12" s="1"/>
  <c r="J148" i="12" s="1"/>
  <c r="J149" i="12" s="1"/>
  <c r="J150" i="12" s="1"/>
  <c r="H143" i="12"/>
  <c r="H144" i="12" s="1"/>
  <c r="H145" i="12" s="1"/>
  <c r="H146" i="12" s="1"/>
  <c r="H147" i="12" s="1"/>
  <c r="H148" i="12" s="1"/>
  <c r="H149" i="12" s="1"/>
  <c r="H150" i="12" s="1"/>
  <c r="V141" i="12"/>
  <c r="U139" i="12"/>
  <c r="S139" i="12"/>
  <c r="R139" i="12"/>
  <c r="M139" i="12"/>
  <c r="I139" i="12"/>
  <c r="V137" i="12"/>
  <c r="V139" i="12" s="1"/>
  <c r="K136" i="12"/>
  <c r="L135" i="12"/>
  <c r="K135" i="12"/>
  <c r="L134" i="12"/>
  <c r="K134" i="12"/>
  <c r="L133" i="12"/>
  <c r="K133" i="12"/>
  <c r="L132" i="12"/>
  <c r="K132" i="12"/>
  <c r="L131" i="12"/>
  <c r="K131" i="12"/>
  <c r="L130" i="12"/>
  <c r="K130" i="12"/>
  <c r="L129" i="12"/>
  <c r="K129" i="12"/>
  <c r="L128" i="12"/>
  <c r="K128" i="12"/>
  <c r="L127" i="12"/>
  <c r="K127" i="12"/>
  <c r="J127" i="12"/>
  <c r="J128" i="12" s="1"/>
  <c r="J129" i="12" s="1"/>
  <c r="J130" i="12" s="1"/>
  <c r="J131" i="12" s="1"/>
  <c r="J132" i="12" s="1"/>
  <c r="J133" i="12" s="1"/>
  <c r="J134" i="12" s="1"/>
  <c r="J135" i="12" s="1"/>
  <c r="J136" i="12" s="1"/>
  <c r="H127" i="12"/>
  <c r="H128" i="12" s="1"/>
  <c r="H129" i="12" s="1"/>
  <c r="H130" i="12" s="1"/>
  <c r="H131" i="12" s="1"/>
  <c r="H132" i="12" s="1"/>
  <c r="H133" i="12" s="1"/>
  <c r="H134" i="12" s="1"/>
  <c r="H135" i="12" s="1"/>
  <c r="H136" i="12" s="1"/>
  <c r="U124" i="12"/>
  <c r="S124" i="12"/>
  <c r="R124" i="12"/>
  <c r="M124" i="12"/>
  <c r="I124" i="12"/>
  <c r="K122" i="12"/>
  <c r="L121" i="12"/>
  <c r="K121" i="12"/>
  <c r="L120" i="12"/>
  <c r="K120" i="12"/>
  <c r="L119" i="12"/>
  <c r="K119" i="12"/>
  <c r="L118" i="12"/>
  <c r="K118" i="12"/>
  <c r="L117" i="12"/>
  <c r="K117" i="12"/>
  <c r="J117" i="12"/>
  <c r="J118" i="12" s="1"/>
  <c r="J119" i="12" s="1"/>
  <c r="J120" i="12" s="1"/>
  <c r="J121" i="12" s="1"/>
  <c r="J122" i="12" s="1"/>
  <c r="H117" i="12"/>
  <c r="H118" i="12" s="1"/>
  <c r="H119" i="12" s="1"/>
  <c r="H120" i="12" s="1"/>
  <c r="H121" i="12" s="1"/>
  <c r="H122" i="12" s="1"/>
  <c r="V115" i="12"/>
  <c r="V124" i="12" s="1"/>
  <c r="U113" i="12"/>
  <c r="S113" i="12"/>
  <c r="R113" i="12"/>
  <c r="V111" i="12"/>
  <c r="V113" i="12" s="1"/>
  <c r="K110" i="12"/>
  <c r="L109" i="12"/>
  <c r="K109" i="12"/>
  <c r="L108" i="12"/>
  <c r="K108" i="12"/>
  <c r="L107" i="12"/>
  <c r="K107" i="12"/>
  <c r="L106" i="12"/>
  <c r="K106" i="12"/>
  <c r="L105" i="12"/>
  <c r="K105" i="12"/>
  <c r="L104" i="12"/>
  <c r="K104" i="12"/>
  <c r="L103" i="12"/>
  <c r="K103" i="12"/>
  <c r="J103" i="12"/>
  <c r="J104" i="12" s="1"/>
  <c r="J105" i="12" s="1"/>
  <c r="J106" i="12" s="1"/>
  <c r="J107" i="12" s="1"/>
  <c r="J108" i="12" s="1"/>
  <c r="J109" i="12" s="1"/>
  <c r="J110" i="12" s="1"/>
  <c r="H103" i="12"/>
  <c r="H104" i="12" s="1"/>
  <c r="H105" i="12" s="1"/>
  <c r="H106" i="12" s="1"/>
  <c r="H107" i="12" s="1"/>
  <c r="H108" i="12" s="1"/>
  <c r="H109" i="12" s="1"/>
  <c r="H110" i="12" s="1"/>
  <c r="U98" i="12"/>
  <c r="S98" i="12"/>
  <c r="R98" i="12"/>
  <c r="V96" i="12"/>
  <c r="K92" i="12"/>
  <c r="K91" i="12"/>
  <c r="K90" i="12"/>
  <c r="L89" i="12"/>
  <c r="K89" i="12"/>
  <c r="L88" i="12"/>
  <c r="K88" i="12"/>
  <c r="J88" i="12"/>
  <c r="J89" i="12" s="1"/>
  <c r="J90" i="12" s="1"/>
  <c r="J91" i="12" s="1"/>
  <c r="J92" i="12" s="1"/>
  <c r="J93" i="12" s="1"/>
  <c r="J94" i="12" s="1"/>
  <c r="J95" i="12" s="1"/>
  <c r="V86" i="12"/>
  <c r="U84" i="12"/>
  <c r="S84" i="12"/>
  <c r="R84" i="12"/>
  <c r="V83" i="12"/>
  <c r="K82" i="12"/>
  <c r="L81" i="12"/>
  <c r="K81" i="12"/>
  <c r="L80" i="12"/>
  <c r="K80" i="12"/>
  <c r="L79" i="12"/>
  <c r="K79" i="12"/>
  <c r="L78" i="12"/>
  <c r="K78" i="12"/>
  <c r="J78" i="12"/>
  <c r="J79" i="12" s="1"/>
  <c r="J80" i="12" s="1"/>
  <c r="J81" i="12" s="1"/>
  <c r="J82" i="12" s="1"/>
  <c r="V73" i="12"/>
  <c r="U71" i="12"/>
  <c r="S71" i="12"/>
  <c r="R71" i="12"/>
  <c r="M71" i="12"/>
  <c r="V69" i="12"/>
  <c r="V71" i="12" s="1"/>
  <c r="K65" i="12"/>
  <c r="L64" i="12"/>
  <c r="K64" i="12"/>
  <c r="L63" i="12"/>
  <c r="K63" i="12"/>
  <c r="L62" i="12"/>
  <c r="K62" i="12"/>
  <c r="L61" i="12"/>
  <c r="K61" i="12"/>
  <c r="L60" i="12"/>
  <c r="K60" i="12"/>
  <c r="L59" i="12"/>
  <c r="K59" i="12"/>
  <c r="L58" i="12"/>
  <c r="K58" i="12"/>
  <c r="L57" i="12"/>
  <c r="K57" i="12"/>
  <c r="L56" i="12"/>
  <c r="K56" i="12"/>
  <c r="J56" i="12"/>
  <c r="J57" i="12" s="1"/>
  <c r="J58" i="12" s="1"/>
  <c r="J59" i="12" s="1"/>
  <c r="J60" i="12" s="1"/>
  <c r="J61" i="12" s="1"/>
  <c r="J62" i="12" s="1"/>
  <c r="J63" i="12" s="1"/>
  <c r="J64" i="12" s="1"/>
  <c r="J65" i="12" s="1"/>
  <c r="U53" i="12"/>
  <c r="S53" i="12"/>
  <c r="R53" i="12"/>
  <c r="M53" i="12"/>
  <c r="L49" i="12"/>
  <c r="K49" i="12"/>
  <c r="L48" i="12"/>
  <c r="K48" i="12"/>
  <c r="J48" i="12"/>
  <c r="V46" i="12"/>
  <c r="V53" i="12" s="1"/>
  <c r="U44" i="12"/>
  <c r="S44" i="12"/>
  <c r="R44" i="12"/>
  <c r="M44" i="12"/>
  <c r="V42" i="12"/>
  <c r="K41" i="12"/>
  <c r="L40" i="12"/>
  <c r="K40" i="12"/>
  <c r="L39" i="12"/>
  <c r="K39" i="12"/>
  <c r="L38" i="12"/>
  <c r="K38" i="12"/>
  <c r="L37" i="12"/>
  <c r="K37" i="12"/>
  <c r="L36" i="12"/>
  <c r="K36" i="12"/>
  <c r="L35" i="12"/>
  <c r="K35" i="12"/>
  <c r="L34" i="12"/>
  <c r="K34" i="12"/>
  <c r="L33" i="12"/>
  <c r="K33" i="12"/>
  <c r="J33" i="12"/>
  <c r="J34" i="12" s="1"/>
  <c r="J35" i="12" s="1"/>
  <c r="J36" i="12" s="1"/>
  <c r="J37" i="12" s="1"/>
  <c r="J38" i="12" s="1"/>
  <c r="J39" i="12" s="1"/>
  <c r="J40" i="12" s="1"/>
  <c r="J41" i="12" s="1"/>
  <c r="V30" i="12"/>
  <c r="U29" i="12"/>
  <c r="S29" i="12"/>
  <c r="R29" i="12"/>
  <c r="I29" i="12"/>
  <c r="I99" i="12" s="1"/>
  <c r="V27" i="12"/>
  <c r="K26" i="12"/>
  <c r="K25" i="12"/>
  <c r="K24" i="12"/>
  <c r="K23" i="12"/>
  <c r="V18" i="12"/>
  <c r="U17" i="12"/>
  <c r="S17" i="12"/>
  <c r="R17" i="12"/>
  <c r="V16" i="12"/>
  <c r="L9" i="12"/>
  <c r="L8" i="12"/>
  <c r="J8" i="12"/>
  <c r="J9" i="12" s="1"/>
  <c r="J10" i="12" s="1"/>
  <c r="J11" i="12" s="1"/>
  <c r="J12" i="12" s="1"/>
  <c r="J13" i="12" s="1"/>
  <c r="J14" i="12" s="1"/>
  <c r="J15" i="12" s="1"/>
  <c r="V5" i="12"/>
  <c r="G630" i="12" l="1"/>
  <c r="F17" i="1" s="1"/>
  <c r="G1653" i="12"/>
  <c r="F21" i="1" s="1"/>
  <c r="H1435" i="12"/>
  <c r="H1217" i="12"/>
  <c r="I630" i="12"/>
  <c r="I1456" i="12"/>
  <c r="K84" i="12"/>
  <c r="V44" i="12"/>
  <c r="K29" i="12"/>
  <c r="J314" i="12"/>
  <c r="J315" i="12" s="1"/>
  <c r="K229" i="12"/>
  <c r="L229" i="12"/>
  <c r="K308" i="12"/>
  <c r="V29" i="12"/>
  <c r="V284" i="12"/>
  <c r="L185" i="12"/>
  <c r="K113" i="12"/>
  <c r="K139" i="12"/>
  <c r="K153" i="12"/>
  <c r="R1653" i="12"/>
  <c r="H1663" i="12" s="1"/>
  <c r="K98" i="12"/>
  <c r="L113" i="12"/>
  <c r="L84" i="12"/>
  <c r="L98" i="12"/>
  <c r="R1456" i="12"/>
  <c r="H1662" i="12" s="1"/>
  <c r="J49" i="12"/>
  <c r="J51" i="12" s="1"/>
  <c r="J50" i="12"/>
  <c r="V84" i="12"/>
  <c r="R99" i="12"/>
  <c r="H1657" i="12" s="1"/>
  <c r="S99" i="12"/>
  <c r="I1657" i="12" s="1"/>
  <c r="L153" i="12"/>
  <c r="C22" i="1"/>
  <c r="C24" i="1" s="1"/>
  <c r="L328" i="12"/>
  <c r="K619" i="12"/>
  <c r="V318" i="12"/>
  <c r="V245" i="12"/>
  <c r="L245" i="12"/>
  <c r="K296" i="12"/>
  <c r="K259" i="12"/>
  <c r="V98" i="12"/>
  <c r="L619" i="12"/>
  <c r="K124" i="12"/>
  <c r="L139" i="12"/>
  <c r="V153" i="12"/>
  <c r="L1638" i="12"/>
  <c r="U99" i="12"/>
  <c r="K1657" i="12" s="1"/>
  <c r="K245" i="12"/>
  <c r="K164" i="12"/>
  <c r="K210" i="12"/>
  <c r="L220" i="12"/>
  <c r="K1446" i="12"/>
  <c r="L259" i="12"/>
  <c r="K1469" i="12"/>
  <c r="K196" i="12"/>
  <c r="L1200" i="12"/>
  <c r="K1237" i="12"/>
  <c r="K1521" i="12"/>
  <c r="L1532" i="12"/>
  <c r="V1602" i="12"/>
  <c r="K1220" i="12"/>
  <c r="L1237" i="12"/>
  <c r="K1570" i="12"/>
  <c r="L1583" i="12"/>
  <c r="L29" i="12"/>
  <c r="L164" i="12"/>
  <c r="V17" i="12"/>
  <c r="R260" i="12"/>
  <c r="H1658" i="12" s="1"/>
  <c r="K1591" i="12"/>
  <c r="S260" i="12"/>
  <c r="I1658" i="12" s="1"/>
  <c r="L174" i="12"/>
  <c r="L308" i="12"/>
  <c r="K1478" i="12"/>
  <c r="K1638" i="12"/>
  <c r="L1652" i="12"/>
  <c r="K53" i="12"/>
  <c r="I260" i="12"/>
  <c r="I1653" i="12"/>
  <c r="U1653" i="12"/>
  <c r="K1663" i="12" s="1"/>
  <c r="L44" i="12"/>
  <c r="K284" i="12"/>
  <c r="L296" i="12"/>
  <c r="L1478" i="12"/>
  <c r="K1501" i="12"/>
  <c r="K1602" i="12"/>
  <c r="K1613" i="12"/>
  <c r="L284" i="12"/>
  <c r="K1229" i="12"/>
  <c r="L1491" i="12"/>
  <c r="L1521" i="12"/>
  <c r="K1532" i="12"/>
  <c r="K1546" i="12"/>
  <c r="L1559" i="12"/>
  <c r="V1613" i="12"/>
  <c r="K1652" i="12"/>
  <c r="L53" i="12"/>
  <c r="K328" i="12"/>
  <c r="L1187" i="12"/>
  <c r="K44" i="12"/>
  <c r="L318" i="12"/>
  <c r="L17" i="12"/>
  <c r="L71" i="12"/>
  <c r="K71" i="12"/>
  <c r="L124" i="12"/>
  <c r="L210" i="12"/>
  <c r="R630" i="12"/>
  <c r="H1659" i="12" s="1"/>
  <c r="K1212" i="12"/>
  <c r="L1469" i="12"/>
  <c r="L1510" i="12"/>
  <c r="K1583" i="12"/>
  <c r="L1613" i="12"/>
  <c r="K1628" i="12"/>
  <c r="K174" i="12"/>
  <c r="L196" i="12"/>
  <c r="V259" i="12"/>
  <c r="S630" i="12"/>
  <c r="I1659" i="12" s="1"/>
  <c r="K1200" i="12"/>
  <c r="L1212" i="12"/>
  <c r="K1439" i="12"/>
  <c r="K1510" i="12"/>
  <c r="S1653" i="12"/>
  <c r="I1663" i="12" s="1"/>
  <c r="K1559" i="12"/>
  <c r="L1570" i="12"/>
  <c r="L1602" i="12"/>
  <c r="K220" i="12"/>
  <c r="V1501" i="12"/>
  <c r="L1501" i="12"/>
  <c r="J236" i="12"/>
  <c r="J238" i="12"/>
  <c r="J241" i="12" s="1"/>
  <c r="J254" i="12"/>
  <c r="J252" i="12"/>
  <c r="K318" i="12"/>
  <c r="S1456" i="12"/>
  <c r="I1662" i="12" s="1"/>
  <c r="U260" i="12"/>
  <c r="K1658" i="12" s="1"/>
  <c r="K185" i="12"/>
  <c r="U1456" i="12"/>
  <c r="K1662" i="12" s="1"/>
  <c r="U630" i="12"/>
  <c r="K1659" i="12" s="1"/>
  <c r="K1187" i="12"/>
  <c r="K271" i="12"/>
  <c r="V1187" i="12"/>
  <c r="V1456" i="12" s="1"/>
  <c r="L1229" i="12"/>
  <c r="K1491" i="12"/>
  <c r="L1628" i="12"/>
  <c r="L271" i="12"/>
  <c r="V1510" i="12"/>
  <c r="L1546" i="12"/>
  <c r="L1591" i="12"/>
  <c r="V1652" i="12"/>
  <c r="G1654" i="12" l="1"/>
  <c r="L1658" i="12"/>
  <c r="K1664" i="12"/>
  <c r="I1664" i="12"/>
  <c r="L1657" i="12"/>
  <c r="H1664" i="12"/>
  <c r="L1659" i="12"/>
  <c r="L1662" i="12"/>
  <c r="L1663" i="12"/>
  <c r="L630" i="12"/>
  <c r="K630" i="12"/>
  <c r="V630" i="12"/>
  <c r="L1456" i="12"/>
  <c r="K1456" i="12"/>
  <c r="S1654" i="12"/>
  <c r="U1654" i="12"/>
  <c r="R1654" i="12"/>
  <c r="K99" i="12"/>
  <c r="I1654" i="12"/>
  <c r="V99" i="12"/>
  <c r="V260" i="12"/>
  <c r="L99" i="12"/>
  <c r="L260" i="12"/>
  <c r="K1653" i="12"/>
  <c r="V1653" i="12"/>
  <c r="L1653" i="12"/>
  <c r="K260" i="12"/>
  <c r="J255" i="12"/>
  <c r="J253" i="12"/>
  <c r="J256" i="12" s="1"/>
  <c r="J237" i="12"/>
  <c r="J240" i="12" s="1"/>
  <c r="J239" i="12"/>
  <c r="J242" i="12" s="1"/>
  <c r="L1664" i="12" l="1"/>
  <c r="K1654" i="12"/>
  <c r="M630" i="12"/>
  <c r="V1654" i="12"/>
  <c r="L1654" i="12"/>
  <c r="M1653" i="12"/>
  <c r="M1456" i="12"/>
  <c r="M99" i="12"/>
  <c r="M260" i="12"/>
  <c r="M1654" i="12" l="1"/>
  <c r="D15" i="1" l="1"/>
  <c r="D16" i="1"/>
  <c r="D17" i="1"/>
  <c r="D18" i="1"/>
  <c r="D19" i="1"/>
  <c r="D20" i="1"/>
  <c r="D21" i="1"/>
  <c r="E22" i="1"/>
  <c r="B22" i="1"/>
  <c r="B24" i="1" s="1"/>
  <c r="C25" i="1" s="1"/>
  <c r="D22" i="1" l="1"/>
  <c r="H78" i="12" l="1"/>
  <c r="H79" i="12" s="1"/>
  <c r="H80" i="12" s="1"/>
  <c r="H81" i="12" s="1"/>
  <c r="H82" i="12" s="1"/>
  <c r="F22" i="1" l="1"/>
</calcChain>
</file>

<file path=xl/sharedStrings.xml><?xml version="1.0" encoding="utf-8"?>
<sst xmlns="http://schemas.openxmlformats.org/spreadsheetml/2006/main" count="11499" uniqueCount="4903">
  <si>
    <t>最近の更新</t>
  </si>
  <si>
    <t>東京</t>
  </si>
  <si>
    <t>全コース</t>
  </si>
  <si>
    <t>踏破率</t>
    <rPh sb="2" eb="3">
      <t>リツ</t>
    </rPh>
    <phoneticPr fontId="3"/>
  </si>
  <si>
    <t>踏破証</t>
    <rPh sb="0" eb="2">
      <t>トウハ</t>
    </rPh>
    <rPh sb="2" eb="3">
      <t>ショウ</t>
    </rPh>
    <phoneticPr fontId="3"/>
  </si>
  <si>
    <t>番号</t>
    <rPh sb="0" eb="2">
      <t>バンゴウ</t>
    </rPh>
    <phoneticPr fontId="3"/>
  </si>
  <si>
    <t>東京都</t>
  </si>
  <si>
    <t>白</t>
    <rPh sb="0" eb="1">
      <t>シロ</t>
    </rPh>
    <phoneticPr fontId="3"/>
  </si>
  <si>
    <t>埼玉県</t>
  </si>
  <si>
    <t>群馬県</t>
    <rPh sb="0" eb="2">
      <t>グンマ</t>
    </rPh>
    <rPh sb="2" eb="3">
      <t>ケン</t>
    </rPh>
    <phoneticPr fontId="2"/>
  </si>
  <si>
    <t>栃木県</t>
    <rPh sb="0" eb="3">
      <t>トチギケン</t>
    </rPh>
    <phoneticPr fontId="2"/>
  </si>
  <si>
    <t>橙</t>
    <rPh sb="0" eb="1">
      <t>ダイダイ</t>
    </rPh>
    <phoneticPr fontId="3"/>
  </si>
  <si>
    <t>茨城県</t>
    <rPh sb="0" eb="3">
      <t>イバラギケン</t>
    </rPh>
    <phoneticPr fontId="2"/>
  </si>
  <si>
    <t>紫</t>
    <rPh sb="0" eb="1">
      <t>ムラサキ</t>
    </rPh>
    <phoneticPr fontId="3"/>
  </si>
  <si>
    <t>千葉県</t>
    <rPh sb="0" eb="3">
      <t>チバケン</t>
    </rPh>
    <phoneticPr fontId="2"/>
  </si>
  <si>
    <t>青</t>
    <rPh sb="0" eb="1">
      <t>アオ</t>
    </rPh>
    <phoneticPr fontId="3"/>
  </si>
  <si>
    <t>神奈川県</t>
    <rPh sb="0" eb="4">
      <t>カナガワケン</t>
    </rPh>
    <phoneticPr fontId="2"/>
  </si>
  <si>
    <t>水</t>
    <rPh sb="0" eb="1">
      <t>ミズ</t>
    </rPh>
    <phoneticPr fontId="3"/>
  </si>
  <si>
    <t>神奈川</t>
  </si>
  <si>
    <t>都県</t>
    <rPh sb="0" eb="2">
      <t>トケン</t>
    </rPh>
    <phoneticPr fontId="3"/>
  </si>
  <si>
    <t>地点名</t>
    <rPh sb="0" eb="2">
      <t>チテン</t>
    </rPh>
    <rPh sb="2" eb="3">
      <t>メイ</t>
    </rPh>
    <phoneticPr fontId="3"/>
  </si>
  <si>
    <t>標高m</t>
    <rPh sb="0" eb="2">
      <t>ヒョウコウ</t>
    </rPh>
    <phoneticPr fontId="3"/>
  </si>
  <si>
    <t>区間km</t>
    <rPh sb="0" eb="2">
      <t>クカン</t>
    </rPh>
    <phoneticPr fontId="3"/>
  </si>
  <si>
    <t>累計km</t>
    <rPh sb="0" eb="2">
      <t>ルイケイ</t>
    </rPh>
    <phoneticPr fontId="3"/>
  </si>
  <si>
    <t>目標h</t>
    <rPh sb="0" eb="2">
      <t>モクヒョウ</t>
    </rPh>
    <phoneticPr fontId="3"/>
  </si>
  <si>
    <t>累計t</t>
    <rPh sb="0" eb="2">
      <t>ルイケイ</t>
    </rPh>
    <phoneticPr fontId="3"/>
  </si>
  <si>
    <t>休憩h</t>
    <rPh sb="0" eb="2">
      <t>キュウケイ</t>
    </rPh>
    <phoneticPr fontId="3"/>
  </si>
  <si>
    <t>埼玉</t>
    <rPh sb="0" eb="2">
      <t>サイタマ</t>
    </rPh>
    <phoneticPr fontId="3"/>
  </si>
  <si>
    <t>千葉</t>
    <rPh sb="0" eb="2">
      <t>チバ</t>
    </rPh>
    <phoneticPr fontId="3"/>
  </si>
  <si>
    <t>神奈川</t>
    <rPh sb="0" eb="3">
      <t>カナガワ</t>
    </rPh>
    <phoneticPr fontId="3"/>
  </si>
  <si>
    <t>黄</t>
    <rPh sb="0" eb="1">
      <t>キ</t>
    </rPh>
    <phoneticPr fontId="3"/>
  </si>
  <si>
    <t>コース</t>
    <phoneticPr fontId="3"/>
  </si>
  <si>
    <t>SEQ</t>
    <phoneticPr fontId="3"/>
  </si>
  <si>
    <t>群馬</t>
    <rPh sb="0" eb="2">
      <t>グンマ</t>
    </rPh>
    <phoneticPr fontId="3"/>
  </si>
  <si>
    <t>群馬３番</t>
    <rPh sb="0" eb="2">
      <t>グンマ</t>
    </rPh>
    <rPh sb="3" eb="4">
      <t>バン</t>
    </rPh>
    <phoneticPr fontId="3"/>
  </si>
  <si>
    <t>連絡コース</t>
  </si>
  <si>
    <t>千葉</t>
  </si>
  <si>
    <t>その他</t>
  </si>
  <si>
    <t>関連リンク </t>
    <phoneticPr fontId="3"/>
  </si>
  <si>
    <t>各都県の関東ふれあいの道の案内</t>
    <rPh sb="0" eb="1">
      <t>カク</t>
    </rPh>
    <phoneticPr fontId="3"/>
  </si>
  <si>
    <t>東京都ホームページ</t>
    <phoneticPr fontId="3"/>
  </si>
  <si>
    <t>埼玉県ホームページ</t>
    <phoneticPr fontId="3"/>
  </si>
  <si>
    <t>群馬県ホームページ</t>
    <phoneticPr fontId="3"/>
  </si>
  <si>
    <t>茨城県ホームページ</t>
    <phoneticPr fontId="3"/>
  </si>
  <si>
    <t>千葉県ホームページ</t>
    <phoneticPr fontId="3"/>
  </si>
  <si>
    <t>神奈川県ホームページ</t>
    <phoneticPr fontId="3"/>
  </si>
  <si>
    <t>関東全コース（自然大好きクラブのページ）</t>
    <phoneticPr fontId="3"/>
  </si>
  <si>
    <t>栃木県ホームページ</t>
    <phoneticPr fontId="3"/>
  </si>
  <si>
    <t>群馬県</t>
  </si>
  <si>
    <t>栃木県</t>
  </si>
  <si>
    <t>茨城県</t>
  </si>
  <si>
    <t>ｵﾚﾝｼﾞ</t>
    <phoneticPr fontId="3"/>
  </si>
  <si>
    <t>ﾊﾞｯｼﾞ色</t>
    <rPh sb="5" eb="6">
      <t>イロ</t>
    </rPh>
    <phoneticPr fontId="3"/>
  </si>
  <si>
    <t>現在迄</t>
    <rPh sb="0" eb="2">
      <t>ゲンザイ</t>
    </rPh>
    <rPh sb="2" eb="3">
      <t>マデ</t>
    </rPh>
    <phoneticPr fontId="3"/>
  </si>
  <si>
    <t>ｺｰｽ</t>
    <phoneticPr fontId="3"/>
  </si>
  <si>
    <t>seq</t>
    <phoneticPr fontId="3"/>
  </si>
  <si>
    <t>NO</t>
    <phoneticPr fontId="3"/>
  </si>
  <si>
    <t>湖のみち</t>
  </si>
  <si>
    <t>鳥のみち</t>
  </si>
  <si>
    <t>富士見のみち</t>
  </si>
  <si>
    <t>歴史のみち</t>
  </si>
  <si>
    <t>山草のみち</t>
  </si>
  <si>
    <t>奥武蔵の古刹を訪ねるみち</t>
  </si>
  <si>
    <t>子の権現鉄の大わらじ</t>
  </si>
  <si>
    <t>峠の歴史をしのぶみち</t>
  </si>
  <si>
    <t>旧正丸峠案内標識</t>
  </si>
  <si>
    <t>大霧山に登るみち</t>
  </si>
  <si>
    <t>大霧山山頂地名版</t>
  </si>
  <si>
    <t>花の美の山公園を訪ねるみち</t>
  </si>
  <si>
    <t>インフォメーションセンター前</t>
  </si>
  <si>
    <t>宝登山山頂奥社鳥居</t>
  </si>
  <si>
    <t>秩父盆地を眺めるみち</t>
  </si>
  <si>
    <t>将門伝説を探るみち</t>
  </si>
  <si>
    <t>下久保ダムを望むみち</t>
  </si>
  <si>
    <t>叢石（そうせき）橋</t>
  </si>
  <si>
    <t>黒山三滝（男滝・女滝）</t>
  </si>
  <si>
    <t>高原牧場を通るみち</t>
  </si>
  <si>
    <t>二本木峠地名板</t>
  </si>
  <si>
    <t>三波石峡のみち</t>
  </si>
  <si>
    <t>三波石峡</t>
  </si>
  <si>
    <t>渓谷を下るみち　</t>
  </si>
  <si>
    <t>妹ヶ谷不動尊</t>
  </si>
  <si>
    <t>温石峠越えのみち</t>
  </si>
  <si>
    <t>小梨峠から牛伏山へのみち</t>
  </si>
  <si>
    <t>石碑（いしぶみ）めぐりのみち</t>
  </si>
  <si>
    <t>山ノ上碑</t>
  </si>
  <si>
    <t>白衣観音めぐりのみち</t>
  </si>
  <si>
    <t>白衣観音</t>
  </si>
  <si>
    <t>歴史を尋ねるみち</t>
  </si>
  <si>
    <t>大桁山登山コース</t>
  </si>
  <si>
    <t>旧道裏妙義のみち</t>
  </si>
  <si>
    <t>妙義神社</t>
  </si>
  <si>
    <t>小根山森林公園へのみち　</t>
  </si>
  <si>
    <t>仙ヶ滝</t>
  </si>
  <si>
    <t>風戸峠（四阿）</t>
  </si>
  <si>
    <t>全透院</t>
  </si>
  <si>
    <t>榛名山へのみち</t>
  </si>
  <si>
    <t>榛名湖と榛名富士</t>
  </si>
  <si>
    <t>榛名から水沢へのみち</t>
  </si>
  <si>
    <t>伊香保神社</t>
  </si>
  <si>
    <t>しぶかわのみち</t>
  </si>
  <si>
    <t>甲波宿禰神社</t>
  </si>
  <si>
    <t>子持山若人のみち</t>
  </si>
  <si>
    <t>空恵寺</t>
  </si>
  <si>
    <t>キンメイチク</t>
  </si>
  <si>
    <t>赤城村営キャンプ場</t>
  </si>
  <si>
    <t>覚満渕</t>
  </si>
  <si>
    <t>山里のいで湯のみち</t>
  </si>
  <si>
    <t>不動大滝</t>
  </si>
  <si>
    <t>赤城南面陽光のみち</t>
  </si>
  <si>
    <t>赤城神社</t>
  </si>
  <si>
    <t>梨木へのみち</t>
  </si>
  <si>
    <t>雑木の山路</t>
  </si>
  <si>
    <t>花見ヶ原高原ハイキングコース</t>
  </si>
  <si>
    <t>石原和三郎歌碑</t>
  </si>
  <si>
    <t>不動滝</t>
  </si>
  <si>
    <t>桐生自然観察の森ネイチャーセンター</t>
    <phoneticPr fontId="3"/>
  </si>
  <si>
    <t>桜山のみち</t>
  </si>
  <si>
    <t>群馬県</t>
    <phoneticPr fontId="3"/>
  </si>
  <si>
    <t>赤銅のみち</t>
  </si>
  <si>
    <t>修験行者のみち</t>
  </si>
  <si>
    <t>深山巴の宿の鳥居</t>
  </si>
  <si>
    <t>高原と牧場のみち</t>
  </si>
  <si>
    <t>古峰ヶ原湿原の案内標識</t>
  </si>
  <si>
    <t>湿原とせせらぎのみち</t>
  </si>
  <si>
    <t>連絡コース-なし</t>
  </si>
  <si>
    <t>山なみのみち</t>
  </si>
  <si>
    <t>藤坂峠の指導標識</t>
  </si>
  <si>
    <t>歴史のまちを望むまち</t>
  </si>
  <si>
    <t>行道山浄因寺清心亭</t>
  </si>
  <si>
    <t>マンサクの花咲くみち</t>
  </si>
  <si>
    <t>松風のみち</t>
  </si>
  <si>
    <t>かかしの里・ブドウのみち</t>
  </si>
  <si>
    <t>花咲くパノラマのみち</t>
  </si>
  <si>
    <t>麦笛のみち</t>
  </si>
  <si>
    <t>風土記のみち</t>
  </si>
  <si>
    <t>ゆうがおのみち</t>
  </si>
  <si>
    <t>アシそよぐ水辺のみち</t>
  </si>
  <si>
    <t>名刹と旧跡を訪ねるみち</t>
  </si>
  <si>
    <t>桜町陣屋跡の解説標識</t>
  </si>
  <si>
    <t>雲流れる桜花のみち</t>
  </si>
  <si>
    <t>焼物としいの木のみち</t>
  </si>
  <si>
    <t>風薫る山里のみち</t>
  </si>
  <si>
    <t>鯉と山あいのみち</t>
  </si>
  <si>
    <t>茂木城跡の解説標識</t>
  </si>
  <si>
    <t>アユおどる清流のみち</t>
  </si>
  <si>
    <t>鎌倉山の路傍サイン</t>
  </si>
  <si>
    <t>ヤシオ咲く庚申のみち</t>
  </si>
  <si>
    <t>庚申山荘</t>
  </si>
  <si>
    <t>稜線をたどるみち</t>
  </si>
  <si>
    <t>そばとみかんの里を歩くみち</t>
  </si>
  <si>
    <t>大瀬橋</t>
  </si>
  <si>
    <t>石段とツツジ咲く峠のみち</t>
  </si>
  <si>
    <t>解石神社（奥宮）</t>
  </si>
  <si>
    <t>山あげ祭の里をめぐるみち</t>
  </si>
  <si>
    <t>烏山城跡（案内標識）</t>
  </si>
  <si>
    <t>那珂川の堤を歩くみち</t>
  </si>
  <si>
    <t>那珂川の堤防（大松橋）</t>
  </si>
  <si>
    <t>浮世絵と史跡を見る里のみち</t>
  </si>
  <si>
    <t>温泉と絵本の丘を訪ねるみち</t>
  </si>
  <si>
    <t>那須官衙跡</t>
  </si>
  <si>
    <t>昔をしのぶ古墳のみち</t>
  </si>
  <si>
    <t>下侍塚古墳（解説板）</t>
  </si>
  <si>
    <t>黒羽芭蕉のみち</t>
  </si>
  <si>
    <t>修験光明寺跡</t>
  </si>
  <si>
    <t>（連絡コース）</t>
  </si>
  <si>
    <t>芦野の里へのみち</t>
  </si>
  <si>
    <t>芦野氏陣屋裏門</t>
  </si>
  <si>
    <t>義経伝説のみち</t>
  </si>
  <si>
    <t>三森家住宅</t>
  </si>
  <si>
    <t>青少年旅行村のあるみち</t>
  </si>
  <si>
    <t>青少年旅行村展望台</t>
  </si>
  <si>
    <t>杉並木の美しいみち</t>
  </si>
  <si>
    <t>伝説の山と僧兵ゆかりのみち</t>
  </si>
  <si>
    <t>焼物とお稲荷さんへのみち</t>
  </si>
  <si>
    <t>自然林をあるくみち</t>
  </si>
  <si>
    <t>観音様を訪ねるみち</t>
  </si>
  <si>
    <t>御嶽山から坂東24番札所へのみち</t>
  </si>
  <si>
    <t>筑波連山縦走のみち（1）</t>
  </si>
  <si>
    <t>筑波連山縦走のみち（2）</t>
  </si>
  <si>
    <t>筑波山頂めぐりのみち</t>
  </si>
  <si>
    <t>筑波山めぐりから旧参道へのみち</t>
  </si>
  <si>
    <t>男女川の案内板</t>
  </si>
  <si>
    <t>果樹園のみち</t>
  </si>
  <si>
    <t>不動峠休憩所</t>
  </si>
  <si>
    <t>果樹の里のみち</t>
  </si>
  <si>
    <t>御野立所の記念碑</t>
  </si>
  <si>
    <t>寺社めぐりと田園風景のみち</t>
  </si>
  <si>
    <t>小町ふれあい広場の水車</t>
  </si>
  <si>
    <t>学園都市のみち</t>
  </si>
  <si>
    <t>エキスポセンターまえ</t>
  </si>
  <si>
    <t>予科練ゆかりのみち</t>
  </si>
  <si>
    <t>霞ヶ浦総合運動公園内オランダ型風車</t>
  </si>
  <si>
    <t>水の恵みを知るみち</t>
  </si>
  <si>
    <t>木原水神宮</t>
  </si>
  <si>
    <t>水の恵みと水田地帯のみち</t>
  </si>
  <si>
    <t>坂東太郎のみち</t>
  </si>
  <si>
    <t>自然と歴史をたどるみち</t>
  </si>
  <si>
    <t>古墳をたずねるみち</t>
  </si>
  <si>
    <t>水鳥のみち</t>
  </si>
  <si>
    <t>埴輪と遊ぶみち</t>
  </si>
  <si>
    <t>殿塚・姫塚：解説標識</t>
  </si>
  <si>
    <t>山武杉のみち</t>
  </si>
  <si>
    <t>富田（光明寺）：拝殿</t>
  </si>
  <si>
    <t>成東・東金食虫植物群落：解説標識</t>
  </si>
  <si>
    <t>桜をめでるみち</t>
  </si>
  <si>
    <t>雄蛇ヶ池：解説標識</t>
  </si>
  <si>
    <t>昭和の森をたずねるみち</t>
  </si>
  <si>
    <t>小中池：路傍休憩所</t>
  </si>
  <si>
    <t>山里のみち</t>
  </si>
  <si>
    <t>森と森をつなぐみち</t>
  </si>
  <si>
    <t>月川（八重垣刑部神社）：解説標識</t>
  </si>
  <si>
    <t>油殿古墳群：解説標識</t>
  </si>
  <si>
    <t>大海原を望めるみち</t>
  </si>
  <si>
    <t>洞庭湖：解説標識</t>
  </si>
  <si>
    <t>九十九里の砂をふみしめて歩くみち</t>
  </si>
  <si>
    <t>和泉（太東崎）：路傍休憩所</t>
  </si>
  <si>
    <t>深掘：真実一路の碑</t>
  </si>
  <si>
    <t>岩船：岩船地蔵尊</t>
  </si>
  <si>
    <t>八幡岬公園（勝浦城跡）：路傍休憩所</t>
  </si>
  <si>
    <t>鵜原：路傍休憩所</t>
  </si>
  <si>
    <t>海と森をつなぐみち</t>
  </si>
  <si>
    <t>清澄寺：仁王門</t>
  </si>
  <si>
    <t>モミ・ツガのみち</t>
  </si>
  <si>
    <t>金山ダム：路傍休憩所</t>
  </si>
  <si>
    <t>高宕山：高宕山観音</t>
  </si>
  <si>
    <t>鹿野山神野寺：仁王門</t>
  </si>
  <si>
    <t>東京湾を望むみち</t>
  </si>
  <si>
    <t>鋸山：解説標識</t>
  </si>
  <si>
    <t>川と沼をつなぐみち</t>
  </si>
  <si>
    <t>新川：新川水門</t>
  </si>
  <si>
    <t>沼めぐりのみち</t>
  </si>
  <si>
    <t>印旛沼：案内標識</t>
  </si>
  <si>
    <t>成東城趾公園：解説標識</t>
  </si>
  <si>
    <t>三浦・岩礁のみち</t>
  </si>
  <si>
    <t>盗人狩（ぬすとがり）の海岸にかかる木橋</t>
  </si>
  <si>
    <t>油壺・入江のみち</t>
  </si>
  <si>
    <t>油壺湾ヨットハーバー</t>
  </si>
  <si>
    <t>荒崎・潮騒のみち</t>
  </si>
  <si>
    <t>荒崎の弁天島</t>
  </si>
  <si>
    <t>佐島・大楠山のみち</t>
  </si>
  <si>
    <t>大楠山山頂の展望塔</t>
  </si>
  <si>
    <t>稲村ヶ崎・磯づたいのみち</t>
  </si>
  <si>
    <t>稲村ヶ崎・鎌倉海浜公園稲村ヶ崎地区</t>
  </si>
  <si>
    <t>湘南海岸・砂浜のみち</t>
  </si>
  <si>
    <t>湘南海岸公園・ニェアール記念碑</t>
  </si>
  <si>
    <t>大磯・高麗山のみち</t>
  </si>
  <si>
    <t>湘南平・ＴＶＫテレビ塔</t>
  </si>
  <si>
    <t>鷹取山・里のみち</t>
  </si>
  <si>
    <t>鷹取山・鷹取神社社殿</t>
  </si>
  <si>
    <t>弘法大師と桜のみち</t>
  </si>
  <si>
    <t>弘法山・大師堂</t>
  </si>
  <si>
    <t>太田道灌・日向薬師のみち</t>
  </si>
  <si>
    <t>太田道灌の墓の説明板</t>
  </si>
  <si>
    <t>順礼峠のみち</t>
  </si>
  <si>
    <t>順礼峠の地蔵</t>
  </si>
  <si>
    <t>仏果山山頂の展望台</t>
  </si>
  <si>
    <t>城山山頂の築井古城記の碑</t>
  </si>
  <si>
    <t>峰の薬師へのみち</t>
  </si>
  <si>
    <t>峰の薬師・鐘撞堂</t>
  </si>
  <si>
    <t>蓑毛の宝蓮寺・大日堂山門</t>
  </si>
  <si>
    <t>大山・二重の滝</t>
  </si>
  <si>
    <t>北条武田合戦場のみち</t>
  </si>
  <si>
    <t>三増合戦場の碑</t>
  </si>
  <si>
    <t>合計</t>
    <rPh sb="0" eb="2">
      <t>ゴウケイ</t>
    </rPh>
    <phoneticPr fontId="3"/>
  </si>
  <si>
    <t>1・梅の木平分岐の指導標・案内板 2・大洞山の山頂標識</t>
    <phoneticPr fontId="3"/>
  </si>
  <si>
    <t>景信山山頂の標識</t>
    <phoneticPr fontId="3"/>
  </si>
  <si>
    <t>生藤山山頂の標識</t>
    <phoneticPr fontId="3"/>
  </si>
  <si>
    <t>浅間嶺の標識</t>
    <phoneticPr fontId="3"/>
  </si>
  <si>
    <t>富士見台山頂</t>
    <phoneticPr fontId="3"/>
  </si>
  <si>
    <t>日の出山山頂標識</t>
    <phoneticPr fontId="3"/>
  </si>
  <si>
    <t>年</t>
    <rPh sb="0" eb="1">
      <t>ネン</t>
    </rPh>
    <phoneticPr fontId="3"/>
  </si>
  <si>
    <t>月</t>
    <rPh sb="0" eb="1">
      <t>ガツ</t>
    </rPh>
    <phoneticPr fontId="3"/>
  </si>
  <si>
    <t>区分1</t>
    <rPh sb="0" eb="2">
      <t>クブン</t>
    </rPh>
    <phoneticPr fontId="3"/>
  </si>
  <si>
    <t>区分2</t>
    <rPh sb="0" eb="2">
      <t>クブン</t>
    </rPh>
    <phoneticPr fontId="3"/>
  </si>
  <si>
    <t>ルート</t>
    <phoneticPr fontId="3"/>
  </si>
  <si>
    <t>外秩父</t>
  </si>
  <si>
    <t>外秩父</t>
    <rPh sb="0" eb="1">
      <t>ソト</t>
    </rPh>
    <rPh sb="1" eb="3">
      <t>チチブ</t>
    </rPh>
    <phoneticPr fontId="3"/>
  </si>
  <si>
    <t>武蔵おごせ</t>
  </si>
  <si>
    <t>富士山</t>
  </si>
  <si>
    <t>富士山</t>
    <rPh sb="0" eb="3">
      <t>フジサン</t>
    </rPh>
    <phoneticPr fontId="3"/>
  </si>
  <si>
    <t>行ラベル</t>
  </si>
  <si>
    <t>総計</t>
  </si>
  <si>
    <t>列ラベル</t>
  </si>
  <si>
    <t>旅行</t>
  </si>
  <si>
    <t>旅行</t>
    <rPh sb="0" eb="2">
      <t>リョコウ</t>
    </rPh>
    <phoneticPr fontId="3"/>
  </si>
  <si>
    <t>八王子</t>
    <rPh sb="0" eb="3">
      <t>ハチオウジ</t>
    </rPh>
    <phoneticPr fontId="3"/>
  </si>
  <si>
    <t>東京都</t>
    <rPh sb="0" eb="3">
      <t>トウキョウト</t>
    </rPh>
    <phoneticPr fontId="3"/>
  </si>
  <si>
    <t>埼玉県</t>
    <rPh sb="0" eb="2">
      <t>サイタマ</t>
    </rPh>
    <rPh sb="2" eb="3">
      <t>ケン</t>
    </rPh>
    <phoneticPr fontId="3"/>
  </si>
  <si>
    <t>群馬県</t>
    <rPh sb="0" eb="2">
      <t>グンマ</t>
    </rPh>
    <rPh sb="2" eb="3">
      <t>ケン</t>
    </rPh>
    <phoneticPr fontId="3"/>
  </si>
  <si>
    <t>栃木県</t>
    <rPh sb="0" eb="2">
      <t>トチギ</t>
    </rPh>
    <rPh sb="2" eb="3">
      <t>ケン</t>
    </rPh>
    <phoneticPr fontId="3"/>
  </si>
  <si>
    <t>茨城県</t>
    <rPh sb="0" eb="2">
      <t>イバラギ</t>
    </rPh>
    <rPh sb="2" eb="3">
      <t>ケン</t>
    </rPh>
    <phoneticPr fontId="3"/>
  </si>
  <si>
    <t>千葉県</t>
    <rPh sb="0" eb="2">
      <t>チバ</t>
    </rPh>
    <rPh sb="2" eb="3">
      <t>ケン</t>
    </rPh>
    <phoneticPr fontId="3"/>
  </si>
  <si>
    <t>神奈川県</t>
    <rPh sb="3" eb="4">
      <t>ケン</t>
    </rPh>
    <phoneticPr fontId="3"/>
  </si>
  <si>
    <t>沖縄</t>
  </si>
  <si>
    <t>H23.10.10月 那覇空港～斎場御嶽(ｾｰﾌｧｳﾀｷ)～知念岬～琉球村～ルネッサンスリゾートオキナワ
H23.10.11 沖縄美ら海水族館～海洋博公園～今帰仁(ﾅｷｼﾞﾝ)城跡～パイナップルパーク名護～～沖縄ナハナ・ホテル＆スパ
H23.10.12 首里城～平和祈念公園、資料館～ひめゆりの塔～那覇空港</t>
    <phoneticPr fontId="3"/>
  </si>
  <si>
    <t>H24.11.18日 桂浜公園～坂本龍馬像～坂本龍馬記念館～三翠園～高知城～日曜市～はりまや橋～三翠園
H24.11.19 竹林寺～牧野植物園～龍河洞～安芸市観光情報センター～岩崎弥太郎銅像～野良時計～土居廓中と武家屋敷～弘田龍太郎 曲碑～岩崎弥太郎生家～お龍と君枝像～高知龍馬空港</t>
    <phoneticPr fontId="3"/>
  </si>
  <si>
    <t>日</t>
    <rPh sb="0" eb="1">
      <t>ヒ</t>
    </rPh>
    <phoneticPr fontId="3"/>
  </si>
  <si>
    <t>山陰</t>
  </si>
  <si>
    <t>山陰</t>
    <rPh sb="0" eb="2">
      <t>サンイン</t>
    </rPh>
    <phoneticPr fontId="3"/>
  </si>
  <si>
    <t>高知</t>
  </si>
  <si>
    <t>高知</t>
    <rPh sb="0" eb="2">
      <t>コウチ</t>
    </rPh>
    <phoneticPr fontId="3"/>
  </si>
  <si>
    <t>H25.04.21日 熊本空港～熊本城～水前寺成趣園～阿蘇山～ホテル高千穂～高千穂神社～ホテル高千穂
H25.04.22 高千穂峡～道の駅高千穂～槵觸（くしふる）神社～天岩戸神社～国見が丘～白川水源～熊本空港</t>
    <phoneticPr fontId="3"/>
  </si>
  <si>
    <t>H27.04.04土 鹿児島空港～屋久島空港～green traveler屋久島サポートデスク～半日島内観光（自然ガイド同行・送迎付）～民宿八重岳本館
H27.04.5 縄文杉トレッキング【往復送迎・ガイド付き】～荒川登山口～大杉～小杉谷集落跡～楠川分れ～三代杉～仁王杉～大株歩道入口～ウィルソン株～大王杉～夫婦杉～縄文杉～荒川登山口～民宿八重岳本館
H27.04.6 白谷広場：白谷雲水峡半日トレッキング～白谷広場600m→白たえの滝→憩いの大岩→8:00飛流橋→飛流おどし→さつき吊橋710m→太鼓岩往復コース～民宿八重岳本館→エイ・エヌ・ディ事務所～屋久島空港～鹿児島空港</t>
    <phoneticPr fontId="3"/>
  </si>
  <si>
    <t>高千穂</t>
  </si>
  <si>
    <t>H26.10.21火 新横浜～新大阪～紀伊田辺駅～熊野古道館～霧の郷たかはら
H26.10.22 高原熊野神社～栗栖川バス停～熊野古道発心門王子～～猪鼻王子～発心門王子～水呑王子～ 伏拝王子～三軒茶屋跡～祓殿王子～熊野本宮大社～熊野本宮館～勝浦駅～民宿わかたけ
H26.10.23 勝浦駅～那智の滝～熊野那智大社～大門坂～紀伊勝浦～名古屋～新横浜</t>
    <rPh sb="65" eb="66">
      <t>フル</t>
    </rPh>
    <rPh sb="66" eb="67">
      <t>ミチ</t>
    </rPh>
    <phoneticPr fontId="3"/>
  </si>
  <si>
    <t>熊野古道</t>
  </si>
  <si>
    <t>屋久島</t>
  </si>
  <si>
    <t>白神山地</t>
  </si>
  <si>
    <t>高千穂</t>
    <phoneticPr fontId="3"/>
  </si>
  <si>
    <t>熊野古道</t>
    <phoneticPr fontId="3"/>
  </si>
  <si>
    <t>屋久島</t>
    <phoneticPr fontId="3"/>
  </si>
  <si>
    <t>白神山地</t>
    <phoneticPr fontId="3"/>
  </si>
  <si>
    <t>武蔵おごせ</t>
    <phoneticPr fontId="3"/>
  </si>
  <si>
    <t>京王沿線</t>
  </si>
  <si>
    <t>京王沿線</t>
    <phoneticPr fontId="3"/>
  </si>
  <si>
    <t>walking</t>
  </si>
  <si>
    <t>高尾・陣馬</t>
  </si>
  <si>
    <t>高尾・陣馬</t>
    <phoneticPr fontId="3"/>
  </si>
  <si>
    <t>登山</t>
  </si>
  <si>
    <t>登山</t>
    <rPh sb="0" eb="2">
      <t>トザン</t>
    </rPh>
    <phoneticPr fontId="3"/>
  </si>
  <si>
    <t>walking</t>
    <phoneticPr fontId="3"/>
  </si>
  <si>
    <t>データの個数 / 区分1</t>
  </si>
  <si>
    <t>H27.10.1木 東京駅～北上駅～十二湖～森の物産館キョロロ-鶏頭場の池-青池-ブナ自然林-沸壷の池-十二湖庵-ビジターセンター－中の池-落口の池-がま池～深浦駅～JR五能線リゾートしらかみ くまげら～鯵ヶ沢駅～青森ロイヤルホテル
H27.10.2 弘前中央青果～白神山地 ｱｸｱｸﾞﾘｰﾝﾋﾞﾚｯｼﾞ ANMON～白神山地ブナ林散策道～青森ロイヤルホテル
H27.10.3 八甲田・酸ヶ湯～奥入瀬渓流 R石ヶ戸の滝→R屏風岩→L馬門岩→L九十九島→L阿修羅の流れ→L平成の流れ→L飛金の流れ→L玉簾の滝→R白絹の滝→R白糸の滝→L双白髪の滝→R不老の滝→L姉妹の滝→R九段の滝～奥入瀬渓流 銚子の滝～十和田湖 散策～乙女の像・十和田神社～種差海岸 葦毛崎展望台-中須賀-大須賀浜手前～盛岡駅～東京駅</t>
    <phoneticPr fontId="3"/>
  </si>
  <si>
    <t>H23.9.17土 2011年度④10.0km 2h30m 「小沢城址を訪ねて」京王よみうりランド駅～穴澤天神社～小沢城址～農業技術支援センター～もみじヶ丘～平尾近隣公園～黒川営農団地～若葉台駅</t>
    <rPh sb="31" eb="33">
      <t>オザワ</t>
    </rPh>
    <rPh sb="33" eb="35">
      <t>ジョウシ</t>
    </rPh>
    <rPh sb="51" eb="52">
      <t>アナ</t>
    </rPh>
    <rPh sb="52" eb="53">
      <t>サワ</t>
    </rPh>
    <rPh sb="53" eb="54">
      <t>テン</t>
    </rPh>
    <rPh sb="54" eb="56">
      <t>ジンジャ</t>
    </rPh>
    <rPh sb="57" eb="59">
      <t>オザワ</t>
    </rPh>
    <rPh sb="59" eb="61">
      <t>ジョウシ</t>
    </rPh>
    <rPh sb="62" eb="64">
      <t>ノウギョウ</t>
    </rPh>
    <rPh sb="64" eb="66">
      <t>ギジュツ</t>
    </rPh>
    <rPh sb="66" eb="68">
      <t>シエン</t>
    </rPh>
    <rPh sb="77" eb="78">
      <t>オカ</t>
    </rPh>
    <rPh sb="79" eb="81">
      <t>ヒラオ</t>
    </rPh>
    <rPh sb="81" eb="83">
      <t>キンリン</t>
    </rPh>
    <rPh sb="83" eb="85">
      <t>コウエン</t>
    </rPh>
    <rPh sb="86" eb="88">
      <t>クロカワ</t>
    </rPh>
    <rPh sb="88" eb="90">
      <t>エイノウ</t>
    </rPh>
    <rPh sb="90" eb="92">
      <t>ダンチ</t>
    </rPh>
    <rPh sb="93" eb="96">
      <t>ワカバダイ</t>
    </rPh>
    <phoneticPr fontId="3"/>
  </si>
  <si>
    <t>H23.6.18土 2011年度③10.0km 2h30m 「片倉城跡を訪ねて」めじろ台駅～栃谷土公園～みなみ野ヶ丘公園～片倉城跡公園～子安公園～山田川沿い～京王八王子駅</t>
    <rPh sb="31" eb="33">
      <t>カタクラ</t>
    </rPh>
    <rPh sb="33" eb="35">
      <t>ジョウセキ</t>
    </rPh>
    <rPh sb="43" eb="44">
      <t>ダイ</t>
    </rPh>
    <rPh sb="46" eb="48">
      <t>トチヤ</t>
    </rPh>
    <rPh sb="48" eb="49">
      <t>ツチ</t>
    </rPh>
    <rPh sb="49" eb="51">
      <t>コウエン</t>
    </rPh>
    <rPh sb="55" eb="56">
      <t>ノ</t>
    </rPh>
    <rPh sb="57" eb="58">
      <t>オカ</t>
    </rPh>
    <rPh sb="58" eb="60">
      <t>コウエン</t>
    </rPh>
    <rPh sb="61" eb="63">
      <t>カタクラ</t>
    </rPh>
    <rPh sb="63" eb="65">
      <t>ジョウセキ</t>
    </rPh>
    <rPh sb="65" eb="67">
      <t>コウエン</t>
    </rPh>
    <rPh sb="68" eb="70">
      <t>コヤス</t>
    </rPh>
    <rPh sb="70" eb="72">
      <t>コウエン</t>
    </rPh>
    <rPh sb="73" eb="75">
      <t>ヤマダ</t>
    </rPh>
    <rPh sb="75" eb="76">
      <t>ガワ</t>
    </rPh>
    <rPh sb="76" eb="77">
      <t>ソ</t>
    </rPh>
    <rPh sb="81" eb="84">
      <t>ハチオウジ</t>
    </rPh>
    <phoneticPr fontId="3"/>
  </si>
  <si>
    <t>H23.12.17土 2011年度⑥12.0km 3h00m 「小野路城跡を訪ねて」京王堀之内駅～別所公園～すももううぼ公園～小山田緑地～小野路城跡～多摩中央公園～京王多摩センター駅</t>
    <rPh sb="32" eb="35">
      <t>オノジ</t>
    </rPh>
    <rPh sb="44" eb="47">
      <t>ホリノウチ</t>
    </rPh>
    <rPh sb="49" eb="51">
      <t>ベッショ</t>
    </rPh>
    <rPh sb="63" eb="66">
      <t>オヤマダ</t>
    </rPh>
    <rPh sb="66" eb="67">
      <t>ミドリ</t>
    </rPh>
    <rPh sb="67" eb="68">
      <t>チ</t>
    </rPh>
    <rPh sb="75" eb="77">
      <t>タマ</t>
    </rPh>
    <rPh sb="77" eb="79">
      <t>チュウオウ</t>
    </rPh>
    <phoneticPr fontId="3"/>
  </si>
  <si>
    <t>H24.1.21土 2011年度⑦11.0km 2h45m 「高幡城址を訪ねて」高幡不動駅～高幡不動尊（高幡城址）～百草台自然公園～京王百草園～和田公園～愛宕東公園～京王永山駅</t>
    <rPh sb="50" eb="51">
      <t>ソン</t>
    </rPh>
    <rPh sb="58" eb="60">
      <t>モグサ</t>
    </rPh>
    <rPh sb="60" eb="61">
      <t>ダイ</t>
    </rPh>
    <rPh sb="61" eb="63">
      <t>シゼン</t>
    </rPh>
    <rPh sb="70" eb="71">
      <t>エン</t>
    </rPh>
    <rPh sb="72" eb="74">
      <t>ワダ</t>
    </rPh>
    <rPh sb="77" eb="79">
      <t>アタゴ</t>
    </rPh>
    <rPh sb="79" eb="80">
      <t>ヒガシ</t>
    </rPh>
    <rPh sb="85" eb="87">
      <t>ナガヤマ</t>
    </rPh>
    <phoneticPr fontId="3"/>
  </si>
  <si>
    <t>H24.12.15土 2012年度⑥8.5km 2h10m 「多摩ニュータウンの遊歩道を訪ねて」若葉台駅～電車見橋～防人見返りの峠～瓜生緑地～極楽湯～東京都埋蔵文化財センター～京王多摩センター駅</t>
    <rPh sb="31" eb="33">
      <t>タマ</t>
    </rPh>
    <rPh sb="40" eb="43">
      <t>ユウホドウ</t>
    </rPh>
    <rPh sb="48" eb="51">
      <t>ワカバダイ</t>
    </rPh>
    <rPh sb="51" eb="52">
      <t>エキ</t>
    </rPh>
    <rPh sb="53" eb="55">
      <t>デンシャ</t>
    </rPh>
    <rPh sb="55" eb="56">
      <t>ミ</t>
    </rPh>
    <rPh sb="56" eb="57">
      <t>バシ</t>
    </rPh>
    <rPh sb="58" eb="60">
      <t>サキモリ</t>
    </rPh>
    <rPh sb="60" eb="62">
      <t>ミカエ</t>
    </rPh>
    <rPh sb="64" eb="65">
      <t>トウゲ</t>
    </rPh>
    <rPh sb="66" eb="68">
      <t>ウリュウ</t>
    </rPh>
    <rPh sb="68" eb="69">
      <t>ミドリ</t>
    </rPh>
    <rPh sb="69" eb="70">
      <t>チ</t>
    </rPh>
    <rPh sb="71" eb="74">
      <t>ゴクラクユ</t>
    </rPh>
    <rPh sb="75" eb="78">
      <t>トウキョウト</t>
    </rPh>
    <rPh sb="78" eb="80">
      <t>マイゾウ</t>
    </rPh>
    <rPh sb="80" eb="83">
      <t>ブンカザイ</t>
    </rPh>
    <rPh sb="88" eb="92">
      <t>ケイオウタマ</t>
    </rPh>
    <rPh sb="96" eb="97">
      <t>エキ</t>
    </rPh>
    <phoneticPr fontId="3"/>
  </si>
  <si>
    <t>H24.9.15土 2012年度④9.0km 2h15m 「神田川・善福寺の川緑道と公園を訪ねて」笹塚駅～玉川上水～ゆずり橋～杉並区立郷土博物館～都立和田堀公園～永福町駅</t>
    <rPh sb="30" eb="33">
      <t>カンダガワ</t>
    </rPh>
    <rPh sb="34" eb="37">
      <t>ゼンプクジ</t>
    </rPh>
    <rPh sb="38" eb="39">
      <t>カワ</t>
    </rPh>
    <rPh sb="39" eb="41">
      <t>リョクドウ</t>
    </rPh>
    <rPh sb="42" eb="44">
      <t>コウエン</t>
    </rPh>
    <rPh sb="49" eb="51">
      <t>ササヅカ</t>
    </rPh>
    <rPh sb="51" eb="52">
      <t>エキ</t>
    </rPh>
    <rPh sb="53" eb="55">
      <t>タマガワ</t>
    </rPh>
    <rPh sb="55" eb="57">
      <t>ジョウスイ</t>
    </rPh>
    <rPh sb="61" eb="62">
      <t>バシ</t>
    </rPh>
    <rPh sb="63" eb="67">
      <t>スギナミクリツ</t>
    </rPh>
    <rPh sb="67" eb="69">
      <t>キョウド</t>
    </rPh>
    <rPh sb="69" eb="72">
      <t>ハクブツカン</t>
    </rPh>
    <rPh sb="81" eb="84">
      <t>エイフクチョウ</t>
    </rPh>
    <rPh sb="84" eb="85">
      <t>エキ</t>
    </rPh>
    <phoneticPr fontId="3"/>
  </si>
  <si>
    <t>H24.6.1土 2012年度③10.5km 2h40m 「府中からの公園を訪ねて」府中駅～府中の森公園～浅間山公園～野川公園～武蔵野の森公園～飛田給駅</t>
    <rPh sb="30" eb="32">
      <t>フチュウ</t>
    </rPh>
    <rPh sb="35" eb="37">
      <t>コウエン</t>
    </rPh>
    <rPh sb="42" eb="44">
      <t>フチュウ</t>
    </rPh>
    <rPh sb="44" eb="45">
      <t>エキ</t>
    </rPh>
    <rPh sb="46" eb="48">
      <t>フチュウ</t>
    </rPh>
    <rPh sb="49" eb="50">
      <t>モリ</t>
    </rPh>
    <rPh sb="50" eb="52">
      <t>コウエン</t>
    </rPh>
    <rPh sb="53" eb="55">
      <t>アサマ</t>
    </rPh>
    <rPh sb="55" eb="56">
      <t>ヤマ</t>
    </rPh>
    <rPh sb="59" eb="61">
      <t>ノガワ</t>
    </rPh>
    <rPh sb="64" eb="67">
      <t>ムサシノ</t>
    </rPh>
    <rPh sb="68" eb="69">
      <t>モリ</t>
    </rPh>
    <rPh sb="69" eb="71">
      <t>コウエン</t>
    </rPh>
    <rPh sb="72" eb="75">
      <t>トビタキュウ</t>
    </rPh>
    <rPh sb="75" eb="76">
      <t>エキ</t>
    </rPh>
    <phoneticPr fontId="3"/>
  </si>
  <si>
    <t>H24.5.19土 2012年度②9.5km 2h20m 「新緑の武蔵野を訪ねて」井之頭公園駅～井之頭恩賜公園～成蹊大学ケヤキ並木～善福寺公園～井之頭公園駅</t>
    <rPh sb="30" eb="32">
      <t>シンリョク</t>
    </rPh>
    <rPh sb="33" eb="36">
      <t>ムサシノ</t>
    </rPh>
    <rPh sb="41" eb="44">
      <t>イノガシラ</t>
    </rPh>
    <rPh sb="44" eb="46">
      <t>コウエン</t>
    </rPh>
    <rPh sb="46" eb="47">
      <t>エキ</t>
    </rPh>
    <rPh sb="48" eb="51">
      <t>イノガシラ</t>
    </rPh>
    <rPh sb="51" eb="53">
      <t>オンシ</t>
    </rPh>
    <rPh sb="53" eb="55">
      <t>コウエン</t>
    </rPh>
    <rPh sb="69" eb="71">
      <t>コウエン</t>
    </rPh>
    <rPh sb="72" eb="75">
      <t>イノガシラ</t>
    </rPh>
    <rPh sb="75" eb="77">
      <t>コウエン</t>
    </rPh>
    <rPh sb="77" eb="78">
      <t>エキ</t>
    </rPh>
    <phoneticPr fontId="3"/>
  </si>
  <si>
    <t>H24.4.21土 2012年度①8.5km 2h10m 「日野の湧水と歴史を訪ねて」高幡不動駅～浅川～東豊田公園～黒川清流公園～日野中央公園～新選組のふるさと館～日野宿本陣～高幡不動駅</t>
    <rPh sb="30" eb="32">
      <t>ヒノ</t>
    </rPh>
    <rPh sb="33" eb="35">
      <t>ユウスイ</t>
    </rPh>
    <rPh sb="36" eb="38">
      <t>レキシ</t>
    </rPh>
    <rPh sb="43" eb="47">
      <t>タカハタフドウ</t>
    </rPh>
    <rPh sb="47" eb="48">
      <t>エキ</t>
    </rPh>
    <rPh sb="49" eb="51">
      <t>アサカワ</t>
    </rPh>
    <rPh sb="52" eb="53">
      <t>ヒガシ</t>
    </rPh>
    <rPh sb="53" eb="55">
      <t>トヨタ</t>
    </rPh>
    <rPh sb="55" eb="57">
      <t>コウエン</t>
    </rPh>
    <rPh sb="58" eb="60">
      <t>クロカワ</t>
    </rPh>
    <rPh sb="60" eb="62">
      <t>セイリュウ</t>
    </rPh>
    <rPh sb="62" eb="64">
      <t>コウエン</t>
    </rPh>
    <rPh sb="65" eb="67">
      <t>ヒノ</t>
    </rPh>
    <rPh sb="67" eb="69">
      <t>チュウオウ</t>
    </rPh>
    <rPh sb="69" eb="71">
      <t>コウエン</t>
    </rPh>
    <rPh sb="72" eb="74">
      <t>シンセン</t>
    </rPh>
    <rPh sb="74" eb="75">
      <t>グミ</t>
    </rPh>
    <rPh sb="80" eb="81">
      <t>カン</t>
    </rPh>
    <rPh sb="82" eb="84">
      <t>ヒノ</t>
    </rPh>
    <rPh sb="84" eb="85">
      <t>シュク</t>
    </rPh>
    <rPh sb="85" eb="87">
      <t>ホンジン</t>
    </rPh>
    <rPh sb="88" eb="90">
      <t>タカハタ</t>
    </rPh>
    <rPh sb="90" eb="92">
      <t>フドウ</t>
    </rPh>
    <rPh sb="92" eb="93">
      <t>エキ</t>
    </rPh>
    <phoneticPr fontId="3"/>
  </si>
  <si>
    <t>H23.4.16土 2011年度①11.5km 2h50m 「深大寺城跡を訪ねて」飛田給駅～都立武蔵の森公園～深大寺～都立水生食物園（深大寺城跡）～鶴川街道～京王多摩川駅</t>
    <rPh sb="8" eb="9">
      <t>ド</t>
    </rPh>
    <rPh sb="14" eb="16">
      <t>ネンド</t>
    </rPh>
    <rPh sb="37" eb="38">
      <t>タズ</t>
    </rPh>
    <rPh sb="41" eb="44">
      <t>トビタキュウ</t>
    </rPh>
    <rPh sb="46" eb="48">
      <t>トリツ</t>
    </rPh>
    <rPh sb="48" eb="50">
      <t>ムサシ</t>
    </rPh>
    <rPh sb="51" eb="52">
      <t>モリ</t>
    </rPh>
    <rPh sb="55" eb="58">
      <t>ジンダイジ</t>
    </rPh>
    <rPh sb="59" eb="61">
      <t>トリツ</t>
    </rPh>
    <rPh sb="61" eb="63">
      <t>スイセイ</t>
    </rPh>
    <rPh sb="63" eb="64">
      <t>タ</t>
    </rPh>
    <rPh sb="64" eb="65">
      <t>モノ</t>
    </rPh>
    <rPh sb="65" eb="66">
      <t>エン</t>
    </rPh>
    <rPh sb="67" eb="70">
      <t>ジンダイジ</t>
    </rPh>
    <rPh sb="70" eb="71">
      <t>ジョウ</t>
    </rPh>
    <rPh sb="71" eb="72">
      <t>アト</t>
    </rPh>
    <rPh sb="74" eb="75">
      <t>ツル</t>
    </rPh>
    <rPh sb="75" eb="76">
      <t>セン</t>
    </rPh>
    <rPh sb="76" eb="78">
      <t>カイドウ</t>
    </rPh>
    <rPh sb="81" eb="84">
      <t>タマガワ</t>
    </rPh>
    <phoneticPr fontId="3"/>
  </si>
  <si>
    <t>H23.5.21土 2011年度②9.5km 2h20m 「三田城跡を訪ねて」府中駅～熊野神社～谷保天満宮～城山公園～三田城跡（谷保の城山）～くにたち郷土文化館～高幡不動駅</t>
    <rPh sb="30" eb="32">
      <t>ミタ</t>
    </rPh>
    <rPh sb="39" eb="42">
      <t>フチュウエキ</t>
    </rPh>
    <rPh sb="43" eb="44">
      <t>クマ</t>
    </rPh>
    <rPh sb="44" eb="45">
      <t>ノ</t>
    </rPh>
    <rPh sb="45" eb="47">
      <t>ジンジャ</t>
    </rPh>
    <rPh sb="48" eb="53">
      <t>ヤホテンマングウ</t>
    </rPh>
    <rPh sb="54" eb="58">
      <t>シロヤマコウエン</t>
    </rPh>
    <rPh sb="59" eb="61">
      <t>ミタ</t>
    </rPh>
    <rPh sb="61" eb="62">
      <t>ジョウ</t>
    </rPh>
    <rPh sb="62" eb="63">
      <t>アト</t>
    </rPh>
    <rPh sb="64" eb="66">
      <t>ヤホ</t>
    </rPh>
    <rPh sb="67" eb="69">
      <t>シロヤマ</t>
    </rPh>
    <rPh sb="75" eb="77">
      <t>キョウド</t>
    </rPh>
    <rPh sb="77" eb="78">
      <t>ブン</t>
    </rPh>
    <rPh sb="78" eb="79">
      <t>カ</t>
    </rPh>
    <rPh sb="79" eb="80">
      <t>カン</t>
    </rPh>
    <rPh sb="81" eb="83">
      <t>タカハタ</t>
    </rPh>
    <rPh sb="83" eb="85">
      <t>フドウ</t>
    </rPh>
    <rPh sb="85" eb="86">
      <t>エキ</t>
    </rPh>
    <phoneticPr fontId="3"/>
  </si>
  <si>
    <t>H25.3.16土 2012年度⑧9.5km 2h20m 「野川から深大寺を訪ねて」飛田給駅～調布飛行場～水車経営農家～出山横穴墓群～国立天文台～神代植物公園～深大寺～布多天神社～調布駅</t>
    <rPh sb="30" eb="32">
      <t>ノガワ</t>
    </rPh>
    <rPh sb="34" eb="37">
      <t>ジンダイジ</t>
    </rPh>
    <rPh sb="42" eb="45">
      <t>トビタキュウ</t>
    </rPh>
    <rPh sb="45" eb="46">
      <t>エキ</t>
    </rPh>
    <rPh sb="47" eb="49">
      <t>チョウフ</t>
    </rPh>
    <rPh sb="49" eb="50">
      <t>ヒ</t>
    </rPh>
    <rPh sb="50" eb="51">
      <t>ユ</t>
    </rPh>
    <rPh sb="51" eb="52">
      <t>バ</t>
    </rPh>
    <rPh sb="53" eb="55">
      <t>スイシャ</t>
    </rPh>
    <rPh sb="55" eb="57">
      <t>ケイエイ</t>
    </rPh>
    <rPh sb="57" eb="59">
      <t>ノウカ</t>
    </rPh>
    <rPh sb="60" eb="61">
      <t>デ</t>
    </rPh>
    <rPh sb="61" eb="62">
      <t>サン</t>
    </rPh>
    <rPh sb="62" eb="64">
      <t>ヨコアナ</t>
    </rPh>
    <rPh sb="64" eb="65">
      <t>ハカ</t>
    </rPh>
    <rPh sb="65" eb="66">
      <t>グン</t>
    </rPh>
    <rPh sb="67" eb="68">
      <t>クニ</t>
    </rPh>
    <rPh sb="68" eb="69">
      <t>タ</t>
    </rPh>
    <rPh sb="69" eb="72">
      <t>テンモンダイ</t>
    </rPh>
    <rPh sb="73" eb="75">
      <t>ジンダイ</t>
    </rPh>
    <rPh sb="75" eb="76">
      <t>ウ</t>
    </rPh>
    <rPh sb="76" eb="77">
      <t>モノ</t>
    </rPh>
    <rPh sb="84" eb="85">
      <t>ヌノ</t>
    </rPh>
    <rPh sb="85" eb="86">
      <t>タ</t>
    </rPh>
    <rPh sb="86" eb="87">
      <t>テン</t>
    </rPh>
    <rPh sb="87" eb="89">
      <t>ジンジャ</t>
    </rPh>
    <rPh sb="90" eb="92">
      <t>チョウフ</t>
    </rPh>
    <rPh sb="92" eb="93">
      <t>エキ</t>
    </rPh>
    <phoneticPr fontId="3"/>
  </si>
  <si>
    <t>H25.4.20土 2013年度①10.0km 2h30m 「ぐるっと神田川ウォーク」笹塚駅～玉川上水～ゆずり橋～沖縄タウン～蚕糸の森公園～桃園川緑道～神田川～新宿中央公園～新宿駅</t>
    <rPh sb="8" eb="9">
      <t>ド</t>
    </rPh>
    <rPh sb="14" eb="16">
      <t>ネンド</t>
    </rPh>
    <rPh sb="35" eb="36">
      <t>ジン</t>
    </rPh>
    <rPh sb="36" eb="38">
      <t>タガワ</t>
    </rPh>
    <rPh sb="43" eb="45">
      <t>ササヅカ</t>
    </rPh>
    <rPh sb="45" eb="46">
      <t>エキ</t>
    </rPh>
    <rPh sb="47" eb="51">
      <t>タマガワジョウスイ</t>
    </rPh>
    <rPh sb="55" eb="56">
      <t>バシ</t>
    </rPh>
    <rPh sb="57" eb="58">
      <t>チュウ</t>
    </rPh>
    <rPh sb="58" eb="59">
      <t>ナワ</t>
    </rPh>
    <rPh sb="63" eb="65">
      <t>サンシ</t>
    </rPh>
    <rPh sb="66" eb="67">
      <t>モリ</t>
    </rPh>
    <rPh sb="70" eb="72">
      <t>モモゾノ</t>
    </rPh>
    <rPh sb="72" eb="73">
      <t>ガワ</t>
    </rPh>
    <rPh sb="73" eb="74">
      <t>ミドリ</t>
    </rPh>
    <rPh sb="74" eb="75">
      <t>ミチ</t>
    </rPh>
    <rPh sb="76" eb="79">
      <t>カンダガワ</t>
    </rPh>
    <rPh sb="82" eb="84">
      <t>チュウオウ</t>
    </rPh>
    <rPh sb="87" eb="89">
      <t>シンジュク</t>
    </rPh>
    <phoneticPr fontId="3"/>
  </si>
  <si>
    <t>H25.5.18土 2013年度③10.0km 2h30m 「ぐるっと善福寺ウォーク」多摩境駅～尾根緑道～長池公園～長池見附橋～せせらぎ緑道～別所公園～松が谷～京王多摩センター駅</t>
    <rPh sb="8" eb="9">
      <t>ド</t>
    </rPh>
    <rPh sb="14" eb="16">
      <t>ネンド</t>
    </rPh>
    <rPh sb="35" eb="38">
      <t>ゼンプクジ</t>
    </rPh>
    <rPh sb="43" eb="46">
      <t>タマサカイ</t>
    </rPh>
    <rPh sb="46" eb="47">
      <t>エキ</t>
    </rPh>
    <rPh sb="48" eb="50">
      <t>オネ</t>
    </rPh>
    <rPh sb="50" eb="51">
      <t>ミドリ</t>
    </rPh>
    <rPh sb="51" eb="52">
      <t>ミチ</t>
    </rPh>
    <rPh sb="53" eb="55">
      <t>ナガイケ</t>
    </rPh>
    <rPh sb="55" eb="57">
      <t>コウエン</t>
    </rPh>
    <rPh sb="60" eb="61">
      <t>ミ</t>
    </rPh>
    <rPh sb="61" eb="62">
      <t>フ</t>
    </rPh>
    <rPh sb="62" eb="63">
      <t>ハシ</t>
    </rPh>
    <rPh sb="68" eb="69">
      <t>ミドリ</t>
    </rPh>
    <rPh sb="69" eb="70">
      <t>ミチ</t>
    </rPh>
    <rPh sb="71" eb="73">
      <t>ベッショ</t>
    </rPh>
    <rPh sb="76" eb="77">
      <t>マツ</t>
    </rPh>
    <rPh sb="78" eb="79">
      <t>ヤ</t>
    </rPh>
    <rPh sb="80" eb="84">
      <t>ケイオウタマ</t>
    </rPh>
    <rPh sb="88" eb="89">
      <t>エキ</t>
    </rPh>
    <phoneticPr fontId="3"/>
  </si>
  <si>
    <t>H25.6.15土 2013年度②8.5km 2h00m 「ぐるっと多摩遊歩道ウォーク」桜上水駅～荒玉水道道路～大宮八幡宮～和田堀公園～善通寺川～五日市街道～都立豊多摩高校～桜上水駅</t>
    <rPh sb="8" eb="9">
      <t>ド</t>
    </rPh>
    <rPh sb="14" eb="16">
      <t>ネンド</t>
    </rPh>
    <rPh sb="34" eb="36">
      <t>タマ</t>
    </rPh>
    <rPh sb="36" eb="39">
      <t>ユウホドウ</t>
    </rPh>
    <rPh sb="44" eb="47">
      <t>サクラジョウスイ</t>
    </rPh>
    <rPh sb="47" eb="48">
      <t>エキ</t>
    </rPh>
    <rPh sb="49" eb="50">
      <t>アラ</t>
    </rPh>
    <rPh sb="50" eb="51">
      <t>タマ</t>
    </rPh>
    <rPh sb="51" eb="53">
      <t>スイドウ</t>
    </rPh>
    <rPh sb="53" eb="55">
      <t>ドウロ</t>
    </rPh>
    <rPh sb="56" eb="58">
      <t>オオミヤ</t>
    </rPh>
    <rPh sb="58" eb="61">
      <t>ハチマングウ</t>
    </rPh>
    <rPh sb="62" eb="64">
      <t>ワダ</t>
    </rPh>
    <rPh sb="64" eb="65">
      <t>ホリ</t>
    </rPh>
    <rPh sb="65" eb="67">
      <t>コウエン</t>
    </rPh>
    <rPh sb="68" eb="71">
      <t>ゼンツウジ</t>
    </rPh>
    <rPh sb="71" eb="72">
      <t>ガワ</t>
    </rPh>
    <rPh sb="73" eb="76">
      <t>イツカイチ</t>
    </rPh>
    <rPh sb="76" eb="78">
      <t>カイドウ</t>
    </rPh>
    <rPh sb="79" eb="81">
      <t>トリツ</t>
    </rPh>
    <rPh sb="81" eb="84">
      <t>トヨタマ</t>
    </rPh>
    <rPh sb="84" eb="86">
      <t>コウコウ</t>
    </rPh>
    <rPh sb="87" eb="90">
      <t>サクラジョウスイ</t>
    </rPh>
    <rPh sb="90" eb="91">
      <t>エキ</t>
    </rPh>
    <phoneticPr fontId="3"/>
  </si>
  <si>
    <t>H25.9.21土 2013年度④10.5km 2h40m 「ぐるっと武蔵の国ウォーク」府中駅～馬場大門のけやき並木～東京農工大学農学部～お鷹の道・真姿の池～伝鎌倉街道～府中駅</t>
    <rPh sb="8" eb="9">
      <t>ド</t>
    </rPh>
    <rPh sb="14" eb="16">
      <t>ネンド</t>
    </rPh>
    <rPh sb="35" eb="37">
      <t>ムサシ</t>
    </rPh>
    <rPh sb="38" eb="39">
      <t>コク</t>
    </rPh>
    <rPh sb="44" eb="46">
      <t>フチュウ</t>
    </rPh>
    <rPh sb="46" eb="47">
      <t>エキ</t>
    </rPh>
    <rPh sb="48" eb="50">
      <t>ババ</t>
    </rPh>
    <rPh sb="50" eb="52">
      <t>ダイモン</t>
    </rPh>
    <rPh sb="56" eb="58">
      <t>ナミキ</t>
    </rPh>
    <rPh sb="59" eb="61">
      <t>トウキョウ</t>
    </rPh>
    <rPh sb="61" eb="63">
      <t>ノウコウ</t>
    </rPh>
    <rPh sb="63" eb="65">
      <t>ダイガク</t>
    </rPh>
    <rPh sb="65" eb="68">
      <t>ノウガクブ</t>
    </rPh>
    <rPh sb="70" eb="71">
      <t>タカ</t>
    </rPh>
    <rPh sb="72" eb="73">
      <t>ミチ</t>
    </rPh>
    <rPh sb="74" eb="75">
      <t>マ</t>
    </rPh>
    <rPh sb="75" eb="76">
      <t>スガタ</t>
    </rPh>
    <rPh sb="77" eb="78">
      <t>イケ</t>
    </rPh>
    <rPh sb="85" eb="87">
      <t>フチュウ</t>
    </rPh>
    <rPh sb="87" eb="88">
      <t>エキ</t>
    </rPh>
    <phoneticPr fontId="3"/>
  </si>
  <si>
    <t>H25.12.21土 2013年度⑥10.0km 2h30m 「ぐるっと多摩川ウォーク」京王よみうりランド駅～矢野口～稲城緑地公園～大森用水～大丸親水公園～南多摩～稲城中央公園～稲城駅</t>
    <rPh sb="9" eb="10">
      <t>ド</t>
    </rPh>
    <rPh sb="15" eb="17">
      <t>ネンド</t>
    </rPh>
    <rPh sb="36" eb="38">
      <t>タマ</t>
    </rPh>
    <rPh sb="38" eb="39">
      <t>ガワ</t>
    </rPh>
    <rPh sb="44" eb="46">
      <t>ケイオウ</t>
    </rPh>
    <rPh sb="53" eb="54">
      <t>エキ</t>
    </rPh>
    <rPh sb="55" eb="58">
      <t>ヤノグチ</t>
    </rPh>
    <rPh sb="59" eb="61">
      <t>イナギ</t>
    </rPh>
    <rPh sb="61" eb="65">
      <t>リョクチコウエン</t>
    </rPh>
    <rPh sb="66" eb="68">
      <t>オオモリ</t>
    </rPh>
    <rPh sb="68" eb="70">
      <t>ヨウスイ</t>
    </rPh>
    <rPh sb="71" eb="73">
      <t>オオマル</t>
    </rPh>
    <rPh sb="73" eb="75">
      <t>シンスイ</t>
    </rPh>
    <rPh sb="75" eb="77">
      <t>コウエン</t>
    </rPh>
    <rPh sb="78" eb="81">
      <t>ミナミタマ</t>
    </rPh>
    <rPh sb="84" eb="86">
      <t>チュウオウ</t>
    </rPh>
    <rPh sb="89" eb="91">
      <t>イナギ</t>
    </rPh>
    <rPh sb="91" eb="92">
      <t>エキ</t>
    </rPh>
    <phoneticPr fontId="3"/>
  </si>
  <si>
    <t>H26.1.18土 2013年度⑦9.0km 2h15m 「ぐるっと多摩川ウォーク」飛田給駅～若宮八幡神社～品川通り～多摩川白衣観音菩薩～多摩川～多摩川住宅～神代団地～つつじヶ丘駅</t>
    <rPh sb="42" eb="45">
      <t>トビタキュウ</t>
    </rPh>
    <rPh sb="47" eb="49">
      <t>ワカミヤ</t>
    </rPh>
    <rPh sb="49" eb="51">
      <t>ハチマン</t>
    </rPh>
    <rPh sb="51" eb="53">
      <t>ジンジャ</t>
    </rPh>
    <rPh sb="54" eb="56">
      <t>シナガワ</t>
    </rPh>
    <rPh sb="56" eb="57">
      <t>ドオ</t>
    </rPh>
    <rPh sb="59" eb="62">
      <t>タマガワ</t>
    </rPh>
    <rPh sb="62" eb="64">
      <t>ハクイ</t>
    </rPh>
    <rPh sb="64" eb="66">
      <t>カンノン</t>
    </rPh>
    <rPh sb="66" eb="68">
      <t>ボサツ</t>
    </rPh>
    <rPh sb="69" eb="72">
      <t>タマガワ</t>
    </rPh>
    <rPh sb="73" eb="76">
      <t>タマガワ</t>
    </rPh>
    <rPh sb="76" eb="78">
      <t>ジュウタク</t>
    </rPh>
    <rPh sb="79" eb="81">
      <t>ジンダイ</t>
    </rPh>
    <rPh sb="81" eb="83">
      <t>ダンチ</t>
    </rPh>
    <rPh sb="88" eb="89">
      <t>オカ</t>
    </rPh>
    <phoneticPr fontId="3"/>
  </si>
  <si>
    <t xml:space="preserve">H26.4.19土 2014年度①12.0km 3h00m 「ぐるり 府中 街歩き」府中駅～二ヶ村緑道～多摩川競艇場～京王リトナード東府中～東京競馬場～大国魂神社～府中駅 </t>
    <rPh sb="35" eb="37">
      <t>フチュウ</t>
    </rPh>
    <rPh sb="38" eb="40">
      <t>マチアル</t>
    </rPh>
    <rPh sb="42" eb="45">
      <t>フチュウエキ</t>
    </rPh>
    <rPh sb="52" eb="54">
      <t>タマ</t>
    </rPh>
    <rPh sb="54" eb="55">
      <t>ガワ</t>
    </rPh>
    <rPh sb="56" eb="57">
      <t>テイ</t>
    </rPh>
    <rPh sb="76" eb="78">
      <t>オオクニ</t>
    </rPh>
    <rPh sb="78" eb="79">
      <t>タマ</t>
    </rPh>
    <rPh sb="79" eb="81">
      <t>ジンジャ</t>
    </rPh>
    <rPh sb="82" eb="85">
      <t>フチュウエキ</t>
    </rPh>
    <phoneticPr fontId="3"/>
  </si>
  <si>
    <t xml:space="preserve">H26.5.10土 2014年度②11.0km 2h45m 「ぐるり 永福町 街歩き」永福町駅～大宮八幡宮～善福寺川～五日市街道～神田川～鎌倉橋～永福稲荷神社～和泉熊野神社～永福町駅 </t>
    <rPh sb="35" eb="38">
      <t>エイフクチョウ</t>
    </rPh>
    <rPh sb="39" eb="41">
      <t>マチアル</t>
    </rPh>
    <rPh sb="43" eb="46">
      <t>エイフクチョウ</t>
    </rPh>
    <rPh sb="46" eb="47">
      <t>エキ</t>
    </rPh>
    <rPh sb="48" eb="50">
      <t>オオミヤ</t>
    </rPh>
    <rPh sb="50" eb="53">
      <t>ハチマングウ</t>
    </rPh>
    <rPh sb="54" eb="58">
      <t>ゼンプクジガワ</t>
    </rPh>
    <rPh sb="59" eb="60">
      <t>ゴ</t>
    </rPh>
    <rPh sb="60" eb="61">
      <t>ヒ</t>
    </rPh>
    <rPh sb="61" eb="62">
      <t>イチ</t>
    </rPh>
    <rPh sb="62" eb="63">
      <t>マチ</t>
    </rPh>
    <rPh sb="63" eb="64">
      <t>ミチ</t>
    </rPh>
    <rPh sb="65" eb="66">
      <t>ジン</t>
    </rPh>
    <rPh sb="66" eb="67">
      <t>タ</t>
    </rPh>
    <rPh sb="67" eb="68">
      <t>セン</t>
    </rPh>
    <rPh sb="71" eb="72">
      <t>ハシ</t>
    </rPh>
    <rPh sb="73" eb="75">
      <t>エイフク</t>
    </rPh>
    <rPh sb="75" eb="77">
      <t>イナリ</t>
    </rPh>
    <rPh sb="77" eb="79">
      <t>ジンジャ</t>
    </rPh>
    <rPh sb="80" eb="82">
      <t>イズミ</t>
    </rPh>
    <rPh sb="87" eb="90">
      <t>エイフクチョウ</t>
    </rPh>
    <rPh sb="90" eb="91">
      <t>エキ</t>
    </rPh>
    <phoneticPr fontId="3"/>
  </si>
  <si>
    <t>H26.6.21土 2014年度③10.0km 2h30m 「ぐるり 多摩境 街歩き」多摩境駅～尾根緑道～柚木街道～柳沢の池公園～三井アウトレット～小山内裏公園～多摩境駅</t>
    <rPh sb="35" eb="38">
      <t>タマサカイ</t>
    </rPh>
    <rPh sb="43" eb="47">
      <t>タマサカイエキ</t>
    </rPh>
    <rPh sb="48" eb="50">
      <t>オネ</t>
    </rPh>
    <rPh sb="50" eb="51">
      <t>リョク</t>
    </rPh>
    <rPh sb="51" eb="52">
      <t>ドウ</t>
    </rPh>
    <rPh sb="53" eb="55">
      <t>ユギ</t>
    </rPh>
    <rPh sb="55" eb="56">
      <t>マチ</t>
    </rPh>
    <rPh sb="58" eb="60">
      <t>ヤナギサワ</t>
    </rPh>
    <rPh sb="61" eb="62">
      <t>チ</t>
    </rPh>
    <rPh sb="65" eb="67">
      <t>ミツイ</t>
    </rPh>
    <rPh sb="74" eb="76">
      <t>コヤマ</t>
    </rPh>
    <rPh sb="76" eb="77">
      <t>ウチ</t>
    </rPh>
    <rPh sb="77" eb="78">
      <t>ウラ</t>
    </rPh>
    <rPh sb="78" eb="80">
      <t>コウエン</t>
    </rPh>
    <rPh sb="81" eb="85">
      <t>タマサカイエキ</t>
    </rPh>
    <phoneticPr fontId="3"/>
  </si>
  <si>
    <t xml:space="preserve">H26.9.20土 2014年度④9.5km 2h20m 「ぐるり 稲城の森里歩き」若葉台駅～若葉台公園～上谷戸親水公園～稲城中央公園～城山公園～大丸親水公園～稲城駅  </t>
    <rPh sb="34" eb="36">
      <t>イナギ</t>
    </rPh>
    <rPh sb="37" eb="38">
      <t>モリ</t>
    </rPh>
    <rPh sb="38" eb="39">
      <t>サト</t>
    </rPh>
    <rPh sb="42" eb="45">
      <t>ワカバダイ</t>
    </rPh>
    <rPh sb="45" eb="46">
      <t>エキ</t>
    </rPh>
    <rPh sb="53" eb="54">
      <t>ウエ</t>
    </rPh>
    <rPh sb="54" eb="55">
      <t>タニ</t>
    </rPh>
    <rPh sb="55" eb="56">
      <t>ト</t>
    </rPh>
    <rPh sb="61" eb="63">
      <t>イナギ</t>
    </rPh>
    <rPh sb="63" eb="65">
      <t>チュウオウ</t>
    </rPh>
    <rPh sb="68" eb="70">
      <t>シロヤマ</t>
    </rPh>
    <rPh sb="70" eb="72">
      <t>コウエン</t>
    </rPh>
    <rPh sb="73" eb="75">
      <t>オオマル</t>
    </rPh>
    <rPh sb="75" eb="77">
      <t>シンスイ</t>
    </rPh>
    <rPh sb="77" eb="79">
      <t>コウエン</t>
    </rPh>
    <rPh sb="80" eb="82">
      <t>イナギ</t>
    </rPh>
    <rPh sb="82" eb="83">
      <t>エキ</t>
    </rPh>
    <phoneticPr fontId="3"/>
  </si>
  <si>
    <t>H26.10.18土 2014年度⑤9.0km 2h15m 「ぐるり 多摩の里山歩き」多摩動物公園駅～中央大学～熊野神社～大栗川～和田公園～京王れーるランド～多摩動物公園駅  9.0km</t>
    <rPh sb="35" eb="37">
      <t>タマ</t>
    </rPh>
    <rPh sb="39" eb="40">
      <t>ヤマ</t>
    </rPh>
    <rPh sb="43" eb="50">
      <t>タマドウブツコウエンエキ</t>
    </rPh>
    <rPh sb="51" eb="53">
      <t>チュウオウ</t>
    </rPh>
    <rPh sb="53" eb="55">
      <t>ダイガク</t>
    </rPh>
    <rPh sb="56" eb="58">
      <t>クマノ</t>
    </rPh>
    <rPh sb="58" eb="60">
      <t>ジンジャ</t>
    </rPh>
    <rPh sb="61" eb="63">
      <t>オオグリ</t>
    </rPh>
    <rPh sb="63" eb="64">
      <t>カワ</t>
    </rPh>
    <rPh sb="65" eb="67">
      <t>ワダ</t>
    </rPh>
    <rPh sb="67" eb="69">
      <t>コウエン</t>
    </rPh>
    <rPh sb="70" eb="72">
      <t>ケイオウ</t>
    </rPh>
    <phoneticPr fontId="3"/>
  </si>
  <si>
    <t>H26.12.20土 2014年度⑥10.0km 2h30m 「ぐるり 武蔵野街歩き」井の頭公園駅～井の頭恩賜公園～玉川上水～三鷹駅～武蔵野中央公園～井の頭公園駅</t>
    <rPh sb="36" eb="39">
      <t>ムサシノ</t>
    </rPh>
    <rPh sb="39" eb="40">
      <t>マチ</t>
    </rPh>
    <rPh sb="43" eb="44">
      <t>イ</t>
    </rPh>
    <rPh sb="45" eb="46">
      <t>ガシラ</t>
    </rPh>
    <rPh sb="46" eb="48">
      <t>コウエン</t>
    </rPh>
    <rPh sb="48" eb="49">
      <t>エキ</t>
    </rPh>
    <rPh sb="53" eb="55">
      <t>オンシ</t>
    </rPh>
    <rPh sb="58" eb="62">
      <t>タマガワジョウスイ</t>
    </rPh>
    <rPh sb="63" eb="65">
      <t>ミタカ</t>
    </rPh>
    <rPh sb="65" eb="66">
      <t>エキ</t>
    </rPh>
    <rPh sb="67" eb="70">
      <t>ムサシノ</t>
    </rPh>
    <rPh sb="70" eb="72">
      <t>チュウオウ</t>
    </rPh>
    <rPh sb="72" eb="74">
      <t>コウエン</t>
    </rPh>
    <phoneticPr fontId="3"/>
  </si>
  <si>
    <t>H27.3.21土 2014年度⑧10.5km 2h40m 「ぐるり 水辺と街歩き」聖蹟桜ヶ丘駅～府中四谷橋～NEC府中事業場ー分倍河原古戦場石碑～新田川緑道～読売新聞府中～関戸橋～聖蹟桜ヶ丘駅</t>
    <rPh sb="35" eb="37">
      <t>ミズベ</t>
    </rPh>
    <rPh sb="42" eb="47">
      <t>セイセキサクラガオカ</t>
    </rPh>
    <rPh sb="47" eb="48">
      <t>エキ</t>
    </rPh>
    <rPh sb="49" eb="51">
      <t>フチュウ</t>
    </rPh>
    <rPh sb="51" eb="53">
      <t>ヨツヤ</t>
    </rPh>
    <rPh sb="53" eb="54">
      <t>バシ</t>
    </rPh>
    <rPh sb="58" eb="60">
      <t>フチュウ</t>
    </rPh>
    <rPh sb="60" eb="63">
      <t>ジギョウジョウ</t>
    </rPh>
    <rPh sb="64" eb="68">
      <t>ブバイガワラ</t>
    </rPh>
    <rPh sb="68" eb="71">
      <t>コセンジョウ</t>
    </rPh>
    <rPh sb="71" eb="73">
      <t>セキヒ</t>
    </rPh>
    <rPh sb="74" eb="76">
      <t>ニッタ</t>
    </rPh>
    <rPh sb="76" eb="77">
      <t>ガワ</t>
    </rPh>
    <rPh sb="77" eb="78">
      <t>ミドリ</t>
    </rPh>
    <rPh sb="78" eb="79">
      <t>ミチ</t>
    </rPh>
    <rPh sb="80" eb="82">
      <t>ヨミウリ</t>
    </rPh>
    <rPh sb="82" eb="84">
      <t>シンブン</t>
    </rPh>
    <rPh sb="84" eb="86">
      <t>フチュウ</t>
    </rPh>
    <rPh sb="87" eb="89">
      <t>セキド</t>
    </rPh>
    <rPh sb="89" eb="90">
      <t>バシ</t>
    </rPh>
    <rPh sb="91" eb="96">
      <t>セイセキサクラガオカ</t>
    </rPh>
    <rPh sb="96" eb="97">
      <t>エキ</t>
    </rPh>
    <phoneticPr fontId="3"/>
  </si>
  <si>
    <t>H27.4.18土 2015年度①10.0km 2h30m 「水辺に親しむお散歩コース～野川編～」飛田給駅～多磨霊園～都立野川公園～野川～飛田給駅</t>
    <rPh sb="31" eb="33">
      <t>ミズベ</t>
    </rPh>
    <rPh sb="34" eb="35">
      <t>シタ</t>
    </rPh>
    <rPh sb="38" eb="40">
      <t>サンポ</t>
    </rPh>
    <rPh sb="44" eb="46">
      <t>ノガワ</t>
    </rPh>
    <rPh sb="46" eb="47">
      <t>ヘン</t>
    </rPh>
    <rPh sb="49" eb="52">
      <t>トビタキュウ</t>
    </rPh>
    <rPh sb="52" eb="53">
      <t>エキ</t>
    </rPh>
    <rPh sb="54" eb="58">
      <t>タマレイエン</t>
    </rPh>
    <rPh sb="59" eb="61">
      <t>トリツ</t>
    </rPh>
    <rPh sb="61" eb="63">
      <t>ノガワ</t>
    </rPh>
    <rPh sb="63" eb="65">
      <t>コウエン</t>
    </rPh>
    <rPh sb="66" eb="68">
      <t>ノガワ</t>
    </rPh>
    <rPh sb="69" eb="72">
      <t>トビタキュウ</t>
    </rPh>
    <rPh sb="72" eb="73">
      <t>エキ</t>
    </rPh>
    <phoneticPr fontId="3"/>
  </si>
  <si>
    <t>H27.5.16土 2015年度②10.0km 2h30m 「水辺に親しむお散歩コース～大田川編～」京王堀之内駅～柚木緑道～大田川～よこやまの道～京王多摩センター駅</t>
    <rPh sb="31" eb="33">
      <t>ミズベ</t>
    </rPh>
    <rPh sb="34" eb="35">
      <t>シタ</t>
    </rPh>
    <rPh sb="38" eb="40">
      <t>サンポ</t>
    </rPh>
    <rPh sb="44" eb="46">
      <t>オオタ</t>
    </rPh>
    <rPh sb="46" eb="47">
      <t>ガワ</t>
    </rPh>
    <rPh sb="47" eb="48">
      <t>ヘン</t>
    </rPh>
    <rPh sb="50" eb="55">
      <t>ケイオウホリノウチ</t>
    </rPh>
    <rPh sb="55" eb="56">
      <t>エキ</t>
    </rPh>
    <rPh sb="57" eb="59">
      <t>ユギ</t>
    </rPh>
    <rPh sb="59" eb="60">
      <t>ミドリ</t>
    </rPh>
    <rPh sb="60" eb="61">
      <t>ミチ</t>
    </rPh>
    <rPh sb="62" eb="64">
      <t>オオタ</t>
    </rPh>
    <rPh sb="64" eb="65">
      <t>セン</t>
    </rPh>
    <rPh sb="71" eb="72">
      <t>ミチ</t>
    </rPh>
    <rPh sb="73" eb="77">
      <t>ケイオウタマ</t>
    </rPh>
    <rPh sb="81" eb="82">
      <t>エキ</t>
    </rPh>
    <phoneticPr fontId="3"/>
  </si>
  <si>
    <t>H27.6.20土 2015年度③9.5km 2h20m 「水辺に親しむお散歩コース～境川編～」多摩境駅～尾根緑道～谷戸池公園～境川～多摩境駅</t>
    <rPh sb="30" eb="32">
      <t>ミズベ</t>
    </rPh>
    <rPh sb="33" eb="34">
      <t>シタ</t>
    </rPh>
    <rPh sb="37" eb="39">
      <t>サンポ</t>
    </rPh>
    <rPh sb="43" eb="45">
      <t>サカイガワ</t>
    </rPh>
    <rPh sb="44" eb="45">
      <t>ガワ</t>
    </rPh>
    <rPh sb="45" eb="46">
      <t>ヘン</t>
    </rPh>
    <rPh sb="48" eb="50">
      <t>タマ</t>
    </rPh>
    <rPh sb="51" eb="52">
      <t>エキ</t>
    </rPh>
    <rPh sb="53" eb="55">
      <t>オネ</t>
    </rPh>
    <rPh sb="64" eb="66">
      <t>サカイガワ</t>
    </rPh>
    <rPh sb="70" eb="71">
      <t>エキ</t>
    </rPh>
    <phoneticPr fontId="3"/>
  </si>
  <si>
    <t>H27.1.17土 2014年度⑦9.5km 2h30m 「ぐるり 新宿新都心」笹塚駅～玉川上水～東京ジャーミー古賀政男音楽博物館～春の小川記念碑～初台～新宿駅</t>
    <rPh sb="34" eb="36">
      <t>シンジュク</t>
    </rPh>
    <rPh sb="36" eb="37">
      <t>シン</t>
    </rPh>
    <rPh sb="37" eb="39">
      <t>トシン</t>
    </rPh>
    <rPh sb="40" eb="42">
      <t>ササヅカ</t>
    </rPh>
    <rPh sb="42" eb="43">
      <t>エキ</t>
    </rPh>
    <rPh sb="44" eb="48">
      <t>タマガワジョウスイ</t>
    </rPh>
    <rPh sb="56" eb="57">
      <t>フル</t>
    </rPh>
    <rPh sb="57" eb="58">
      <t>ガ</t>
    </rPh>
    <rPh sb="58" eb="60">
      <t>マサオ</t>
    </rPh>
    <rPh sb="60" eb="61">
      <t>オン</t>
    </rPh>
    <rPh sb="61" eb="62">
      <t>タノ</t>
    </rPh>
    <rPh sb="62" eb="65">
      <t>ハクブツカン</t>
    </rPh>
    <rPh sb="66" eb="67">
      <t>ハル</t>
    </rPh>
    <rPh sb="68" eb="70">
      <t>オガワ</t>
    </rPh>
    <rPh sb="70" eb="73">
      <t>キネンヒ</t>
    </rPh>
    <rPh sb="74" eb="76">
      <t>ハツダイ</t>
    </rPh>
    <rPh sb="77" eb="79">
      <t>シンジュク</t>
    </rPh>
    <phoneticPr fontId="3"/>
  </si>
  <si>
    <t>H26.5.29木 夕焼け小焼けバス停～関場～市道山～入山峠～刈寄山～今熊山～金剛の滝～今熊山バス停</t>
    <rPh sb="8" eb="9">
      <t>キ</t>
    </rPh>
    <rPh sb="10" eb="12">
      <t>ユウヤ</t>
    </rPh>
    <rPh sb="13" eb="15">
      <t>コヤ</t>
    </rPh>
    <rPh sb="18" eb="19">
      <t>テイ</t>
    </rPh>
    <rPh sb="20" eb="22">
      <t>セキバ</t>
    </rPh>
    <rPh sb="23" eb="25">
      <t>イチミチ</t>
    </rPh>
    <rPh sb="25" eb="26">
      <t>ヤマ</t>
    </rPh>
    <rPh sb="27" eb="29">
      <t>イリヤマ</t>
    </rPh>
    <rPh sb="29" eb="30">
      <t>トウゲ</t>
    </rPh>
    <rPh sb="31" eb="32">
      <t>カリ</t>
    </rPh>
    <rPh sb="32" eb="33">
      <t>ヤドリキ</t>
    </rPh>
    <rPh sb="33" eb="34">
      <t>ヤマ</t>
    </rPh>
    <rPh sb="35" eb="36">
      <t>イマ</t>
    </rPh>
    <rPh sb="36" eb="37">
      <t>ユウ</t>
    </rPh>
    <rPh sb="37" eb="38">
      <t>ヤマ</t>
    </rPh>
    <rPh sb="39" eb="41">
      <t>コンゴウ</t>
    </rPh>
    <rPh sb="42" eb="43">
      <t>タキ</t>
    </rPh>
    <rPh sb="49" eb="50">
      <t>テイ</t>
    </rPh>
    <phoneticPr fontId="3"/>
  </si>
  <si>
    <r>
      <t xml:space="preserve">H26.4.2水 </t>
    </r>
    <r>
      <rPr>
        <sz val="10"/>
        <color rgb="FFFF0000"/>
        <rFont val="ＭＳ 明朝"/>
        <family val="1"/>
        <charset val="128"/>
      </rPr>
      <t>高尾・陣馬スタンプハイク</t>
    </r>
    <r>
      <rPr>
        <sz val="10"/>
        <rFont val="ＭＳ 明朝"/>
        <family val="1"/>
        <charset val="128"/>
      </rPr>
      <t xml:space="preserve"> 陣馬高原下茶屋～新ルート～①陣馬山山頂～奈良子峠～明王峠～底沢峠～②景信山～小仏峠～③城山～一丁平～稲荷山～④清滝～⑤高尾山口駅</t>
    </r>
    <rPh sb="7" eb="8">
      <t>スイ</t>
    </rPh>
    <rPh sb="22" eb="24">
      <t>ジンバ</t>
    </rPh>
    <rPh sb="24" eb="26">
      <t>コウゲン</t>
    </rPh>
    <rPh sb="26" eb="27">
      <t>シタ</t>
    </rPh>
    <rPh sb="27" eb="29">
      <t>チャヤ</t>
    </rPh>
    <rPh sb="30" eb="31">
      <t>シン</t>
    </rPh>
    <rPh sb="36" eb="38">
      <t>ジンバ</t>
    </rPh>
    <rPh sb="38" eb="39">
      <t>サン</t>
    </rPh>
    <rPh sb="39" eb="41">
      <t>サンチョウ</t>
    </rPh>
    <rPh sb="42" eb="44">
      <t>ナラ</t>
    </rPh>
    <rPh sb="44" eb="45">
      <t>コ</t>
    </rPh>
    <rPh sb="45" eb="46">
      <t>トウゲ</t>
    </rPh>
    <rPh sb="47" eb="49">
      <t>ミョウオウ</t>
    </rPh>
    <rPh sb="49" eb="50">
      <t>トウゲ</t>
    </rPh>
    <rPh sb="51" eb="52">
      <t>ソコ</t>
    </rPh>
    <rPh sb="52" eb="53">
      <t>サワ</t>
    </rPh>
    <rPh sb="53" eb="54">
      <t>トウゲ</t>
    </rPh>
    <rPh sb="56" eb="57">
      <t>ケイ</t>
    </rPh>
    <rPh sb="57" eb="58">
      <t>ノブ</t>
    </rPh>
    <rPh sb="58" eb="59">
      <t>ヤマ</t>
    </rPh>
    <rPh sb="60" eb="62">
      <t>コボトケ</t>
    </rPh>
    <rPh sb="62" eb="63">
      <t>トウゲ</t>
    </rPh>
    <rPh sb="65" eb="67">
      <t>シロヤマ</t>
    </rPh>
    <rPh sb="68" eb="70">
      <t>イッチョウ</t>
    </rPh>
    <rPh sb="70" eb="71">
      <t>ダイラ</t>
    </rPh>
    <rPh sb="72" eb="75">
      <t>イナリヤマ</t>
    </rPh>
    <rPh sb="77" eb="79">
      <t>キヨタキ</t>
    </rPh>
    <rPh sb="81" eb="85">
      <t>タカオサングチ</t>
    </rPh>
    <phoneticPr fontId="3"/>
  </si>
  <si>
    <r>
      <t xml:space="preserve">H26.4.26土 </t>
    </r>
    <r>
      <rPr>
        <sz val="10"/>
        <color rgb="FFFF0000"/>
        <rFont val="ＭＳ 明朝"/>
        <family val="1"/>
        <charset val="128"/>
      </rPr>
      <t>高尾・陣馬スタンプハイク</t>
    </r>
    <r>
      <rPr>
        <sz val="10"/>
        <rFont val="ＭＳ 明朝"/>
        <family val="1"/>
        <charset val="128"/>
      </rPr>
      <t xml:space="preserve"> 高尾山口駅～清滝～⑥琵琶滝～６号賂～高尾林道～一丁平～城山～小仏峠～景信山～明王峠～陣馬山～⑦陣場高原下</t>
    </r>
    <rPh sb="8" eb="9">
      <t>ド</t>
    </rPh>
    <rPh sb="10" eb="12">
      <t>タカオ</t>
    </rPh>
    <rPh sb="13" eb="15">
      <t>ジンバ</t>
    </rPh>
    <rPh sb="23" eb="27">
      <t>タカオサングチ</t>
    </rPh>
    <rPh sb="29" eb="31">
      <t>キヨタキ</t>
    </rPh>
    <rPh sb="33" eb="35">
      <t>ビワ</t>
    </rPh>
    <rPh sb="35" eb="36">
      <t>タキ</t>
    </rPh>
    <rPh sb="38" eb="39">
      <t>ゴウ</t>
    </rPh>
    <rPh sb="39" eb="40">
      <t>ロ</t>
    </rPh>
    <rPh sb="41" eb="43">
      <t>タカオ</t>
    </rPh>
    <rPh sb="43" eb="44">
      <t>リン</t>
    </rPh>
    <rPh sb="44" eb="45">
      <t>ドウ</t>
    </rPh>
    <rPh sb="46" eb="48">
      <t>イッチョウ</t>
    </rPh>
    <rPh sb="48" eb="49">
      <t>ダイラ</t>
    </rPh>
    <rPh sb="50" eb="52">
      <t>シロヤマ</t>
    </rPh>
    <rPh sb="53" eb="55">
      <t>コボトケ</t>
    </rPh>
    <rPh sb="55" eb="56">
      <t>トウゲ</t>
    </rPh>
    <rPh sb="57" eb="59">
      <t>カゲノブ</t>
    </rPh>
    <rPh sb="59" eb="61">
      <t>ヤマカラ</t>
    </rPh>
    <rPh sb="61" eb="63">
      <t>ミョウオウ</t>
    </rPh>
    <rPh sb="63" eb="64">
      <t>トウゲ</t>
    </rPh>
    <rPh sb="65" eb="67">
      <t>ジンバ</t>
    </rPh>
    <rPh sb="67" eb="68">
      <t>サン</t>
    </rPh>
    <rPh sb="70" eb="72">
      <t>ジンバ</t>
    </rPh>
    <rPh sb="72" eb="74">
      <t>コウゲン</t>
    </rPh>
    <rPh sb="74" eb="75">
      <t>シタ</t>
    </rPh>
    <phoneticPr fontId="3"/>
  </si>
  <si>
    <r>
      <t xml:space="preserve">H26.5.3土 </t>
    </r>
    <r>
      <rPr>
        <sz val="10"/>
        <color rgb="FFFF0000"/>
        <rFont val="ＭＳ 明朝"/>
        <family val="1"/>
        <charset val="128"/>
      </rPr>
      <t>高尾・陣馬スタンプハイク</t>
    </r>
    <r>
      <rPr>
        <sz val="10"/>
        <rFont val="ＭＳ 明朝"/>
        <family val="1"/>
        <charset val="128"/>
      </rPr>
      <t xml:space="preserve"> 高尾山口駅～清滝～⑧ケーブル山頂駅～⑨薬王院～⑩高尾山山頂～一丁平～城山～⑪城山下富士見茶屋～城山～一丁平～稲荷山～高尾山口駅+⑫</t>
    </r>
    <rPh sb="9" eb="11">
      <t>タカオ</t>
    </rPh>
    <rPh sb="12" eb="14">
      <t>ジンバ</t>
    </rPh>
    <rPh sb="22" eb="26">
      <t>タカオサングチ</t>
    </rPh>
    <rPh sb="28" eb="30">
      <t>キヨタキ</t>
    </rPh>
    <rPh sb="36" eb="38">
      <t>サンチョウ</t>
    </rPh>
    <rPh sb="38" eb="39">
      <t>エキ</t>
    </rPh>
    <rPh sb="46" eb="49">
      <t>タカオサン</t>
    </rPh>
    <rPh sb="49" eb="51">
      <t>サンチョウ</t>
    </rPh>
    <rPh sb="52" eb="54">
      <t>イッチョウ</t>
    </rPh>
    <rPh sb="54" eb="55">
      <t>ダイラ</t>
    </rPh>
    <rPh sb="56" eb="58">
      <t>シロヤマ</t>
    </rPh>
    <rPh sb="60" eb="62">
      <t>シロヤマ</t>
    </rPh>
    <rPh sb="62" eb="63">
      <t>シタ</t>
    </rPh>
    <rPh sb="63" eb="66">
      <t>フジミ</t>
    </rPh>
    <rPh sb="66" eb="68">
      <t>チャヤ</t>
    </rPh>
    <rPh sb="69" eb="70">
      <t>シロ</t>
    </rPh>
    <rPh sb="70" eb="72">
      <t>ヤマカラ</t>
    </rPh>
    <rPh sb="80" eb="84">
      <t>タカオサングチ</t>
    </rPh>
    <phoneticPr fontId="3"/>
  </si>
  <si>
    <t>H27.9.19土 2015年度④9.0km 2h15m 最終回「水辺に親しむお散歩コース～神田川編～」桜上水駅～高井戸不動尊～神田川～玉川上水公園～笹塚駅</t>
    <rPh sb="29" eb="32">
      <t>サイシュウカイ</t>
    </rPh>
    <rPh sb="33" eb="35">
      <t>ミズベ</t>
    </rPh>
    <rPh sb="36" eb="37">
      <t>シタ</t>
    </rPh>
    <rPh sb="40" eb="42">
      <t>サンポ</t>
    </rPh>
    <rPh sb="46" eb="49">
      <t>カンダガワ</t>
    </rPh>
    <rPh sb="49" eb="50">
      <t>ヘン</t>
    </rPh>
    <rPh sb="52" eb="55">
      <t>サクラジョウスイ</t>
    </rPh>
    <rPh sb="55" eb="56">
      <t>エキ</t>
    </rPh>
    <rPh sb="57" eb="60">
      <t>タカイド</t>
    </rPh>
    <rPh sb="60" eb="63">
      <t>フドウソン</t>
    </rPh>
    <rPh sb="68" eb="72">
      <t>タマガワジョウスイ</t>
    </rPh>
    <rPh sb="72" eb="74">
      <t>コウエン</t>
    </rPh>
    <rPh sb="75" eb="77">
      <t>ササヅカ</t>
    </rPh>
    <rPh sb="77" eb="78">
      <t>エキ</t>
    </rPh>
    <phoneticPr fontId="3"/>
  </si>
  <si>
    <t>01　一丁平（南浅川町）</t>
    <phoneticPr fontId="3"/>
  </si>
  <si>
    <t>26　高尾山・琵琶滝（高尾町）</t>
  </si>
  <si>
    <t>42　子安神社（明神町4-10-3）</t>
  </si>
  <si>
    <t>32　六本杉公園湧水池（子安町2-22）</t>
  </si>
  <si>
    <t>79　桑並木通り</t>
  </si>
  <si>
    <t>08　高尾山（高尾町）</t>
    <phoneticPr fontId="3"/>
  </si>
  <si>
    <t>09　高尾山のスギ並木（高尾町）</t>
    <phoneticPr fontId="3"/>
  </si>
  <si>
    <t>47　高尾山薬王院（高尾町2177）</t>
  </si>
  <si>
    <t>70　高尾山麓の老舗（高尾町）</t>
  </si>
  <si>
    <t>81　高尾山ケーブルカー清滝駅前（高尾町）</t>
  </si>
  <si>
    <t>29　萩原橋（元本郷町一丁目ほか）</t>
  </si>
  <si>
    <t>40　極楽寺（大横町7-1）</t>
    <phoneticPr fontId="3"/>
  </si>
  <si>
    <t>64　サイエンスドーム八王子（大横町9-13）</t>
  </si>
  <si>
    <t>75　八王子市役所（元本郷町3-24-1）</t>
    <phoneticPr fontId="3"/>
  </si>
  <si>
    <t>66　スクエアビル（旭町9-1）</t>
  </si>
  <si>
    <t>84　西放射線ユーロード</t>
  </si>
  <si>
    <t>86　マルベリーブリッジ（旭町）</t>
  </si>
  <si>
    <t>03　片倉城跡公園（片倉町2475）</t>
    <phoneticPr fontId="3"/>
  </si>
  <si>
    <t>72　東京工科大学（片倉町1404-1）</t>
  </si>
  <si>
    <t>17　長沼公園（長沼町ほか）</t>
  </si>
  <si>
    <t>74　東京薬科大学（堀之内1432-1）</t>
  </si>
  <si>
    <t>41　小仏関跡（裏高尾町417）</t>
  </si>
  <si>
    <t>52　いちょう祭り</t>
  </si>
  <si>
    <t>63　甲州街道の老舗（八幡町ほか）</t>
  </si>
  <si>
    <t>69　高尾駅駅舎（高尾町1201-2）</t>
  </si>
  <si>
    <t>80　甲州街道</t>
  </si>
  <si>
    <t>18　富士森公園（台町二丁目2）</t>
    <phoneticPr fontId="3"/>
  </si>
  <si>
    <t>39　広園寺（山田町1577）</t>
    <phoneticPr fontId="3"/>
  </si>
  <si>
    <t>28　長池見附橋（別所二丁目）</t>
    <phoneticPr fontId="3"/>
  </si>
  <si>
    <t>13　多摩御陵のケヤキ並木（長房町ほか）</t>
  </si>
  <si>
    <t>30　南浅川橋（長房町ほか）</t>
  </si>
  <si>
    <t>48　多摩御陵（武蔵陵墓地）（長房町）</t>
  </si>
  <si>
    <t>06　陣馬山（上恩方町）</t>
    <phoneticPr fontId="3"/>
  </si>
  <si>
    <t>02　今熊山（上川町）</t>
    <phoneticPr fontId="3"/>
  </si>
  <si>
    <t>20　夕やけ小やけふれあいの里（上恩方町2030）</t>
    <phoneticPr fontId="3"/>
  </si>
  <si>
    <t>23　今熊山・金剛の滝（上川町）</t>
    <phoneticPr fontId="3"/>
  </si>
  <si>
    <t>73　首都大学東京（旧東京都立大学）（南大沢1-1）</t>
  </si>
  <si>
    <t>10　高尾梅郷（裏高尾町ほか）</t>
  </si>
  <si>
    <t>25　城山・御主殿の滝（元八王子町三丁目）</t>
  </si>
  <si>
    <t>51　八王子城跡（元八王子町三丁目）</t>
  </si>
  <si>
    <t>04　小宮公園（大谷町ほか）</t>
    <phoneticPr fontId="3"/>
  </si>
  <si>
    <t>07　田植風景（高月町）</t>
    <phoneticPr fontId="3"/>
  </si>
  <si>
    <t>12　滝山公園（高月町）</t>
  </si>
  <si>
    <t>22　浅川の桜並木</t>
  </si>
  <si>
    <t>35　円通寺（高月町1158）</t>
  </si>
  <si>
    <t>38　桂福寺（戸吹町193）</t>
  </si>
  <si>
    <t>67　創価大学（丹木町1-236）</t>
  </si>
  <si>
    <t>83　中央自動車道</t>
  </si>
  <si>
    <t>21　蓮生寺公園（別所一丁目28-1）</t>
    <phoneticPr fontId="3"/>
  </si>
  <si>
    <t>34　永林寺（下柚木4）</t>
  </si>
  <si>
    <t>71　中央大学（東中野742-1）</t>
  </si>
  <si>
    <t>76　ベルコリーヌ南大沢（南大沢五丁目）</t>
  </si>
  <si>
    <t>82　多摩都市モノレール</t>
  </si>
  <si>
    <t>88　南大沢・輪舞橋（南大沢二・四丁目）</t>
  </si>
  <si>
    <t>55　しょうがまつり（新町）</t>
  </si>
  <si>
    <t>43　金剛院（上野町39-1）</t>
  </si>
  <si>
    <t>77　みころも霊堂（狭間町）</t>
  </si>
  <si>
    <t>56　高尾山節分会（高尾町2177）</t>
  </si>
  <si>
    <t>八王子</t>
  </si>
  <si>
    <t>八王子88景</t>
  </si>
  <si>
    <t>八王子88景</t>
    <rPh sb="0" eb="3">
      <t>ハチオウジ</t>
    </rPh>
    <rPh sb="5" eb="6">
      <t>カゲル</t>
    </rPh>
    <phoneticPr fontId="3"/>
  </si>
  <si>
    <t>H26.11.22土 ちょこっと遠足（安野、仙頭、塚本、内木） 高尾山口駅～稲荷山コース～もみじ台～一丁平～薬王院～有喜苑～１号路＝金比羅台～高尾山口駅</t>
    <rPh sb="9" eb="10">
      <t>ド</t>
    </rPh>
    <rPh sb="16" eb="18">
      <t>エンソク</t>
    </rPh>
    <rPh sb="19" eb="21">
      <t>ヤスノ</t>
    </rPh>
    <rPh sb="22" eb="24">
      <t>センドウ</t>
    </rPh>
    <rPh sb="25" eb="27">
      <t>ツカモト</t>
    </rPh>
    <rPh sb="28" eb="30">
      <t>ナイキ</t>
    </rPh>
    <rPh sb="38" eb="41">
      <t>イナリヤマ</t>
    </rPh>
    <rPh sb="48" eb="49">
      <t>ダイ</t>
    </rPh>
    <rPh sb="50" eb="52">
      <t>イッチョウ</t>
    </rPh>
    <rPh sb="52" eb="53">
      <t>ダイラ</t>
    </rPh>
    <rPh sb="54" eb="55">
      <t>クスリ</t>
    </rPh>
    <rPh sb="55" eb="57">
      <t>オウイン</t>
    </rPh>
    <rPh sb="58" eb="59">
      <t>ユウ</t>
    </rPh>
    <rPh sb="59" eb="60">
      <t>ヨロコ</t>
    </rPh>
    <rPh sb="60" eb="61">
      <t>エン</t>
    </rPh>
    <rPh sb="63" eb="64">
      <t>ゴウ</t>
    </rPh>
    <rPh sb="64" eb="65">
      <t>ロ</t>
    </rPh>
    <rPh sb="66" eb="69">
      <t>コンピラ</t>
    </rPh>
    <rPh sb="69" eb="70">
      <t>ダイ</t>
    </rPh>
    <phoneticPr fontId="3"/>
  </si>
  <si>
    <t>H28.2.4水 高尾駅～蛇滝口～日影～小仏峠～城山～仮設ビジターセンター～３号路～浄心門～ⓢケーブル山上駅～十一丁目茶屋～２号路～琵琶滝～高尾山口駅</t>
    <rPh sb="7" eb="8">
      <t>ミズ</t>
    </rPh>
    <rPh sb="13" eb="14">
      <t>ジャ</t>
    </rPh>
    <rPh sb="24" eb="26">
      <t>シロヤマ</t>
    </rPh>
    <rPh sb="27" eb="28">
      <t>カ</t>
    </rPh>
    <rPh sb="28" eb="29">
      <t>セツ</t>
    </rPh>
    <rPh sb="42" eb="43">
      <t>ジョウ</t>
    </rPh>
    <rPh sb="43" eb="44">
      <t>シン</t>
    </rPh>
    <rPh sb="44" eb="45">
      <t>モン</t>
    </rPh>
    <rPh sb="52" eb="53">
      <t>ウエ</t>
    </rPh>
    <rPh sb="55" eb="59">
      <t>ジュウイチチョウメ</t>
    </rPh>
    <rPh sb="59" eb="61">
      <t>チャヤ</t>
    </rPh>
    <rPh sb="63" eb="64">
      <t>ゴウ</t>
    </rPh>
    <rPh sb="64" eb="65">
      <t>ロ</t>
    </rPh>
    <rPh sb="66" eb="68">
      <t>ビワ</t>
    </rPh>
    <phoneticPr fontId="3"/>
  </si>
  <si>
    <t>H27.1.13火 高尾山口駅～６号路～琵琶滝～病院裏～ⓢケーブル山上駅～仁王門～ふじ道～もみじ台下～一丁平～萩原林道～日影～高尾天満宮～高尾駅</t>
    <rPh sb="8" eb="9">
      <t>カ</t>
    </rPh>
    <rPh sb="17" eb="18">
      <t>ゴウ</t>
    </rPh>
    <rPh sb="18" eb="19">
      <t>ロ</t>
    </rPh>
    <rPh sb="20" eb="22">
      <t>ビワ</t>
    </rPh>
    <rPh sb="24" eb="26">
      <t>ビョウイン</t>
    </rPh>
    <rPh sb="26" eb="27">
      <t>ウラ</t>
    </rPh>
    <rPh sb="34" eb="35">
      <t>ウエ</t>
    </rPh>
    <rPh sb="37" eb="40">
      <t>ニオウモン</t>
    </rPh>
    <rPh sb="43" eb="44">
      <t>ミチ</t>
    </rPh>
    <rPh sb="49" eb="50">
      <t>シタ</t>
    </rPh>
    <rPh sb="55" eb="57">
      <t>ハギワラ</t>
    </rPh>
    <rPh sb="57" eb="59">
      <t>リンドウ</t>
    </rPh>
    <rPh sb="60" eb="61">
      <t>ヒ</t>
    </rPh>
    <rPh sb="61" eb="62">
      <t>カゲ</t>
    </rPh>
    <rPh sb="65" eb="68">
      <t>テンマングウ</t>
    </rPh>
    <phoneticPr fontId="3"/>
  </si>
  <si>
    <t>H26.6.15日 高尾山口駅～清滝～ⓢケーブル山上駅～１号路～金毘羅台～高尾駅</t>
    <rPh sb="8" eb="9">
      <t>ヒ</t>
    </rPh>
    <rPh sb="25" eb="26">
      <t>ウエ</t>
    </rPh>
    <rPh sb="29" eb="30">
      <t>ゴウ</t>
    </rPh>
    <rPh sb="30" eb="31">
      <t>ロ</t>
    </rPh>
    <rPh sb="32" eb="35">
      <t>コンピラ</t>
    </rPh>
    <rPh sb="35" eb="36">
      <t>ダイ</t>
    </rPh>
    <phoneticPr fontId="3"/>
  </si>
  <si>
    <t>H26.7.9水 高尾駅～上椚田橋～蛇滝～ⓢケーブル山上駅～高尾山山頂～４号路～霞台～高尾山口駅</t>
    <rPh sb="7" eb="8">
      <t>ミズ</t>
    </rPh>
    <rPh sb="13" eb="14">
      <t>カミ</t>
    </rPh>
    <rPh sb="14" eb="16">
      <t>クヌギダ</t>
    </rPh>
    <rPh sb="16" eb="17">
      <t>バシ</t>
    </rPh>
    <rPh sb="18" eb="19">
      <t>ジャ</t>
    </rPh>
    <rPh sb="27" eb="28">
      <t>ウエ</t>
    </rPh>
    <rPh sb="37" eb="38">
      <t>ゴウ</t>
    </rPh>
    <rPh sb="38" eb="39">
      <t>ロ</t>
    </rPh>
    <rPh sb="40" eb="42">
      <t>カスミダイ</t>
    </rPh>
    <phoneticPr fontId="3"/>
  </si>
  <si>
    <t>H26.8.3日 高尾駅～北条氏照の墓～八王子城跡主殿～東屋～本丸跡～八王子神社～富士見台～日影～いろはの森～ⓢケーブル山上駅～ケーブルカー～清滝～高尾山口駅</t>
    <rPh sb="7" eb="8">
      <t>カ</t>
    </rPh>
    <rPh sb="13" eb="15">
      <t>ホウジョウ</t>
    </rPh>
    <rPh sb="15" eb="16">
      <t>ウジ</t>
    </rPh>
    <rPh sb="16" eb="17">
      <t>テル</t>
    </rPh>
    <rPh sb="18" eb="19">
      <t>ハカ</t>
    </rPh>
    <rPh sb="20" eb="25">
      <t>ハチオウジジョウセキ</t>
    </rPh>
    <rPh sb="25" eb="26">
      <t>シュ</t>
    </rPh>
    <rPh sb="26" eb="27">
      <t>ドノ</t>
    </rPh>
    <rPh sb="28" eb="30">
      <t>アズマヤ</t>
    </rPh>
    <rPh sb="31" eb="33">
      <t>ホンマル</t>
    </rPh>
    <rPh sb="33" eb="34">
      <t>アト</t>
    </rPh>
    <rPh sb="35" eb="38">
      <t>ハチオウジ</t>
    </rPh>
    <rPh sb="38" eb="40">
      <t>ジンジャ</t>
    </rPh>
    <rPh sb="41" eb="45">
      <t>フジミダイ</t>
    </rPh>
    <rPh sb="46" eb="48">
      <t>ヒカゲ</t>
    </rPh>
    <rPh sb="53" eb="54">
      <t>モリ</t>
    </rPh>
    <rPh sb="61" eb="62">
      <t>ウエ</t>
    </rPh>
    <rPh sb="71" eb="73">
      <t>キヨタキ</t>
    </rPh>
    <phoneticPr fontId="3"/>
  </si>
  <si>
    <t>H26.9.4木 高尾山口駅～６号路～琵琶滝～高尾山山頂～もみじ台～ⓢケーブル山上駅～高尾山口駅</t>
    <rPh sb="7" eb="8">
      <t>キ</t>
    </rPh>
    <rPh sb="16" eb="17">
      <t>ゴウ</t>
    </rPh>
    <rPh sb="17" eb="18">
      <t>ロ</t>
    </rPh>
    <rPh sb="19" eb="21">
      <t>ビワ</t>
    </rPh>
    <rPh sb="23" eb="25">
      <t>タカオ</t>
    </rPh>
    <rPh sb="25" eb="26">
      <t>サン</t>
    </rPh>
    <rPh sb="32" eb="33">
      <t>ダイ</t>
    </rPh>
    <rPh sb="40" eb="41">
      <t>ウエ</t>
    </rPh>
    <phoneticPr fontId="3"/>
  </si>
  <si>
    <t>H26.10.2木 高尾山口駅～稲荷山コース～もみじ台～一丁平～城山山頂～ⓢケーブル山上駅～高尾山口駅</t>
    <rPh sb="8" eb="9">
      <t>キ</t>
    </rPh>
    <rPh sb="16" eb="19">
      <t>イナリヤマ</t>
    </rPh>
    <rPh sb="26" eb="27">
      <t>ダイ</t>
    </rPh>
    <rPh sb="28" eb="30">
      <t>イッチョウ</t>
    </rPh>
    <rPh sb="30" eb="31">
      <t>ダイラ</t>
    </rPh>
    <rPh sb="32" eb="34">
      <t>シロヤマ</t>
    </rPh>
    <rPh sb="34" eb="36">
      <t>サンチョウ</t>
    </rPh>
    <rPh sb="43" eb="44">
      <t>ウエ</t>
    </rPh>
    <phoneticPr fontId="3"/>
  </si>
  <si>
    <r>
      <t xml:space="preserve">H26.11.8土 </t>
    </r>
    <r>
      <rPr>
        <sz val="10"/>
        <color rgb="FFFF0000"/>
        <rFont val="ＭＳ 明朝"/>
        <family val="1"/>
        <charset val="128"/>
      </rPr>
      <t>高尾・陣馬スタンプハイク</t>
    </r>
    <r>
      <rPr>
        <sz val="10"/>
        <rFont val="ＭＳ 明朝"/>
        <family val="1"/>
        <charset val="128"/>
      </rPr>
      <t xml:space="preserve"> ①高尾山口駅～②清滝～③琵琶滝～霞台～④ⓢケーブル山上駅～⑤薬王院～⑥高尾山山頂～一丁平～⑦城山～⑧城山下～底沢バス停～小仏峠～⑨景信山～明王峠～⑩陣馬山～⑪陣場高原下 事前⑫ １day Complete</t>
    </r>
    <rPh sb="8" eb="9">
      <t>ド</t>
    </rPh>
    <rPh sb="10" eb="12">
      <t>タカオ</t>
    </rPh>
    <rPh sb="13" eb="15">
      <t>ジンバ</t>
    </rPh>
    <rPh sb="24" eb="28">
      <t>タカオサングチ</t>
    </rPh>
    <rPh sb="31" eb="33">
      <t>キヨタキ</t>
    </rPh>
    <rPh sb="35" eb="37">
      <t>ビワ</t>
    </rPh>
    <rPh sb="37" eb="38">
      <t>タキ</t>
    </rPh>
    <rPh sb="48" eb="50">
      <t>サンジョウ</t>
    </rPh>
    <rPh sb="50" eb="51">
      <t>エキ</t>
    </rPh>
    <rPh sb="89" eb="90">
      <t>シン</t>
    </rPh>
    <rPh sb="90" eb="92">
      <t>ヤマカラ</t>
    </rPh>
    <rPh sb="92" eb="94">
      <t>ミョウオウ</t>
    </rPh>
    <rPh sb="94" eb="95">
      <t>トウゲ</t>
    </rPh>
    <rPh sb="97" eb="99">
      <t>ジンバ</t>
    </rPh>
    <rPh sb="99" eb="100">
      <t>サン</t>
    </rPh>
    <rPh sb="102" eb="104">
      <t>ジンバ</t>
    </rPh>
    <rPh sb="104" eb="106">
      <t>コウゲン</t>
    </rPh>
    <rPh sb="106" eb="107">
      <t>シタ</t>
    </rPh>
    <rPh sb="108" eb="110">
      <t>ジゼン</t>
    </rPh>
    <phoneticPr fontId="3"/>
  </si>
  <si>
    <t>H26.12.6日 高尾山口駅～清滝～１号路～金毘羅台～ⓢ(トクトクブックほら貝銀バッジ)ケーブル山上駅～展望台～２号路～浄心門～慰霊塔～４号路～もみじ台～高尾山口駅</t>
    <rPh sb="53" eb="56">
      <t>テンボウダイ</t>
    </rPh>
    <rPh sb="58" eb="59">
      <t>ゴウ</t>
    </rPh>
    <rPh sb="59" eb="60">
      <t>ロ</t>
    </rPh>
    <rPh sb="61" eb="63">
      <t>ジョウシン</t>
    </rPh>
    <rPh sb="63" eb="64">
      <t>モン</t>
    </rPh>
    <rPh sb="65" eb="68">
      <t>イレイトウ</t>
    </rPh>
    <rPh sb="70" eb="71">
      <t>ゴウ</t>
    </rPh>
    <rPh sb="71" eb="72">
      <t>ロ</t>
    </rPh>
    <rPh sb="76" eb="77">
      <t>ダイ</t>
    </rPh>
    <phoneticPr fontId="3"/>
  </si>
  <si>
    <t>H27.1.13火 高尾山口駅～６号路～琵琶滝～病院裏～ⓢトクトクブックほら貝金バッジ)ケーブル山上駅～高尾山山頂～一丁平～城山～日影～高尾駅</t>
    <rPh sb="8" eb="9">
      <t>カ</t>
    </rPh>
    <rPh sb="17" eb="18">
      <t>ゴウ</t>
    </rPh>
    <rPh sb="18" eb="19">
      <t>ロ</t>
    </rPh>
    <rPh sb="20" eb="22">
      <t>ビワ</t>
    </rPh>
    <rPh sb="24" eb="26">
      <t>ビョウイン</t>
    </rPh>
    <rPh sb="26" eb="27">
      <t>ウラ</t>
    </rPh>
    <rPh sb="38" eb="39">
      <t>ガイ</t>
    </rPh>
    <rPh sb="39" eb="40">
      <t>キン</t>
    </rPh>
    <rPh sb="49" eb="50">
      <t>ウエ</t>
    </rPh>
    <rPh sb="58" eb="60">
      <t>イッチョウ</t>
    </rPh>
    <rPh sb="60" eb="61">
      <t>ヒラ</t>
    </rPh>
    <rPh sb="62" eb="64">
      <t>シロヤマ</t>
    </rPh>
    <rPh sb="65" eb="66">
      <t>ヒ</t>
    </rPh>
    <rPh sb="66" eb="67">
      <t>カゲ</t>
    </rPh>
    <phoneticPr fontId="3"/>
  </si>
  <si>
    <t>京王沿線</t>
    <phoneticPr fontId="3"/>
  </si>
  <si>
    <t>H28.6.４木 高尾山口駅～６号路～琵琶滝～病院裏～霞台～ⓢケーブル山上駅～薬王院～高尾山山頂～霞台～高尾病院～高尾山口駅-京王線-高幡不動駅～88ヶ所～高幡不動駅-京王線-分倍河原～府中の森～府中本町</t>
    <rPh sb="65" eb="66">
      <t>セン</t>
    </rPh>
    <rPh sb="76" eb="77">
      <t>ショ</t>
    </rPh>
    <rPh sb="88" eb="92">
      <t>ブバイガワラ</t>
    </rPh>
    <rPh sb="93" eb="95">
      <t>フチュウ</t>
    </rPh>
    <rPh sb="96" eb="97">
      <t>モリ</t>
    </rPh>
    <rPh sb="98" eb="102">
      <t>フチュウホンマチ</t>
    </rPh>
    <phoneticPr fontId="3"/>
  </si>
  <si>
    <t>H27.12.13日 高尾山口駅～琵琶滝～６号路～山頂～ビジターセンター～富士見台～稲荷山コース～高尾山口駅</t>
    <rPh sb="9" eb="10">
      <t>ヒ</t>
    </rPh>
    <rPh sb="22" eb="23">
      <t>ゴウ</t>
    </rPh>
    <rPh sb="23" eb="24">
      <t>ロ</t>
    </rPh>
    <rPh sb="25" eb="27">
      <t>サンチョウ</t>
    </rPh>
    <rPh sb="37" eb="41">
      <t>フジミダイ</t>
    </rPh>
    <phoneticPr fontId="3"/>
  </si>
  <si>
    <t>H27.3.14水 高尾梅郷梅まつり 高尾駅～駒木野～遊歩道～小仏関所～荒井天神～湯の花～木下沢～日影～いろはの森～４号路～十一丁目茶屋～高尾山口駅</t>
    <rPh sb="8" eb="9">
      <t>ミズ</t>
    </rPh>
    <rPh sb="12" eb="14">
      <t>バイゴウ</t>
    </rPh>
    <rPh sb="14" eb="15">
      <t>ウメ</t>
    </rPh>
    <rPh sb="23" eb="24">
      <t>コマ</t>
    </rPh>
    <rPh sb="24" eb="25">
      <t>キ</t>
    </rPh>
    <rPh sb="25" eb="26">
      <t>ノ</t>
    </rPh>
    <rPh sb="27" eb="30">
      <t>ユウホドウ</t>
    </rPh>
    <rPh sb="31" eb="33">
      <t>コボトケ</t>
    </rPh>
    <rPh sb="33" eb="35">
      <t>セキショ</t>
    </rPh>
    <rPh sb="36" eb="38">
      <t>アライ</t>
    </rPh>
    <rPh sb="38" eb="40">
      <t>テンジン</t>
    </rPh>
    <rPh sb="41" eb="42">
      <t>ユ</t>
    </rPh>
    <rPh sb="43" eb="44">
      <t>ハナ</t>
    </rPh>
    <rPh sb="45" eb="46">
      <t>キ</t>
    </rPh>
    <rPh sb="46" eb="47">
      <t>シタ</t>
    </rPh>
    <rPh sb="47" eb="48">
      <t>サワ</t>
    </rPh>
    <rPh sb="56" eb="57">
      <t>モリ</t>
    </rPh>
    <rPh sb="62" eb="66">
      <t>ジュウイチチョウメ</t>
    </rPh>
    <rPh sb="66" eb="68">
      <t>チャヤ</t>
    </rPh>
    <phoneticPr fontId="3"/>
  </si>
  <si>
    <t>H27.3.21土 高尾梅郷梅まつり 高尾駅-バス-大下～木下沢梅林～小仏関所～木下沢林道～景信山～～小仏峠～城山～一丁平～仮設ビジターセンター～十一丁目茶屋～高尾病院～高尾山口駅</t>
    <rPh sb="8" eb="9">
      <t>ド</t>
    </rPh>
    <rPh sb="12" eb="14">
      <t>バイゴウ</t>
    </rPh>
    <rPh sb="14" eb="15">
      <t>ウメ</t>
    </rPh>
    <rPh sb="26" eb="28">
      <t>オオシタ</t>
    </rPh>
    <rPh sb="32" eb="34">
      <t>バイリン</t>
    </rPh>
    <rPh sb="35" eb="37">
      <t>コボトケ</t>
    </rPh>
    <rPh sb="37" eb="39">
      <t>セキショ</t>
    </rPh>
    <rPh sb="40" eb="41">
      <t>キ</t>
    </rPh>
    <rPh sb="41" eb="43">
      <t>シモサワ</t>
    </rPh>
    <rPh sb="43" eb="45">
      <t>リンドウ</t>
    </rPh>
    <rPh sb="73" eb="77">
      <t>ジュウイチチョウメ</t>
    </rPh>
    <rPh sb="77" eb="79">
      <t>チャヤ</t>
    </rPh>
    <rPh sb="82" eb="84">
      <t>ビョウイン</t>
    </rPh>
    <phoneticPr fontId="3"/>
  </si>
  <si>
    <t>H27.4.18土 高尾山口駅～６号路～琵琶滝～霞台～ⓢケーブル山上駅～薬王院～高尾山山頂～霞台～高尾病院～高尾山口駅</t>
    <rPh sb="8" eb="9">
      <t>ド</t>
    </rPh>
    <rPh sb="17" eb="18">
      <t>ゴウ</t>
    </rPh>
    <rPh sb="18" eb="19">
      <t>ロ</t>
    </rPh>
    <rPh sb="20" eb="22">
      <t>ビワ</t>
    </rPh>
    <rPh sb="40" eb="42">
      <t>タカオ</t>
    </rPh>
    <rPh sb="42" eb="43">
      <t>サン</t>
    </rPh>
    <phoneticPr fontId="3"/>
  </si>
  <si>
    <t>H27.4.25土 高尾山口駅-バス-千木良～城山下～城山～小仏峠～景信山～明王峠～⑩陣馬山～⑪陣場高原下</t>
    <rPh sb="8" eb="9">
      <t>ド</t>
    </rPh>
    <rPh sb="19" eb="22">
      <t>チギラ</t>
    </rPh>
    <phoneticPr fontId="3"/>
  </si>
  <si>
    <t>H27.5.3日 京王八王子-バス-今熊山登山口～今熊神社～今熊山～刈寄山～入山峠～市道山～醍醐丸～和田峠～陣馬高原下-バス-高尾</t>
    <rPh sb="18" eb="19">
      <t>イマ</t>
    </rPh>
    <rPh sb="19" eb="20">
      <t>ユウ</t>
    </rPh>
    <rPh sb="20" eb="21">
      <t>サン</t>
    </rPh>
    <rPh sb="21" eb="23">
      <t>トザン</t>
    </rPh>
    <rPh sb="23" eb="24">
      <t>グチ</t>
    </rPh>
    <rPh sb="27" eb="29">
      <t>ジンジャ</t>
    </rPh>
    <rPh sb="46" eb="48">
      <t>ダイゴ</t>
    </rPh>
    <rPh sb="48" eb="49">
      <t>マル</t>
    </rPh>
    <rPh sb="50" eb="52">
      <t>ワダ</t>
    </rPh>
    <rPh sb="52" eb="53">
      <t>トウゲ</t>
    </rPh>
    <rPh sb="54" eb="56">
      <t>ジンバ</t>
    </rPh>
    <phoneticPr fontId="3"/>
  </si>
  <si>
    <t>H27.5.14水 関東ふれあいの道東京１番 高尾山口駅～梅の木平～三沢峠～～大垂水峠～一丁平～高尾山～ⓢケーブル山上駅～高尾山口</t>
    <rPh sb="8" eb="9">
      <t>スイ</t>
    </rPh>
    <rPh sb="29" eb="30">
      <t>ウメ</t>
    </rPh>
    <rPh sb="32" eb="33">
      <t>ダイラ</t>
    </rPh>
    <rPh sb="34" eb="36">
      <t>ミサワ</t>
    </rPh>
    <rPh sb="36" eb="37">
      <t>トウゲ</t>
    </rPh>
    <phoneticPr fontId="3"/>
  </si>
  <si>
    <t xml:space="preserve">H27.5.30木 関東ふれあいの道東京２番 高尾山口駅～清滝～稲荷山展望台～高尾山山頂～一丁平～城山～小仏峠～景信山～明王峠～陣馬山～陣場高原下 </t>
    <rPh sb="23" eb="27">
      <t>タカオサングチ</t>
    </rPh>
    <rPh sb="29" eb="31">
      <t>キヨタキ</t>
    </rPh>
    <rPh sb="57" eb="58">
      <t>シン</t>
    </rPh>
    <rPh sb="58" eb="60">
      <t>ヤマカラ</t>
    </rPh>
    <rPh sb="60" eb="62">
      <t>ミョウオウ</t>
    </rPh>
    <rPh sb="62" eb="63">
      <t>トウゲ</t>
    </rPh>
    <rPh sb="64" eb="66">
      <t>ジンバ</t>
    </rPh>
    <rPh sb="66" eb="67">
      <t>サン</t>
    </rPh>
    <rPh sb="68" eb="70">
      <t>ジンバ</t>
    </rPh>
    <rPh sb="70" eb="72">
      <t>コウゲン</t>
    </rPh>
    <rPh sb="72" eb="73">
      <t>シタ</t>
    </rPh>
    <phoneticPr fontId="3"/>
  </si>
  <si>
    <t>H27.6.11木 関東ふれあいの道東京３番 陣場高原下～和田峠～醍醐丸～生藤山～熊倉山～浅間峠～上川乗</t>
    <phoneticPr fontId="3"/>
  </si>
  <si>
    <t>H27.7.４木 高尾山口駅～高尾病院～病院裏～霞台～ⓢケーブル山上駅～霞台～病院裏～高尾病院～高尾山口駅</t>
    <phoneticPr fontId="3"/>
  </si>
  <si>
    <t>H27.9.13日 高尾山口駅～高尾599～高尾病院～病院裏～霞台～ⓢケーブル山上駅～もみじ台～霞台～蛇滝～小仏川～上椚田橋～高尾山口</t>
    <rPh sb="8" eb="9">
      <t>ヒ</t>
    </rPh>
    <phoneticPr fontId="3"/>
  </si>
  <si>
    <r>
      <t xml:space="preserve">H27.11.3火 </t>
    </r>
    <r>
      <rPr>
        <sz val="10"/>
        <color rgb="FFFF0000"/>
        <rFont val="ＭＳ 明朝"/>
        <family val="1"/>
        <charset val="128"/>
      </rPr>
      <t>高尾・陣馬スタンプハイク</t>
    </r>
    <r>
      <rPr>
        <sz val="10"/>
        <rFont val="ＭＳ 明朝"/>
        <family val="1"/>
        <charset val="128"/>
      </rPr>
      <t xml:space="preserve">  高尾山口駅～清滝～琵琶滝～病院裏～霞台～ⓢケーブル山上駅～蛇滝～日影～尾根コース～日影林道～小仏峠～⑨景信山～明王峠～⑩陣馬山～⑪陣場高原下 +⑫</t>
    </r>
    <rPh sb="8" eb="9">
      <t>ヒ</t>
    </rPh>
    <rPh sb="56" eb="57">
      <t>ヒ</t>
    </rPh>
    <rPh sb="57" eb="58">
      <t>エイ</t>
    </rPh>
    <rPh sb="59" eb="61">
      <t>オネ</t>
    </rPh>
    <rPh sb="65" eb="66">
      <t>ヒ</t>
    </rPh>
    <rPh sb="66" eb="67">
      <t>エイ</t>
    </rPh>
    <rPh sb="67" eb="69">
      <t>リンドウ</t>
    </rPh>
    <rPh sb="70" eb="72">
      <t>コボトケ</t>
    </rPh>
    <rPh sb="72" eb="73">
      <t>トウゲ</t>
    </rPh>
    <rPh sb="75" eb="78">
      <t>カゲノブヤマ</t>
    </rPh>
    <rPh sb="79" eb="81">
      <t>ミョウオウ</t>
    </rPh>
    <rPh sb="81" eb="82">
      <t>トウゲ</t>
    </rPh>
    <rPh sb="84" eb="87">
      <t>ジンバヤマ</t>
    </rPh>
    <rPh sb="89" eb="91">
      <t>ジンバ</t>
    </rPh>
    <rPh sb="91" eb="93">
      <t>コウゲン</t>
    </rPh>
    <rPh sb="93" eb="94">
      <t>シタ</t>
    </rPh>
    <phoneticPr fontId="3"/>
  </si>
  <si>
    <t>H27.12.6日 かこ忘年会(藤井) 高尾山口駅～稲荷山コース～もみじ台～一丁平～城山～もみじ台～ⓢケーブル山上駅～高尾山口駅</t>
    <rPh sb="12" eb="14">
      <t>ボウネン</t>
    </rPh>
    <rPh sb="14" eb="15">
      <t>カイ</t>
    </rPh>
    <rPh sb="16" eb="18">
      <t>フジイ</t>
    </rPh>
    <phoneticPr fontId="3"/>
  </si>
  <si>
    <r>
      <t xml:space="preserve">H28.4.13水 曇 </t>
    </r>
    <r>
      <rPr>
        <sz val="10"/>
        <color rgb="FFFF0000"/>
        <rFont val="ＭＳ 明朝"/>
        <family val="1"/>
        <charset val="128"/>
      </rPr>
      <t>高尾・陣馬スタンプハイク</t>
    </r>
    <r>
      <rPr>
        <sz val="10"/>
        <rFont val="ＭＳ 明朝"/>
        <family val="1"/>
        <charset val="128"/>
      </rPr>
      <t xml:space="preserve"> ①高尾山口駅～②清滝～③琵琶滝～病院裏～霞台～④ケーブル山上駅～⑤薬王院～⑥山頂～一丁平～⑦城山～一丁平～山頂下南巻～稲荷山～高尾山口</t>
    </r>
    <rPh sb="10" eb="11">
      <t>クモリ</t>
    </rPh>
    <rPh sb="12" eb="14">
      <t>タカオ</t>
    </rPh>
    <rPh sb="15" eb="17">
      <t>ジンバ</t>
    </rPh>
    <rPh sb="26" eb="30">
      <t>タカオサングチ</t>
    </rPh>
    <rPh sb="33" eb="35">
      <t>キヨタキ</t>
    </rPh>
    <rPh sb="37" eb="39">
      <t>ビワ</t>
    </rPh>
    <rPh sb="39" eb="40">
      <t>タキ</t>
    </rPh>
    <rPh sb="41" eb="43">
      <t>ビョウイン</t>
    </rPh>
    <rPh sb="43" eb="44">
      <t>ウラ</t>
    </rPh>
    <rPh sb="45" eb="47">
      <t>カスミダイ</t>
    </rPh>
    <rPh sb="53" eb="54">
      <t>ヤマ</t>
    </rPh>
    <rPh sb="54" eb="55">
      <t>ウエ</t>
    </rPh>
    <rPh sb="58" eb="61">
      <t>ヤクオウイン</t>
    </rPh>
    <rPh sb="63" eb="65">
      <t>サンチョウ</t>
    </rPh>
    <rPh sb="66" eb="68">
      <t>イッチョウ</t>
    </rPh>
    <rPh sb="68" eb="69">
      <t>ダイラ</t>
    </rPh>
    <rPh sb="71" eb="73">
      <t>シロヤマ</t>
    </rPh>
    <rPh sb="78" eb="80">
      <t>サンチョウ</t>
    </rPh>
    <rPh sb="80" eb="81">
      <t>シタ</t>
    </rPh>
    <rPh sb="81" eb="82">
      <t>ミナミ</t>
    </rPh>
    <rPh sb="82" eb="84">
      <t>マキカラ</t>
    </rPh>
    <rPh sb="84" eb="87">
      <t>イナリヤマ</t>
    </rPh>
    <rPh sb="88" eb="92">
      <t>タカオサングチ</t>
    </rPh>
    <phoneticPr fontId="3"/>
  </si>
  <si>
    <t>H28.10.30土 曇時々晴 陣馬高原下①茶屋～新ルート～②陣馬山山頂～奈良子峠～底沢峠～③景信山～小仏バス停</t>
    <rPh sb="9" eb="10">
      <t>ド</t>
    </rPh>
    <rPh sb="11" eb="12">
      <t>クモリ</t>
    </rPh>
    <rPh sb="12" eb="14">
      <t>トキドキ</t>
    </rPh>
    <rPh sb="14" eb="15">
      <t>ハレ</t>
    </rPh>
    <rPh sb="16" eb="18">
      <t>ジンバ</t>
    </rPh>
    <rPh sb="18" eb="20">
      <t>コウゲン</t>
    </rPh>
    <rPh sb="20" eb="21">
      <t>シタ</t>
    </rPh>
    <rPh sb="22" eb="24">
      <t>チャヤ</t>
    </rPh>
    <rPh sb="25" eb="26">
      <t>シン</t>
    </rPh>
    <rPh sb="31" eb="33">
      <t>ジンバ</t>
    </rPh>
    <rPh sb="33" eb="34">
      <t>サン</t>
    </rPh>
    <rPh sb="34" eb="36">
      <t>サンチョウ</t>
    </rPh>
    <rPh sb="37" eb="39">
      <t>ナラ</t>
    </rPh>
    <rPh sb="39" eb="40">
      <t>コ</t>
    </rPh>
    <rPh sb="40" eb="41">
      <t>トウゲ</t>
    </rPh>
    <rPh sb="42" eb="43">
      <t>ソコ</t>
    </rPh>
    <rPh sb="43" eb="44">
      <t>サワ</t>
    </rPh>
    <rPh sb="44" eb="45">
      <t>トウゲ</t>
    </rPh>
    <rPh sb="47" eb="48">
      <t>ケイ</t>
    </rPh>
    <rPh sb="48" eb="49">
      <t>ノブ</t>
    </rPh>
    <rPh sb="49" eb="50">
      <t>ヤマ</t>
    </rPh>
    <rPh sb="51" eb="53">
      <t>コボトケ</t>
    </rPh>
    <rPh sb="55" eb="56">
      <t>テイ</t>
    </rPh>
    <phoneticPr fontId="3"/>
  </si>
  <si>
    <r>
      <t xml:space="preserve">H28.12.11日 晴 </t>
    </r>
    <r>
      <rPr>
        <sz val="10"/>
        <color rgb="FFFF0000"/>
        <rFont val="ＭＳ 明朝"/>
        <family val="1"/>
        <charset val="128"/>
      </rPr>
      <t>高尾・陣馬スタンプハイク</t>
    </r>
    <r>
      <rPr>
        <sz val="10"/>
        <rFont val="ＭＳ 明朝"/>
        <family val="1"/>
        <charset val="128"/>
      </rPr>
      <t xml:space="preserve"> 相模湖駅～弁天橋～⑫城山下富士見茶屋～弁天橋～嵐山山頂～相模湖駅</t>
    </r>
    <rPh sb="11" eb="12">
      <t>ハレ</t>
    </rPh>
    <rPh sb="26" eb="29">
      <t>サガミコ</t>
    </rPh>
    <rPh sb="29" eb="30">
      <t>エキ</t>
    </rPh>
    <rPh sb="31" eb="34">
      <t>ベンテンバシ</t>
    </rPh>
    <rPh sb="36" eb="37">
      <t>シロ</t>
    </rPh>
    <rPh sb="37" eb="39">
      <t>ヤマシタ</t>
    </rPh>
    <rPh sb="39" eb="42">
      <t>フジミ</t>
    </rPh>
    <rPh sb="42" eb="44">
      <t>チャヤ</t>
    </rPh>
    <rPh sb="45" eb="48">
      <t>ベンテンバシ</t>
    </rPh>
    <rPh sb="49" eb="51">
      <t>アラシヤマ</t>
    </rPh>
    <rPh sb="51" eb="53">
      <t>サンチョウ</t>
    </rPh>
    <rPh sb="54" eb="58">
      <t>サガミコエキ</t>
    </rPh>
    <phoneticPr fontId="3"/>
  </si>
  <si>
    <t>H28.1.27水 曇 高尾山口駅～琵琶滝～病院裏～霞台～ⓢケーブル山上駅～ふじ道～５号路～山頂下北巻～北巻一丁平～展望台～一丁平～山頂下南巻～稲荷山コース～高尾山口駅</t>
    <rPh sb="10" eb="11">
      <t>クモリ</t>
    </rPh>
    <rPh sb="12" eb="16">
      <t>タカオサングチ</t>
    </rPh>
    <rPh sb="18" eb="20">
      <t>ビワ</t>
    </rPh>
    <rPh sb="20" eb="21">
      <t>タキ</t>
    </rPh>
    <rPh sb="22" eb="24">
      <t>ビョウイン</t>
    </rPh>
    <rPh sb="24" eb="25">
      <t>ウラ</t>
    </rPh>
    <rPh sb="26" eb="28">
      <t>カスミダイ</t>
    </rPh>
    <rPh sb="34" eb="35">
      <t>ヤマ</t>
    </rPh>
    <rPh sb="35" eb="36">
      <t>ウエ</t>
    </rPh>
    <rPh sb="40" eb="41">
      <t>ミチ</t>
    </rPh>
    <rPh sb="43" eb="44">
      <t>ゴウ</t>
    </rPh>
    <rPh sb="44" eb="45">
      <t>ロ</t>
    </rPh>
    <rPh sb="46" eb="48">
      <t>サンチョウ</t>
    </rPh>
    <rPh sb="48" eb="49">
      <t>シタ</t>
    </rPh>
    <rPh sb="49" eb="50">
      <t>キタ</t>
    </rPh>
    <rPh sb="50" eb="51">
      <t>マキ</t>
    </rPh>
    <rPh sb="54" eb="56">
      <t>イッチョウ</t>
    </rPh>
    <rPh sb="56" eb="57">
      <t>ダイラ</t>
    </rPh>
    <rPh sb="58" eb="61">
      <t>テンボウダイ</t>
    </rPh>
    <rPh sb="66" eb="68">
      <t>サンチョウ</t>
    </rPh>
    <rPh sb="68" eb="69">
      <t>シタ</t>
    </rPh>
    <rPh sb="69" eb="70">
      <t>ミナミ</t>
    </rPh>
    <rPh sb="70" eb="72">
      <t>マキカラ</t>
    </rPh>
    <rPh sb="72" eb="75">
      <t>イナリヤマ</t>
    </rPh>
    <rPh sb="79" eb="83">
      <t>タカオサングチ</t>
    </rPh>
    <phoneticPr fontId="3"/>
  </si>
  <si>
    <r>
      <t>H28.2.3水 晴 高尾山口駅～高尾病院～霞台～ⓢケーブル山上駅～１号路～薬王院</t>
    </r>
    <r>
      <rPr>
        <b/>
        <sz val="10"/>
        <color rgb="FFFF0000"/>
        <rFont val="ＭＳ 明朝"/>
        <family val="1"/>
        <charset val="128"/>
      </rPr>
      <t>節分</t>
    </r>
    <r>
      <rPr>
        <sz val="10"/>
        <rFont val="ＭＳ 明朝"/>
        <family val="1"/>
        <charset val="128"/>
      </rPr>
      <t>～山頂～薬王院～霞台～１号路～高尾山口駅</t>
    </r>
    <rPh sb="9" eb="10">
      <t>ハレ</t>
    </rPh>
    <rPh sb="11" eb="15">
      <t>タカオサングチ</t>
    </rPh>
    <rPh sb="17" eb="19">
      <t>タカオ</t>
    </rPh>
    <rPh sb="19" eb="21">
      <t>ビョウイン</t>
    </rPh>
    <rPh sb="22" eb="24">
      <t>カスミダイ</t>
    </rPh>
    <rPh sb="30" eb="31">
      <t>ヤマ</t>
    </rPh>
    <rPh sb="31" eb="32">
      <t>ウエ</t>
    </rPh>
    <rPh sb="35" eb="36">
      <t>ゴウ</t>
    </rPh>
    <rPh sb="36" eb="37">
      <t>ロ</t>
    </rPh>
    <rPh sb="38" eb="39">
      <t>ヤク</t>
    </rPh>
    <rPh sb="39" eb="40">
      <t>オウ</t>
    </rPh>
    <rPh sb="40" eb="41">
      <t>イン</t>
    </rPh>
    <rPh sb="41" eb="43">
      <t>セツブン</t>
    </rPh>
    <rPh sb="44" eb="46">
      <t>サンチョウ</t>
    </rPh>
    <rPh sb="47" eb="50">
      <t>ヤクオウイン</t>
    </rPh>
    <rPh sb="51" eb="54">
      <t>カスミダイカラ</t>
    </rPh>
    <rPh sb="55" eb="56">
      <t>ゴウ</t>
    </rPh>
    <rPh sb="56" eb="58">
      <t>ロカラ</t>
    </rPh>
    <rPh sb="58" eb="60">
      <t>タカオ</t>
    </rPh>
    <rPh sb="60" eb="62">
      <t>ヤマグチ</t>
    </rPh>
    <phoneticPr fontId="3"/>
  </si>
  <si>
    <t>H28.3.5土 曇後晴 高尾山口駅～高尾病院～霞台～ⓢケーブル山上駅～４号路～山頂～３号路～薬王院～浄心門～蛇滝～高尾梅郷～小仏川～高尾山口駅</t>
    <rPh sb="7" eb="8">
      <t>ド</t>
    </rPh>
    <rPh sb="9" eb="10">
      <t>クモリ</t>
    </rPh>
    <rPh sb="10" eb="11">
      <t>ゴ</t>
    </rPh>
    <rPh sb="11" eb="12">
      <t>ハレ</t>
    </rPh>
    <rPh sb="13" eb="17">
      <t>タカオサングチ</t>
    </rPh>
    <rPh sb="19" eb="21">
      <t>タカオ</t>
    </rPh>
    <rPh sb="21" eb="23">
      <t>ビョウイン</t>
    </rPh>
    <rPh sb="24" eb="26">
      <t>カスミダイ</t>
    </rPh>
    <rPh sb="32" eb="33">
      <t>ヤマ</t>
    </rPh>
    <rPh sb="33" eb="34">
      <t>ウエ</t>
    </rPh>
    <rPh sb="37" eb="38">
      <t>ゴウ</t>
    </rPh>
    <rPh sb="38" eb="39">
      <t>ロ</t>
    </rPh>
    <rPh sb="40" eb="42">
      <t>サンチョウ</t>
    </rPh>
    <rPh sb="44" eb="45">
      <t>ゴウ</t>
    </rPh>
    <rPh sb="45" eb="46">
      <t>ミチ</t>
    </rPh>
    <rPh sb="51" eb="54">
      <t>ジョウシンモン</t>
    </rPh>
    <rPh sb="55" eb="58">
      <t>ジャタキカラ</t>
    </rPh>
    <rPh sb="58" eb="63">
      <t>タカオバイゴウカラ</t>
    </rPh>
    <rPh sb="63" eb="65">
      <t>コボトケ</t>
    </rPh>
    <rPh sb="65" eb="66">
      <t>ガワ</t>
    </rPh>
    <rPh sb="67" eb="71">
      <t>タカオサングチ</t>
    </rPh>
    <phoneticPr fontId="3"/>
  </si>
  <si>
    <t>H28.10.6木 晴 高尾山口駅～ろくざん亭～金比羅台～１号路～ⓢケーブル山上駅～１号路～薬王院～山頂～稲荷山展望台～高尾山口駅</t>
    <rPh sb="10" eb="11">
      <t>ハレ</t>
    </rPh>
    <rPh sb="12" eb="16">
      <t>タカオサングチ</t>
    </rPh>
    <rPh sb="22" eb="23">
      <t>テイ</t>
    </rPh>
    <rPh sb="24" eb="28">
      <t>コンピラダイ</t>
    </rPh>
    <rPh sb="30" eb="31">
      <t>ゴウ</t>
    </rPh>
    <rPh sb="31" eb="32">
      <t>ロ</t>
    </rPh>
    <rPh sb="38" eb="39">
      <t>ヤマ</t>
    </rPh>
    <rPh sb="39" eb="40">
      <t>ウエ</t>
    </rPh>
    <rPh sb="43" eb="44">
      <t>ゴウ</t>
    </rPh>
    <rPh sb="44" eb="45">
      <t>ロ</t>
    </rPh>
    <rPh sb="46" eb="47">
      <t>ヤク</t>
    </rPh>
    <rPh sb="47" eb="48">
      <t>オウ</t>
    </rPh>
    <rPh sb="48" eb="49">
      <t>イン</t>
    </rPh>
    <rPh sb="50" eb="52">
      <t>サンチョウ</t>
    </rPh>
    <rPh sb="53" eb="55">
      <t>イナリ</t>
    </rPh>
    <rPh sb="55" eb="56">
      <t>ヤマ</t>
    </rPh>
    <rPh sb="56" eb="59">
      <t>テンボウダイ</t>
    </rPh>
    <rPh sb="60" eb="62">
      <t>タカオ</t>
    </rPh>
    <rPh sb="62" eb="64">
      <t>ヤマグチ</t>
    </rPh>
    <phoneticPr fontId="3"/>
  </si>
  <si>
    <r>
      <t xml:space="preserve">H28.11.29火 晴 </t>
    </r>
    <r>
      <rPr>
        <sz val="10"/>
        <color rgb="FFFF0000"/>
        <rFont val="ＭＳ 明朝"/>
        <family val="1"/>
        <charset val="128"/>
      </rPr>
      <t>高尾・陣馬スタンプハイク</t>
    </r>
    <r>
      <rPr>
        <sz val="10"/>
        <rFont val="ＭＳ 明朝"/>
        <family val="1"/>
        <charset val="128"/>
      </rPr>
      <t xml:space="preserve"> ④高尾山口駅～⑤清滝～ケーブル8:00始発～⑥ⓢケーブル山上駅～霞台～⑦琵琶滝～高尾病院～⑧高尾山599～高尾山口駅</t>
    </r>
    <rPh sb="9" eb="10">
      <t>ヒ</t>
    </rPh>
    <rPh sb="11" eb="12">
      <t>ハレ</t>
    </rPh>
    <rPh sb="27" eb="31">
      <t>タカオサングチ</t>
    </rPh>
    <rPh sb="34" eb="35">
      <t>キヨ</t>
    </rPh>
    <rPh sb="35" eb="37">
      <t>タキカラ</t>
    </rPh>
    <rPh sb="45" eb="47">
      <t>シハツ</t>
    </rPh>
    <rPh sb="54" eb="57">
      <t>サンジョウエキ</t>
    </rPh>
    <rPh sb="58" eb="60">
      <t>カスミダイ</t>
    </rPh>
    <rPh sb="62" eb="64">
      <t>ビワ</t>
    </rPh>
    <rPh sb="64" eb="65">
      <t>タキ</t>
    </rPh>
    <rPh sb="66" eb="68">
      <t>タカオ</t>
    </rPh>
    <rPh sb="68" eb="70">
      <t>ビョウイン</t>
    </rPh>
    <rPh sb="72" eb="74">
      <t>タカオ</t>
    </rPh>
    <rPh sb="74" eb="75">
      <t>サン</t>
    </rPh>
    <rPh sb="79" eb="83">
      <t>タカオサングチ</t>
    </rPh>
    <phoneticPr fontId="3"/>
  </si>
  <si>
    <r>
      <t xml:space="preserve">H27.10.24土 </t>
    </r>
    <r>
      <rPr>
        <sz val="10"/>
        <color rgb="FFFF0000"/>
        <rFont val="ＭＳ 明朝"/>
        <family val="1"/>
        <charset val="128"/>
      </rPr>
      <t>高尾・陣馬スタンプハイク</t>
    </r>
    <r>
      <rPr>
        <sz val="10"/>
        <rFont val="ＭＳ 明朝"/>
        <family val="1"/>
        <charset val="128"/>
      </rPr>
      <t xml:space="preserve">  ①高尾山口駅～②清滝～③琵琶滝～病院裏～霞台～④ケーブル山上駅～⑤薬王院～⑥山頂～一丁平～⑦城山～⑧城山下富士見茶屋～弁天橋～相模湖駅</t>
    </r>
    <rPh sb="84" eb="87">
      <t>ベンテンバシ</t>
    </rPh>
    <rPh sb="88" eb="92">
      <t>サガミコエキ</t>
    </rPh>
    <phoneticPr fontId="3"/>
  </si>
  <si>
    <t>H27.10.25日 晴時々曇 第17回武蔵おごせハイキング大会  秋の里山満喫コース18km  越生駅～中央公民館～大高取山～桂木観音～三叉路～火の見下～龍穏寺～越生自然休養村センター～大高取山～虚空蔵尊～ゆうパークおごせ</t>
    <rPh sb="9" eb="10">
      <t>ヒ</t>
    </rPh>
    <phoneticPr fontId="3"/>
  </si>
  <si>
    <r>
      <t xml:space="preserve">H25.1.19土 2012年度⑦中止 </t>
    </r>
    <r>
      <rPr>
        <strike/>
        <sz val="10"/>
        <rFont val="ＭＳ 明朝"/>
        <family val="1"/>
        <charset val="128"/>
      </rPr>
      <t>10.5km 2h40m 「多摩から七生丘陵を歩く」聖蹟桜ヶ丘駅～熊野神社（霞ノ関南木戸柵跡）～原峰公園～京王百草園～並木公園～高幡不動駅</t>
    </r>
    <r>
      <rPr>
        <sz val="10"/>
        <rFont val="ＭＳ 明朝"/>
        <family val="1"/>
        <charset val="128"/>
      </rPr>
      <t xml:space="preserve"> 分倍河原～府中の森～南多摩</t>
    </r>
    <rPh sb="17" eb="19">
      <t>チュウシ</t>
    </rPh>
    <rPh sb="34" eb="36">
      <t>タマ</t>
    </rPh>
    <rPh sb="38" eb="40">
      <t>ナナオ</t>
    </rPh>
    <rPh sb="40" eb="42">
      <t>キュウリョウ</t>
    </rPh>
    <rPh sb="43" eb="44">
      <t>ホ</t>
    </rPh>
    <rPh sb="46" eb="51">
      <t>セイセキサクラガオカ</t>
    </rPh>
    <rPh sb="51" eb="52">
      <t>エキ</t>
    </rPh>
    <rPh sb="58" eb="59">
      <t>カスミ</t>
    </rPh>
    <rPh sb="60" eb="61">
      <t>セキ</t>
    </rPh>
    <rPh sb="61" eb="62">
      <t>ミナミ</t>
    </rPh>
    <rPh sb="62" eb="64">
      <t>キド</t>
    </rPh>
    <rPh sb="64" eb="65">
      <t>サク</t>
    </rPh>
    <rPh sb="65" eb="66">
      <t>アト</t>
    </rPh>
    <rPh sb="68" eb="69">
      <t>ハラ</t>
    </rPh>
    <rPh sb="69" eb="70">
      <t>ミネ</t>
    </rPh>
    <rPh sb="70" eb="72">
      <t>コウエン</t>
    </rPh>
    <rPh sb="73" eb="75">
      <t>ケイオウ</t>
    </rPh>
    <rPh sb="75" eb="78">
      <t>モグサエン</t>
    </rPh>
    <rPh sb="79" eb="81">
      <t>ナミキ</t>
    </rPh>
    <rPh sb="81" eb="83">
      <t>コウエン</t>
    </rPh>
    <rPh sb="88" eb="89">
      <t>エキ</t>
    </rPh>
    <rPh sb="95" eb="97">
      <t>フチュウ</t>
    </rPh>
    <rPh sb="98" eb="99">
      <t>モリ</t>
    </rPh>
    <rPh sb="100" eb="103">
      <t>ミナミタマ</t>
    </rPh>
    <phoneticPr fontId="3"/>
  </si>
  <si>
    <t>H25.9.7土  ちょこっと遠足（安野、戸田、仙頭、塚本、泉） 高尾山口駅～６号路～高尾山山頂～もみじ台～一丁平～城山～高尾山山頂～高尾山口駅</t>
    <rPh sb="21" eb="23">
      <t>トダ</t>
    </rPh>
    <rPh sb="30" eb="31">
      <t>イズミ</t>
    </rPh>
    <phoneticPr fontId="3"/>
  </si>
  <si>
    <t>あきる野</t>
  </si>
  <si>
    <t>あきる野</t>
    <rPh sb="3" eb="4">
      <t>ノ</t>
    </rPh>
    <phoneticPr fontId="3"/>
  </si>
  <si>
    <t>H25.11.29金 秋川渓谷～大岳鍾乳洞～瀬音の湯</t>
    <rPh sb="9" eb="10">
      <t>キン</t>
    </rPh>
    <rPh sb="11" eb="13">
      <t>アキカワ</t>
    </rPh>
    <rPh sb="13" eb="15">
      <t>ケイコク</t>
    </rPh>
    <rPh sb="16" eb="17">
      <t>オオ</t>
    </rPh>
    <rPh sb="17" eb="18">
      <t>ガク</t>
    </rPh>
    <rPh sb="18" eb="21">
      <t>ショウニュウドウ</t>
    </rPh>
    <rPh sb="22" eb="23">
      <t>セ</t>
    </rPh>
    <rPh sb="23" eb="24">
      <t>オン</t>
    </rPh>
    <rPh sb="25" eb="26">
      <t>ユ</t>
    </rPh>
    <phoneticPr fontId="3"/>
  </si>
  <si>
    <t>小田急沿線</t>
  </si>
  <si>
    <t>小田急沿線</t>
    <rPh sb="0" eb="2">
      <t>オダ</t>
    </rPh>
    <rPh sb="2" eb="3">
      <t>イソ</t>
    </rPh>
    <phoneticPr fontId="3"/>
  </si>
  <si>
    <t>伊豆</t>
  </si>
  <si>
    <t>伊豆</t>
    <rPh sb="0" eb="2">
      <t>イズ</t>
    </rPh>
    <phoneticPr fontId="3"/>
  </si>
  <si>
    <t>H24.4.9月 萩・石見空港～浜田市唐鐘海岸～石見畳ケ浦～温泉津温泉旅館のがわや
H24.4.10 石見銀山～出雲大社～松江ニューアーバンホテル別館
H24.4.11 水木しげる記念館～白兎神社～鳥取砂丘～鳥取空港</t>
    <phoneticPr fontId="3"/>
  </si>
  <si>
    <t>H24.4.28日～29月 (長岡徹・裕子) 伊東～小室山～ウィスタリアンライフクラブ宇佐美へ</t>
    <rPh sb="8" eb="9">
      <t>ヒ</t>
    </rPh>
    <rPh sb="12" eb="13">
      <t>ゲツ</t>
    </rPh>
    <rPh sb="15" eb="17">
      <t>ナガオカ</t>
    </rPh>
    <rPh sb="17" eb="18">
      <t>トオル</t>
    </rPh>
    <rPh sb="19" eb="21">
      <t>ヒロコ</t>
    </rPh>
    <rPh sb="23" eb="25">
      <t>イトウ</t>
    </rPh>
    <rPh sb="26" eb="27">
      <t>ショウ</t>
    </rPh>
    <rPh sb="27" eb="28">
      <t>シツ</t>
    </rPh>
    <rPh sb="28" eb="29">
      <t>ヤマ</t>
    </rPh>
    <rPh sb="43" eb="46">
      <t>ウサミ</t>
    </rPh>
    <phoneticPr fontId="3"/>
  </si>
  <si>
    <t>H23.11.20日 八王子いちょうまつり・クラシックカーパレード、関所通行オリエンテーリング：追分～千人一～千人二～千人三･四～並木一～並木二～新地～原宿～川原之宿～小名路～小仏関</t>
    <rPh sb="90" eb="91">
      <t>セキ</t>
    </rPh>
    <phoneticPr fontId="3"/>
  </si>
  <si>
    <t>H25.11.16日 八王子いちょうまつり、関所通行オリエンテーリング：追分～千人一～千人二～千人三･四～並木一～並木二～新地～原宿～川原之宿～小名路～小仏関</t>
    <phoneticPr fontId="3"/>
  </si>
  <si>
    <t>H27.11.21土 八王子いちょうまつり、関所通行オリエンテーリング：追分～千人一～千人二～千人三･四～並木一～並木二～新地～原宿～川原之宿～小名路～小仏関</t>
    <phoneticPr fontId="3"/>
  </si>
  <si>
    <t>京王沿線</t>
    <phoneticPr fontId="3"/>
  </si>
  <si>
    <t>H26.11.16日 八王子いちょうまつり、関所通行オリエンテーリング：追分～千人一～千人二～千人三･四～並木一～並木二～新地～原宿～川原之宿～小名路～小仏関｜みころも霊堂～高尾天神社～金剛院～天満神社～法蓮寺～本立寺～京王八王子</t>
    <rPh sb="84" eb="86">
      <t>レイドウ</t>
    </rPh>
    <rPh sb="89" eb="90">
      <t>テン</t>
    </rPh>
    <rPh sb="90" eb="92">
      <t>ジンジャ</t>
    </rPh>
    <rPh sb="93" eb="95">
      <t>コンゴウ</t>
    </rPh>
    <rPh sb="95" eb="96">
      <t>イン</t>
    </rPh>
    <rPh sb="97" eb="99">
      <t>テンマン</t>
    </rPh>
    <rPh sb="99" eb="101">
      <t>ジンジャ</t>
    </rPh>
    <rPh sb="102" eb="105">
      <t>ホウレンジ</t>
    </rPh>
    <rPh sb="106" eb="107">
      <t>ホン</t>
    </rPh>
    <phoneticPr fontId="3"/>
  </si>
  <si>
    <t>H23.7.3日 かこ(三宅、たけだ、もり、富沢) 高尾山口駅～もみじ台～一丁平～もみじ台～高尾山口駅</t>
    <rPh sb="12" eb="14">
      <t>ミヤケ</t>
    </rPh>
    <rPh sb="22" eb="24">
      <t>トミザワ</t>
    </rPh>
    <phoneticPr fontId="3"/>
  </si>
  <si>
    <t>H27.8.15日 高尾山口駅～高尾病院～病院裏～霞台～ⓢケーブル山上駅～霞台～蛇滝～高尾梅郷～小仏川～高尾山口駅</t>
    <phoneticPr fontId="3"/>
  </si>
  <si>
    <t>H21.2.11水 1-①新宿駅～南新宿駅コース5.5km 新宿駅南口～太宗寺～新宿御苑散策路～玉川上水番所跡～多武峯内藤神社～鉛筆の碑～都立明治公園～鳩森八幡神社～国立能楽堂～南新宿駅</t>
    <rPh sb="8" eb="9">
      <t>スイ</t>
    </rPh>
    <rPh sb="13" eb="16">
      <t>シンジュクエキ</t>
    </rPh>
    <rPh sb="17" eb="20">
      <t>ミナミシンジュク</t>
    </rPh>
    <rPh sb="33" eb="35">
      <t>ミナミグチ</t>
    </rPh>
    <rPh sb="36" eb="37">
      <t>フト</t>
    </rPh>
    <rPh sb="37" eb="38">
      <t>ムネ</t>
    </rPh>
    <rPh sb="38" eb="39">
      <t>ジ</t>
    </rPh>
    <rPh sb="40" eb="42">
      <t>シンジュク</t>
    </rPh>
    <rPh sb="42" eb="44">
      <t>ギョエン</t>
    </rPh>
    <rPh sb="44" eb="46">
      <t>サンサク</t>
    </rPh>
    <rPh sb="46" eb="47">
      <t>ロ</t>
    </rPh>
    <rPh sb="48" eb="52">
      <t>タマガワジョウスイ</t>
    </rPh>
    <rPh sb="52" eb="53">
      <t>バン</t>
    </rPh>
    <rPh sb="53" eb="54">
      <t>ショ</t>
    </rPh>
    <rPh sb="54" eb="55">
      <t>アト</t>
    </rPh>
    <rPh sb="56" eb="58">
      <t>タブ</t>
    </rPh>
    <rPh sb="58" eb="59">
      <t>ミネ</t>
    </rPh>
    <rPh sb="59" eb="61">
      <t>ナイトウ</t>
    </rPh>
    <rPh sb="61" eb="63">
      <t>ジンジャ</t>
    </rPh>
    <rPh sb="64" eb="66">
      <t>エンピツ</t>
    </rPh>
    <rPh sb="67" eb="68">
      <t>ヒ</t>
    </rPh>
    <rPh sb="69" eb="71">
      <t>トリツ</t>
    </rPh>
    <rPh sb="71" eb="73">
      <t>メイジ</t>
    </rPh>
    <rPh sb="73" eb="75">
      <t>コウエン</t>
    </rPh>
    <rPh sb="76" eb="77">
      <t>ハト</t>
    </rPh>
    <rPh sb="77" eb="78">
      <t>モリ</t>
    </rPh>
    <rPh sb="78" eb="80">
      <t>ハチマン</t>
    </rPh>
    <rPh sb="80" eb="82">
      <t>ジンジャ</t>
    </rPh>
    <rPh sb="83" eb="85">
      <t>コクリツ</t>
    </rPh>
    <rPh sb="85" eb="88">
      <t>ノウガクドウ</t>
    </rPh>
    <rPh sb="89" eb="92">
      <t>ミナミシンジュク</t>
    </rPh>
    <rPh sb="92" eb="93">
      <t>エキ</t>
    </rPh>
    <phoneticPr fontId="3"/>
  </si>
  <si>
    <t>H20.11.2水 1-②新宿駅～参宮橋駅コース3.0km 新宿駅西口～北通り～エコギャラリー新宿～熊野神社～新宿中央公園～箒銀杏～代々木緑道～正春事～参宮橋公園～参宮橋駅</t>
    <rPh sb="8" eb="9">
      <t>スイ</t>
    </rPh>
    <rPh sb="13" eb="16">
      <t>シンジュクエキ</t>
    </rPh>
    <rPh sb="17" eb="20">
      <t>サングウバシ</t>
    </rPh>
    <rPh sb="33" eb="35">
      <t>ニシグチ</t>
    </rPh>
    <rPh sb="36" eb="37">
      <t>キタ</t>
    </rPh>
    <rPh sb="37" eb="38">
      <t>ドオ</t>
    </rPh>
    <rPh sb="47" eb="49">
      <t>シンジュク</t>
    </rPh>
    <rPh sb="50" eb="52">
      <t>クマノ</t>
    </rPh>
    <rPh sb="52" eb="54">
      <t>ジンジャ</t>
    </rPh>
    <rPh sb="55" eb="57">
      <t>シンジュク</t>
    </rPh>
    <rPh sb="57" eb="59">
      <t>チュウオウ</t>
    </rPh>
    <rPh sb="59" eb="61">
      <t>コウエン</t>
    </rPh>
    <rPh sb="62" eb="63">
      <t>ホウキ</t>
    </rPh>
    <rPh sb="63" eb="65">
      <t>イチョウ</t>
    </rPh>
    <rPh sb="66" eb="69">
      <t>ヨヨギ</t>
    </rPh>
    <rPh sb="69" eb="71">
      <t>リョクドウ</t>
    </rPh>
    <rPh sb="72" eb="73">
      <t>セイ</t>
    </rPh>
    <rPh sb="73" eb="74">
      <t>ハル</t>
    </rPh>
    <rPh sb="74" eb="75">
      <t>ゴト</t>
    </rPh>
    <rPh sb="76" eb="79">
      <t>サングウバシ</t>
    </rPh>
    <rPh sb="79" eb="81">
      <t>コウエン</t>
    </rPh>
    <rPh sb="85" eb="86">
      <t>エキ</t>
    </rPh>
    <phoneticPr fontId="3"/>
  </si>
  <si>
    <t>H21.2.11水 1-③代々木八幡駅～代々木上原駅コース4.0km 代々木八幡駅～福泉寺～代々木八幡宮～渋谷区スポーツセンター～玉川上水西原緑道～代々木大山公園～代々木上原駅</t>
    <rPh sb="8" eb="9">
      <t>スイ</t>
    </rPh>
    <rPh sb="13" eb="18">
      <t>ヨヨギハチマン</t>
    </rPh>
    <rPh sb="18" eb="19">
      <t>エキ</t>
    </rPh>
    <rPh sb="20" eb="25">
      <t>ヨヨギウエハラ</t>
    </rPh>
    <rPh sb="35" eb="41">
      <t>ヨヨギハチマンエキ</t>
    </rPh>
    <rPh sb="42" eb="45">
      <t>フクセンジ</t>
    </rPh>
    <rPh sb="46" eb="49">
      <t>ヨヨギ</t>
    </rPh>
    <rPh sb="49" eb="52">
      <t>ハチマングウ</t>
    </rPh>
    <rPh sb="53" eb="56">
      <t>シブヤク</t>
    </rPh>
    <rPh sb="65" eb="67">
      <t>タマガワ</t>
    </rPh>
    <rPh sb="67" eb="69">
      <t>ジョウスイ</t>
    </rPh>
    <rPh sb="69" eb="71">
      <t>ニシハラ</t>
    </rPh>
    <rPh sb="74" eb="77">
      <t>ヨヨギ</t>
    </rPh>
    <rPh sb="77" eb="79">
      <t>オオヤマ</t>
    </rPh>
    <rPh sb="82" eb="87">
      <t>ヨヨギウエハラ</t>
    </rPh>
    <rPh sb="87" eb="88">
      <t>エキ</t>
    </rPh>
    <phoneticPr fontId="3"/>
  </si>
  <si>
    <t>H20.9.27土 1-④世田谷代田駅～下北沢駅コース5.4km 世田谷代田駅～円乗院～北沢川緑道～円泉寺～烏山川緑道～三宿神社～北澤八幡神社～森厳寺～下北沢駅</t>
    <rPh sb="8" eb="9">
      <t>ド</t>
    </rPh>
    <rPh sb="13" eb="18">
      <t>セタガヤダイタ</t>
    </rPh>
    <rPh sb="18" eb="19">
      <t>エキ</t>
    </rPh>
    <rPh sb="20" eb="23">
      <t>シモキタザワ</t>
    </rPh>
    <rPh sb="40" eb="41">
      <t>エン</t>
    </rPh>
    <rPh sb="41" eb="42">
      <t>ジョウ</t>
    </rPh>
    <rPh sb="42" eb="43">
      <t>イン</t>
    </rPh>
    <rPh sb="44" eb="46">
      <t>キタザワ</t>
    </rPh>
    <rPh sb="46" eb="47">
      <t>ガワ</t>
    </rPh>
    <rPh sb="47" eb="48">
      <t>ミドリ</t>
    </rPh>
    <rPh sb="48" eb="49">
      <t>ミチ</t>
    </rPh>
    <rPh sb="50" eb="51">
      <t>エン</t>
    </rPh>
    <rPh sb="51" eb="52">
      <t>イズミ</t>
    </rPh>
    <rPh sb="52" eb="53">
      <t>デラ</t>
    </rPh>
    <rPh sb="54" eb="56">
      <t>カラスヤマ</t>
    </rPh>
    <rPh sb="56" eb="57">
      <t>ガワ</t>
    </rPh>
    <rPh sb="57" eb="58">
      <t>ミドリ</t>
    </rPh>
    <rPh sb="58" eb="59">
      <t>ミチ</t>
    </rPh>
    <rPh sb="60" eb="62">
      <t>ミシュク</t>
    </rPh>
    <rPh sb="62" eb="64">
      <t>ジンジャ</t>
    </rPh>
    <rPh sb="66" eb="67">
      <t>サワ</t>
    </rPh>
    <rPh sb="67" eb="69">
      <t>ハチマン</t>
    </rPh>
    <rPh sb="69" eb="71">
      <t>ジンジャ</t>
    </rPh>
    <rPh sb="72" eb="74">
      <t>シンゲン</t>
    </rPh>
    <rPh sb="74" eb="75">
      <t>ジ</t>
    </rPh>
    <rPh sb="76" eb="79">
      <t>シモキタザワ</t>
    </rPh>
    <rPh sb="79" eb="80">
      <t>エキ</t>
    </rPh>
    <phoneticPr fontId="3"/>
  </si>
  <si>
    <t>H20.10.18土 1-⑤梅が丘駅～経堂駅コース5.0km 梅が丘駅～羽根木公園～北沢川緑道～善性寺～六所神社～赤松公園～赤堤のハナミズキ～西福寺～左内弁財天～経堂駅</t>
    <rPh sb="9" eb="10">
      <t>ド</t>
    </rPh>
    <rPh sb="14" eb="15">
      <t>ウメ</t>
    </rPh>
    <rPh sb="16" eb="17">
      <t>オカ</t>
    </rPh>
    <rPh sb="17" eb="18">
      <t>エキ</t>
    </rPh>
    <rPh sb="19" eb="21">
      <t>キョウドウ</t>
    </rPh>
    <rPh sb="36" eb="39">
      <t>ハネギ</t>
    </rPh>
    <rPh sb="39" eb="41">
      <t>コウエン</t>
    </rPh>
    <rPh sb="42" eb="44">
      <t>キタザワ</t>
    </rPh>
    <rPh sb="44" eb="45">
      <t>ガワ</t>
    </rPh>
    <rPh sb="45" eb="46">
      <t>ミドリ</t>
    </rPh>
    <rPh sb="46" eb="47">
      <t>ミチ</t>
    </rPh>
    <rPh sb="48" eb="50">
      <t>ゼンセイ</t>
    </rPh>
    <rPh sb="50" eb="51">
      <t>デラ</t>
    </rPh>
    <rPh sb="52" eb="54">
      <t>ロクショ</t>
    </rPh>
    <rPh sb="54" eb="56">
      <t>ジンジャ</t>
    </rPh>
    <rPh sb="57" eb="59">
      <t>アカマツ</t>
    </rPh>
    <rPh sb="59" eb="61">
      <t>コウエン</t>
    </rPh>
    <rPh sb="62" eb="64">
      <t>アカツツミ</t>
    </rPh>
    <rPh sb="71" eb="74">
      <t>サイフクジ</t>
    </rPh>
    <rPh sb="75" eb="77">
      <t>サナイ</t>
    </rPh>
    <rPh sb="77" eb="80">
      <t>ベンザイテン</t>
    </rPh>
    <rPh sb="81" eb="83">
      <t>キョウドウ</t>
    </rPh>
    <rPh sb="83" eb="84">
      <t>エキ</t>
    </rPh>
    <phoneticPr fontId="3"/>
  </si>
  <si>
    <t>H19.9.29土 1-⑥豪徳寺駅コース6.5km 豪徳寺駅～ユリの木公園～世田谷八幡宮～豪徳寺～烏山川緑道～松陰神社～豪徳寺駅</t>
    <rPh sb="8" eb="9">
      <t>ド</t>
    </rPh>
    <rPh sb="13" eb="16">
      <t>ゴウトクジ</t>
    </rPh>
    <rPh sb="34" eb="35">
      <t>キ</t>
    </rPh>
    <rPh sb="35" eb="37">
      <t>コウエン</t>
    </rPh>
    <rPh sb="38" eb="41">
      <t>セタガヤ</t>
    </rPh>
    <rPh sb="41" eb="44">
      <t>ハチマングウ</t>
    </rPh>
    <rPh sb="49" eb="51">
      <t>カラスヤマ</t>
    </rPh>
    <rPh sb="51" eb="52">
      <t>ガワ</t>
    </rPh>
    <rPh sb="52" eb="53">
      <t>ミドリ</t>
    </rPh>
    <rPh sb="53" eb="54">
      <t>ミチ</t>
    </rPh>
    <rPh sb="55" eb="57">
      <t>ショウイン</t>
    </rPh>
    <rPh sb="57" eb="59">
      <t>ジンジャ</t>
    </rPh>
    <rPh sb="60" eb="63">
      <t>ゴウトクジ</t>
    </rPh>
    <rPh sb="63" eb="64">
      <t>エキ</t>
    </rPh>
    <phoneticPr fontId="3"/>
  </si>
  <si>
    <t>H20.10.13日 1-⑦千歳船橋～経堂駅駅コース7.5km 千歳船橋駅～稲荷神社～長島大榎公演～食と農の博物館～馬事公苑～蛇崩川緑道～実相院～浄光寺～世田谷代官屋敷・郷土資料館～烏山川緑道～石仏公演～経堂駅</t>
    <rPh sb="9" eb="10">
      <t>ヒ</t>
    </rPh>
    <rPh sb="14" eb="18">
      <t>チトセフナバシ</t>
    </rPh>
    <rPh sb="38" eb="40">
      <t>イナリ</t>
    </rPh>
    <rPh sb="40" eb="42">
      <t>ジンジャ</t>
    </rPh>
    <rPh sb="43" eb="45">
      <t>ナガシマ</t>
    </rPh>
    <rPh sb="45" eb="46">
      <t>オオ</t>
    </rPh>
    <rPh sb="46" eb="47">
      <t>エノキ</t>
    </rPh>
    <rPh sb="47" eb="49">
      <t>コウエン</t>
    </rPh>
    <rPh sb="50" eb="51">
      <t>ショク</t>
    </rPh>
    <rPh sb="52" eb="53">
      <t>ノウ</t>
    </rPh>
    <rPh sb="54" eb="57">
      <t>ハクブツカン</t>
    </rPh>
    <rPh sb="58" eb="60">
      <t>バジ</t>
    </rPh>
    <rPh sb="60" eb="62">
      <t>コウエン</t>
    </rPh>
    <rPh sb="63" eb="65">
      <t>ジャクズレ</t>
    </rPh>
    <rPh sb="65" eb="66">
      <t>ガワ</t>
    </rPh>
    <rPh sb="69" eb="71">
      <t>ジッソウ</t>
    </rPh>
    <rPh sb="71" eb="72">
      <t>イン</t>
    </rPh>
    <rPh sb="73" eb="76">
      <t>ジョウコウジ</t>
    </rPh>
    <rPh sb="77" eb="80">
      <t>セタガヤ</t>
    </rPh>
    <rPh sb="80" eb="82">
      <t>ダイカン</t>
    </rPh>
    <rPh sb="82" eb="84">
      <t>ヤシキ</t>
    </rPh>
    <rPh sb="85" eb="87">
      <t>キョウド</t>
    </rPh>
    <rPh sb="87" eb="90">
      <t>シリョウカン</t>
    </rPh>
    <rPh sb="97" eb="99">
      <t>セキブツ</t>
    </rPh>
    <rPh sb="99" eb="101">
      <t>コウエン</t>
    </rPh>
    <rPh sb="102" eb="104">
      <t>キョウドウ</t>
    </rPh>
    <rPh sb="104" eb="105">
      <t>エキ</t>
    </rPh>
    <phoneticPr fontId="3"/>
  </si>
  <si>
    <t>H19.8.11土 1-⑧千歳船橋駅コース6.7km 千歳船橋駅～烏山川緑道～蘆花恒春園～稲荷神社～神明神社～千歳船橋駅</t>
    <rPh sb="8" eb="9">
      <t>ド</t>
    </rPh>
    <rPh sb="13" eb="17">
      <t>チトセフナバシ</t>
    </rPh>
    <rPh sb="39" eb="41">
      <t>ロカ</t>
    </rPh>
    <rPh sb="41" eb="43">
      <t>コウシュン</t>
    </rPh>
    <rPh sb="43" eb="44">
      <t>エン</t>
    </rPh>
    <rPh sb="45" eb="47">
      <t>イナリ</t>
    </rPh>
    <rPh sb="47" eb="49">
      <t>ジンジャ</t>
    </rPh>
    <rPh sb="50" eb="52">
      <t>シンメイ</t>
    </rPh>
    <rPh sb="52" eb="54">
      <t>ジンジャ</t>
    </rPh>
    <phoneticPr fontId="3"/>
  </si>
  <si>
    <t>H20.5.3土 1-⑨祖師谷大蔵駅コース5.5km 祖師谷大蔵駅～神明社～つりがね池公園～上祖師谷公園～祖師谷公園～神明神社～観世音堂～稲荷山橋～祖師谷三丁目公園～祖師谷大蔵駅</t>
    <rPh sb="7" eb="8">
      <t>ド</t>
    </rPh>
    <rPh sb="12" eb="15">
      <t>ソシガヤ</t>
    </rPh>
    <rPh sb="15" eb="17">
      <t>オオクラ</t>
    </rPh>
    <rPh sb="17" eb="18">
      <t>エキ</t>
    </rPh>
    <rPh sb="34" eb="37">
      <t>シンメイシャ</t>
    </rPh>
    <rPh sb="42" eb="43">
      <t>イケ</t>
    </rPh>
    <rPh sb="43" eb="45">
      <t>コウエン</t>
    </rPh>
    <rPh sb="46" eb="50">
      <t>カミソシガヤ</t>
    </rPh>
    <rPh sb="50" eb="52">
      <t>コウエン</t>
    </rPh>
    <rPh sb="53" eb="56">
      <t>ソシガヤ</t>
    </rPh>
    <rPh sb="56" eb="58">
      <t>コウエン</t>
    </rPh>
    <rPh sb="59" eb="61">
      <t>シンメイ</t>
    </rPh>
    <rPh sb="61" eb="63">
      <t>ジンジャ</t>
    </rPh>
    <rPh sb="64" eb="67">
      <t>カンゼオン</t>
    </rPh>
    <rPh sb="67" eb="68">
      <t>ドウ</t>
    </rPh>
    <rPh sb="69" eb="71">
      <t>イナリ</t>
    </rPh>
    <rPh sb="71" eb="72">
      <t>ヤマ</t>
    </rPh>
    <rPh sb="72" eb="73">
      <t>バシ</t>
    </rPh>
    <rPh sb="74" eb="77">
      <t>ソシガヤ</t>
    </rPh>
    <rPh sb="77" eb="80">
      <t>サンチョウメ</t>
    </rPh>
    <rPh sb="80" eb="82">
      <t>コウエン</t>
    </rPh>
    <phoneticPr fontId="3"/>
  </si>
  <si>
    <t>H20.5.4日 1-⑩成城学園駅コース6.0km 成城学園駅～仙川～大蔵運動公園～田直公園～次太夫堀公園～野川～小田急線不動橋～成城学園駅</t>
    <rPh sb="7" eb="8">
      <t>ヒ</t>
    </rPh>
    <rPh sb="12" eb="14">
      <t>セイジョウ</t>
    </rPh>
    <rPh sb="14" eb="16">
      <t>ガクエン</t>
    </rPh>
    <rPh sb="16" eb="17">
      <t>エキ</t>
    </rPh>
    <rPh sb="32" eb="34">
      <t>センガワ</t>
    </rPh>
    <rPh sb="35" eb="37">
      <t>オオクラ</t>
    </rPh>
    <rPh sb="37" eb="39">
      <t>ウンドウ</t>
    </rPh>
    <rPh sb="39" eb="41">
      <t>コウエン</t>
    </rPh>
    <rPh sb="42" eb="43">
      <t>タ</t>
    </rPh>
    <rPh sb="43" eb="44">
      <t>ナオ</t>
    </rPh>
    <rPh sb="44" eb="46">
      <t>コウエン</t>
    </rPh>
    <rPh sb="47" eb="48">
      <t>ジ</t>
    </rPh>
    <rPh sb="48" eb="50">
      <t>ダユウ</t>
    </rPh>
    <rPh sb="50" eb="51">
      <t>ホリ</t>
    </rPh>
    <rPh sb="51" eb="53">
      <t>コウエン</t>
    </rPh>
    <rPh sb="54" eb="56">
      <t>ノガワ</t>
    </rPh>
    <rPh sb="57" eb="61">
      <t>オダキュウセン</t>
    </rPh>
    <rPh sb="61" eb="63">
      <t>フドウ</t>
    </rPh>
    <rPh sb="63" eb="64">
      <t>バシ</t>
    </rPh>
    <phoneticPr fontId="3"/>
  </si>
  <si>
    <t>H20.2.16日 1-⑪狛江駅～喜多見駅コース6.4km 狛江駅～野川緑地公園入口～中通り～千手院～野川小金橋～明照院～きたみふれあい広場～神明の森みつ池～喜多見不動尊～喜多見駅</t>
    <rPh sb="8" eb="9">
      <t>ヒ</t>
    </rPh>
    <rPh sb="13" eb="15">
      <t>コマエ</t>
    </rPh>
    <rPh sb="15" eb="16">
      <t>エキ</t>
    </rPh>
    <rPh sb="17" eb="20">
      <t>キタミ</t>
    </rPh>
    <rPh sb="20" eb="21">
      <t>エキ</t>
    </rPh>
    <rPh sb="34" eb="36">
      <t>ノガワ</t>
    </rPh>
    <rPh sb="36" eb="40">
      <t>リョクチコウエン</t>
    </rPh>
    <rPh sb="40" eb="42">
      <t>イリグチ</t>
    </rPh>
    <rPh sb="43" eb="44">
      <t>ナカ</t>
    </rPh>
    <rPh sb="44" eb="45">
      <t>ドオ</t>
    </rPh>
    <rPh sb="47" eb="49">
      <t>センジュ</t>
    </rPh>
    <rPh sb="49" eb="50">
      <t>イン</t>
    </rPh>
    <rPh sb="51" eb="53">
      <t>ノガワ</t>
    </rPh>
    <rPh sb="53" eb="55">
      <t>コガネ</t>
    </rPh>
    <rPh sb="55" eb="56">
      <t>バシ</t>
    </rPh>
    <rPh sb="57" eb="58">
      <t>アキラ</t>
    </rPh>
    <rPh sb="58" eb="59">
      <t>ショウ</t>
    </rPh>
    <rPh sb="59" eb="60">
      <t>イン</t>
    </rPh>
    <rPh sb="68" eb="70">
      <t>ヒロバ</t>
    </rPh>
    <rPh sb="71" eb="73">
      <t>シンメイ</t>
    </rPh>
    <rPh sb="74" eb="75">
      <t>モリ</t>
    </rPh>
    <rPh sb="77" eb="78">
      <t>チ</t>
    </rPh>
    <rPh sb="79" eb="82">
      <t>キタミ</t>
    </rPh>
    <rPh sb="82" eb="85">
      <t>フドウソン</t>
    </rPh>
    <phoneticPr fontId="3"/>
  </si>
  <si>
    <t>H20.10.4土 1-⑫狛江駅～喜多見駅(岩戸川緑道)コース4.9km 狛江駅～岩戸川緑地公園入口～明静院～八幡神社～慶元寺～区立稲荷塚古墳緑地～氷川神社～区立滝下橋緑道～喜多見駅</t>
    <rPh sb="8" eb="9">
      <t>ド</t>
    </rPh>
    <rPh sb="13" eb="15">
      <t>コマエ</t>
    </rPh>
    <rPh sb="15" eb="16">
      <t>エキ</t>
    </rPh>
    <rPh sb="17" eb="20">
      <t>キタミ</t>
    </rPh>
    <rPh sb="20" eb="21">
      <t>エキ</t>
    </rPh>
    <rPh sb="41" eb="43">
      <t>イワト</t>
    </rPh>
    <rPh sb="43" eb="44">
      <t>ガワ</t>
    </rPh>
    <rPh sb="44" eb="48">
      <t>リョクチコウエン</t>
    </rPh>
    <rPh sb="48" eb="50">
      <t>イリグチ</t>
    </rPh>
    <rPh sb="51" eb="52">
      <t>メイ</t>
    </rPh>
    <rPh sb="52" eb="53">
      <t>シズカ</t>
    </rPh>
    <rPh sb="53" eb="54">
      <t>イン</t>
    </rPh>
    <rPh sb="55" eb="57">
      <t>ハチマン</t>
    </rPh>
    <rPh sb="57" eb="59">
      <t>ジンジャ</t>
    </rPh>
    <rPh sb="60" eb="62">
      <t>ケイゲン</t>
    </rPh>
    <rPh sb="62" eb="63">
      <t>ジ</t>
    </rPh>
    <rPh sb="74" eb="76">
      <t>ヒカワ</t>
    </rPh>
    <rPh sb="76" eb="78">
      <t>ジンジャ</t>
    </rPh>
    <rPh sb="79" eb="81">
      <t>クリツ</t>
    </rPh>
    <rPh sb="81" eb="83">
      <t>タキシタ</t>
    </rPh>
    <rPh sb="83" eb="84">
      <t>バシ</t>
    </rPh>
    <rPh sb="84" eb="85">
      <t>ミドリ</t>
    </rPh>
    <rPh sb="85" eb="86">
      <t>ミチ</t>
    </rPh>
    <phoneticPr fontId="3"/>
  </si>
  <si>
    <t>H19.10.1月 1-⑭登戸駅～向ヶ丘遊園駅コース6.5km 登戸駅～二ヶ領せせらぎ館～川崎市緑化センター～妙楽寺～龍安寺～向ヶ丘遊園駅</t>
    <rPh sb="8" eb="9">
      <t>ゲツ</t>
    </rPh>
    <rPh sb="13" eb="15">
      <t>ノボリト</t>
    </rPh>
    <rPh sb="15" eb="16">
      <t>エキ</t>
    </rPh>
    <rPh sb="17" eb="22">
      <t>ムコウガオカユウエン</t>
    </rPh>
    <rPh sb="22" eb="23">
      <t>エキ</t>
    </rPh>
    <rPh sb="36" eb="37">
      <t>ニ</t>
    </rPh>
    <rPh sb="38" eb="39">
      <t>リョウ</t>
    </rPh>
    <rPh sb="43" eb="44">
      <t>カン</t>
    </rPh>
    <rPh sb="45" eb="48">
      <t>カワサキシ</t>
    </rPh>
    <rPh sb="48" eb="50">
      <t>リョッカ</t>
    </rPh>
    <rPh sb="55" eb="58">
      <t>ミョウラクジ</t>
    </rPh>
    <rPh sb="59" eb="62">
      <t>リョウアンジ</t>
    </rPh>
    <phoneticPr fontId="3"/>
  </si>
  <si>
    <t>H19.10.8月 1-⑮向ヶ丘遊園駅(桝形山)コース3.5km 向ヶ丘遊園駅～広福寺～戸隠不動尊跡地～ホタルの里～桝形山広場～生田緑地入口～飯室山山頂～長者穴横穴古墳群～向ヶ丘遊園駅</t>
    <rPh sb="8" eb="9">
      <t>ゲツ</t>
    </rPh>
    <rPh sb="13" eb="18">
      <t>ムコウガオカユウエン</t>
    </rPh>
    <rPh sb="18" eb="19">
      <t>エキ</t>
    </rPh>
    <rPh sb="20" eb="22">
      <t>マスガタ</t>
    </rPh>
    <rPh sb="22" eb="23">
      <t>ヤマ</t>
    </rPh>
    <rPh sb="40" eb="41">
      <t>ヒロシ</t>
    </rPh>
    <rPh sb="41" eb="42">
      <t>フク</t>
    </rPh>
    <rPh sb="42" eb="43">
      <t>デラ</t>
    </rPh>
    <rPh sb="44" eb="46">
      <t>トガクシ</t>
    </rPh>
    <rPh sb="46" eb="49">
      <t>フドウソン</t>
    </rPh>
    <rPh sb="49" eb="51">
      <t>アトチ</t>
    </rPh>
    <rPh sb="56" eb="57">
      <t>サト</t>
    </rPh>
    <rPh sb="58" eb="60">
      <t>マスガタ</t>
    </rPh>
    <rPh sb="60" eb="61">
      <t>ヤマ</t>
    </rPh>
    <rPh sb="61" eb="63">
      <t>ヒロバ</t>
    </rPh>
    <rPh sb="64" eb="66">
      <t>イクタ</t>
    </rPh>
    <rPh sb="66" eb="68">
      <t>リョクチ</t>
    </rPh>
    <rPh sb="68" eb="70">
      <t>イリグチ</t>
    </rPh>
    <rPh sb="71" eb="73">
      <t>イイムロ</t>
    </rPh>
    <rPh sb="73" eb="74">
      <t>ヤマ</t>
    </rPh>
    <rPh sb="74" eb="76">
      <t>サンチョウ</t>
    </rPh>
    <rPh sb="77" eb="79">
      <t>チョウジャ</t>
    </rPh>
    <rPh sb="79" eb="80">
      <t>アナ</t>
    </rPh>
    <rPh sb="80" eb="82">
      <t>ヨコアナ</t>
    </rPh>
    <rPh sb="84" eb="85">
      <t>グン</t>
    </rPh>
    <phoneticPr fontId="3"/>
  </si>
  <si>
    <t>H19.10.7日 1-⑯向ヶ丘遊園駅(日向山)コース5.8km 向ヶ丘遊園駅～長念寺～二ヶ領用水～東生田緑地(日向の丘)～根岸古墳群～向ヶ丘遊園駅</t>
    <rPh sb="8" eb="9">
      <t>ニチ</t>
    </rPh>
    <rPh sb="13" eb="18">
      <t>ムコウガオカユウエン</t>
    </rPh>
    <rPh sb="18" eb="19">
      <t>エキ</t>
    </rPh>
    <rPh sb="20" eb="22">
      <t>ヒナタ</t>
    </rPh>
    <rPh sb="22" eb="23">
      <t>ヤマ</t>
    </rPh>
    <rPh sb="40" eb="41">
      <t>チョウ</t>
    </rPh>
    <rPh sb="41" eb="42">
      <t>ネン</t>
    </rPh>
    <rPh sb="42" eb="43">
      <t>デラ</t>
    </rPh>
    <rPh sb="44" eb="45">
      <t>ニ</t>
    </rPh>
    <rPh sb="46" eb="47">
      <t>リョウ</t>
    </rPh>
    <rPh sb="47" eb="49">
      <t>ヨウスイ</t>
    </rPh>
    <rPh sb="50" eb="51">
      <t>ヒガシ</t>
    </rPh>
    <rPh sb="51" eb="53">
      <t>イクタ</t>
    </rPh>
    <rPh sb="53" eb="55">
      <t>リョクチ</t>
    </rPh>
    <rPh sb="59" eb="60">
      <t>オカ</t>
    </rPh>
    <rPh sb="62" eb="64">
      <t>ネギシ</t>
    </rPh>
    <rPh sb="66" eb="67">
      <t>グン</t>
    </rPh>
    <phoneticPr fontId="3"/>
  </si>
  <si>
    <t>H19.9.1土 2-①読売ランド前駅コース5.7km 読売ランド前駅～多摩自然遊歩道～フルーツパーク～寿福寺～小沢城址～福昌寺～玉林寺～寺尾台団地～読売ランド前駅</t>
    <rPh sb="7" eb="8">
      <t>ド</t>
    </rPh>
    <rPh sb="12" eb="14">
      <t>ヨミウリ</t>
    </rPh>
    <rPh sb="17" eb="18">
      <t>マエ</t>
    </rPh>
    <rPh sb="18" eb="19">
      <t>エキ</t>
    </rPh>
    <rPh sb="36" eb="38">
      <t>タマ</t>
    </rPh>
    <rPh sb="38" eb="40">
      <t>シゼン</t>
    </rPh>
    <rPh sb="40" eb="43">
      <t>ユウホドウ</t>
    </rPh>
    <rPh sb="52" eb="55">
      <t>ジュフクジ</t>
    </rPh>
    <rPh sb="56" eb="58">
      <t>オザワ</t>
    </rPh>
    <rPh sb="58" eb="60">
      <t>ジョウシ</t>
    </rPh>
    <rPh sb="61" eb="64">
      <t>フクショウジ</t>
    </rPh>
    <rPh sb="65" eb="66">
      <t>タマ</t>
    </rPh>
    <rPh sb="66" eb="67">
      <t>ハヤシ</t>
    </rPh>
    <rPh sb="67" eb="68">
      <t>テラ</t>
    </rPh>
    <rPh sb="69" eb="72">
      <t>テラオダイ</t>
    </rPh>
    <rPh sb="72" eb="74">
      <t>ダンチ</t>
    </rPh>
    <phoneticPr fontId="3"/>
  </si>
  <si>
    <t>H20.11.3月 2-②百合ヶ丘駅～新百合ヶ丘駅コース5.5km 百合ヶ丘駅～高石神社～香林寺・五重塔～細山郷土資料館～タブノキ～向原の森公園～金程万葉苑～史跡勝坂～もみじヶ丘公園～新百合ヶ丘駅</t>
    <rPh sb="8" eb="9">
      <t>ゲツ</t>
    </rPh>
    <rPh sb="13" eb="17">
      <t>ユリガオカ</t>
    </rPh>
    <rPh sb="17" eb="18">
      <t>エキ</t>
    </rPh>
    <rPh sb="19" eb="20">
      <t>シン</t>
    </rPh>
    <rPh sb="41" eb="42">
      <t>イシ</t>
    </rPh>
    <rPh sb="42" eb="44">
      <t>ジンジャ</t>
    </rPh>
    <rPh sb="45" eb="46">
      <t>カオル</t>
    </rPh>
    <rPh sb="46" eb="47">
      <t>ハヤシ</t>
    </rPh>
    <rPh sb="47" eb="48">
      <t>ジ</t>
    </rPh>
    <rPh sb="49" eb="51">
      <t>ゴジュウ</t>
    </rPh>
    <rPh sb="51" eb="52">
      <t>トウ</t>
    </rPh>
    <rPh sb="53" eb="55">
      <t>ホソヤマ</t>
    </rPh>
    <rPh sb="55" eb="57">
      <t>キョウド</t>
    </rPh>
    <rPh sb="57" eb="60">
      <t>シリョウカン</t>
    </rPh>
    <rPh sb="66" eb="68">
      <t>ムカイハラ</t>
    </rPh>
    <rPh sb="69" eb="70">
      <t>モリ</t>
    </rPh>
    <rPh sb="73" eb="75">
      <t>カナホド</t>
    </rPh>
    <rPh sb="75" eb="77">
      <t>マンヨウ</t>
    </rPh>
    <rPh sb="77" eb="78">
      <t>エン</t>
    </rPh>
    <rPh sb="79" eb="81">
      <t>シセキ</t>
    </rPh>
    <rPh sb="81" eb="82">
      <t>マサル</t>
    </rPh>
    <rPh sb="82" eb="83">
      <t>サカ</t>
    </rPh>
    <phoneticPr fontId="3"/>
  </si>
  <si>
    <t>H19.11.11日 2-③柿生駅(麻生川)コース4.0km 柿生駅～柿生緑地～修廣寺～葉積緑地～麻生川～柿生駅</t>
    <rPh sb="9" eb="10">
      <t>ヒ</t>
    </rPh>
    <rPh sb="14" eb="15">
      <t>カキ</t>
    </rPh>
    <rPh sb="15" eb="16">
      <t>セイ</t>
    </rPh>
    <rPh sb="16" eb="17">
      <t>エキ</t>
    </rPh>
    <rPh sb="18" eb="20">
      <t>アソウ</t>
    </rPh>
    <rPh sb="20" eb="21">
      <t>ガワ</t>
    </rPh>
    <phoneticPr fontId="3"/>
  </si>
  <si>
    <t>H21.1.4日 2-④柿生駅(王禅寺)コース7.8km 柿生駅～茶臼山緑地～むじなが池公園入口～～王禅寺ふるさと公園入口～琴平神社～龍口ノ池公園～月読神社～おっ越しふれあいの森～浄慶寺～柿生駅</t>
    <rPh sb="7" eb="8">
      <t>ヒ</t>
    </rPh>
    <rPh sb="12" eb="13">
      <t>カキ</t>
    </rPh>
    <rPh sb="13" eb="14">
      <t>セイ</t>
    </rPh>
    <rPh sb="14" eb="15">
      <t>エキ</t>
    </rPh>
    <rPh sb="16" eb="19">
      <t>オウゼンジ</t>
    </rPh>
    <rPh sb="46" eb="48">
      <t>イリグチ</t>
    </rPh>
    <rPh sb="62" eb="63">
      <t>コト</t>
    </rPh>
    <rPh sb="63" eb="64">
      <t>ヒラ</t>
    </rPh>
    <rPh sb="64" eb="66">
      <t>ジンジャ</t>
    </rPh>
    <rPh sb="67" eb="68">
      <t>リュウ</t>
    </rPh>
    <rPh sb="74" eb="75">
      <t>ゲツ</t>
    </rPh>
    <rPh sb="75" eb="76">
      <t>ヨ</t>
    </rPh>
    <rPh sb="76" eb="78">
      <t>ジンジャ</t>
    </rPh>
    <rPh sb="81" eb="82">
      <t>エツ</t>
    </rPh>
    <rPh sb="88" eb="89">
      <t>モリ</t>
    </rPh>
    <rPh sb="90" eb="91">
      <t>ジョウ</t>
    </rPh>
    <rPh sb="91" eb="92">
      <t>ケイ</t>
    </rPh>
    <rPh sb="92" eb="93">
      <t>テラ</t>
    </rPh>
    <phoneticPr fontId="3"/>
  </si>
  <si>
    <t>H19.6.9土 2-⑤鶴川駅コース5.0km 鶴川駅～東光寺～岡上営農団地～尾根道～鶴川駅</t>
    <rPh sb="7" eb="8">
      <t>ド</t>
    </rPh>
    <rPh sb="12" eb="14">
      <t>ツルカワ</t>
    </rPh>
    <rPh sb="28" eb="29">
      <t>ヒガシ</t>
    </rPh>
    <rPh sb="29" eb="30">
      <t>ミツ</t>
    </rPh>
    <rPh sb="30" eb="31">
      <t>ジ</t>
    </rPh>
    <rPh sb="32" eb="33">
      <t>オカ</t>
    </rPh>
    <rPh sb="33" eb="34">
      <t>ウエ</t>
    </rPh>
    <rPh sb="34" eb="36">
      <t>エイノウ</t>
    </rPh>
    <rPh sb="36" eb="38">
      <t>ダンチ</t>
    </rPh>
    <rPh sb="39" eb="41">
      <t>オネ</t>
    </rPh>
    <rPh sb="41" eb="42">
      <t>ドウ</t>
    </rPh>
    <phoneticPr fontId="3"/>
  </si>
  <si>
    <t>H19.9.9土 2-⑥玉川学園前駅コース5.9km 玉川学園前駅～玉川学園脇の階段～奈良川源流域～奈良北団地～松風公園～成瀬山～昭和薬科大学～三井海上研修所～玉川学園前駅</t>
    <rPh sb="7" eb="8">
      <t>ド</t>
    </rPh>
    <rPh sb="12" eb="17">
      <t>タマガワガクエンマエ</t>
    </rPh>
    <rPh sb="34" eb="36">
      <t>タマガワ</t>
    </rPh>
    <rPh sb="36" eb="38">
      <t>ガクエン</t>
    </rPh>
    <rPh sb="38" eb="39">
      <t>ワキ</t>
    </rPh>
    <rPh sb="40" eb="42">
      <t>カイダン</t>
    </rPh>
    <rPh sb="43" eb="45">
      <t>ナラ</t>
    </rPh>
    <rPh sb="45" eb="46">
      <t>ガワ</t>
    </rPh>
    <rPh sb="46" eb="48">
      <t>ゲンリュウ</t>
    </rPh>
    <rPh sb="48" eb="49">
      <t>イキ</t>
    </rPh>
    <rPh sb="50" eb="52">
      <t>ナラ</t>
    </rPh>
    <rPh sb="52" eb="53">
      <t>キタ</t>
    </rPh>
    <rPh sb="53" eb="55">
      <t>ダンチ</t>
    </rPh>
    <rPh sb="56" eb="58">
      <t>ショウフウ</t>
    </rPh>
    <rPh sb="61" eb="63">
      <t>ナルセ</t>
    </rPh>
    <rPh sb="63" eb="64">
      <t>ヤマ</t>
    </rPh>
    <rPh sb="65" eb="71">
      <t>ショウワヤッカダイガク</t>
    </rPh>
    <rPh sb="72" eb="74">
      <t>ミツイ</t>
    </rPh>
    <rPh sb="74" eb="76">
      <t>カイジョウ</t>
    </rPh>
    <rPh sb="76" eb="78">
      <t>ケンシュウ</t>
    </rPh>
    <rPh sb="78" eb="79">
      <t>ジョ</t>
    </rPh>
    <phoneticPr fontId="3"/>
  </si>
  <si>
    <t>H20.10.19月 3-①栗平駅～五月台駅コース4.0km 栗平駅～県境の尾根道～五カ田見晴らし公園～十三塚～里山風景～コスモス畑～崖線の斜面樹林～五月台駅</t>
    <rPh sb="9" eb="10">
      <t>ゲツ</t>
    </rPh>
    <rPh sb="14" eb="16">
      <t>クリヒラ</t>
    </rPh>
    <rPh sb="16" eb="17">
      <t>エキ</t>
    </rPh>
    <rPh sb="18" eb="20">
      <t>ゴガツ</t>
    </rPh>
    <rPh sb="20" eb="21">
      <t>ダイ</t>
    </rPh>
    <rPh sb="35" eb="37">
      <t>ケンキョウ</t>
    </rPh>
    <rPh sb="38" eb="40">
      <t>オネ</t>
    </rPh>
    <rPh sb="40" eb="41">
      <t>ミチ</t>
    </rPh>
    <rPh sb="42" eb="43">
      <t>ゴ</t>
    </rPh>
    <rPh sb="44" eb="45">
      <t>タ</t>
    </rPh>
    <rPh sb="45" eb="47">
      <t>ミハ</t>
    </rPh>
    <rPh sb="49" eb="51">
      <t>コウエン</t>
    </rPh>
    <rPh sb="52" eb="54">
      <t>ジュウサン</t>
    </rPh>
    <rPh sb="54" eb="55">
      <t>ツカ</t>
    </rPh>
    <rPh sb="56" eb="58">
      <t>サトヤマ</t>
    </rPh>
    <rPh sb="58" eb="59">
      <t>フウ</t>
    </rPh>
    <rPh sb="59" eb="60">
      <t>ケイ</t>
    </rPh>
    <rPh sb="65" eb="66">
      <t>ハタケ</t>
    </rPh>
    <rPh sb="67" eb="68">
      <t>ガケ</t>
    </rPh>
    <rPh sb="68" eb="69">
      <t>セン</t>
    </rPh>
    <rPh sb="70" eb="72">
      <t>シャメン</t>
    </rPh>
    <rPh sb="72" eb="74">
      <t>ジュリン</t>
    </rPh>
    <phoneticPr fontId="3"/>
  </si>
  <si>
    <t>H21.1.24土 3-③黒川駅コース4.8km 黒川駅～汁守神社～森の遊歩道入口～もみじの広場～海道ひだまり公園～黒川駅</t>
    <rPh sb="8" eb="9">
      <t>ド</t>
    </rPh>
    <rPh sb="13" eb="15">
      <t>クロゴウ</t>
    </rPh>
    <rPh sb="15" eb="16">
      <t>エキ</t>
    </rPh>
    <rPh sb="29" eb="30">
      <t>シル</t>
    </rPh>
    <rPh sb="30" eb="31">
      <t>モリ</t>
    </rPh>
    <rPh sb="31" eb="33">
      <t>ジンジャ</t>
    </rPh>
    <rPh sb="34" eb="35">
      <t>モリ</t>
    </rPh>
    <rPh sb="36" eb="39">
      <t>ユウホドウ</t>
    </rPh>
    <rPh sb="39" eb="41">
      <t>イリグチ</t>
    </rPh>
    <rPh sb="46" eb="48">
      <t>ヒロバ</t>
    </rPh>
    <rPh sb="49" eb="51">
      <t>カイドウ</t>
    </rPh>
    <phoneticPr fontId="3"/>
  </si>
  <si>
    <t>H20.10.19月 3-②黒川駅～栗平駅コース4.0km 黒川駅～栗平駅～川崎市黒川青少年野球活動センター～栗木緑地～桐光学園～常念寺～栗平駅</t>
    <rPh sb="9" eb="10">
      <t>ゲツ</t>
    </rPh>
    <rPh sb="14" eb="16">
      <t>クロカワ</t>
    </rPh>
    <rPh sb="16" eb="17">
      <t>エキ</t>
    </rPh>
    <rPh sb="18" eb="20">
      <t>クリヒラ</t>
    </rPh>
    <rPh sb="20" eb="21">
      <t>エキ</t>
    </rPh>
    <rPh sb="34" eb="36">
      <t>クリヒラ</t>
    </rPh>
    <rPh sb="36" eb="37">
      <t>エキ</t>
    </rPh>
    <rPh sb="39" eb="40">
      <t>サキ</t>
    </rPh>
    <rPh sb="40" eb="41">
      <t>シ</t>
    </rPh>
    <rPh sb="43" eb="46">
      <t>セイショウネン</t>
    </rPh>
    <rPh sb="46" eb="47">
      <t>ノ</t>
    </rPh>
    <rPh sb="47" eb="48">
      <t>タマ</t>
    </rPh>
    <rPh sb="48" eb="50">
      <t>カツドウ</t>
    </rPh>
    <rPh sb="55" eb="57">
      <t>クリキ</t>
    </rPh>
    <rPh sb="60" eb="64">
      <t>トウコウガクエン</t>
    </rPh>
    <rPh sb="65" eb="68">
      <t>ジョウネンジ</t>
    </rPh>
    <phoneticPr fontId="3"/>
  </si>
  <si>
    <t>H20.11.1土 3-④はるひ野駅～黒川駅コース6.0km はるひ野駅～黒川よこみね緑地～天王森公園・八坂神社～若葉台公園～上谷戸親水公園～三沢川～黒川東営農団地～黒川駅</t>
    <rPh sb="8" eb="9">
      <t>ド</t>
    </rPh>
    <rPh sb="16" eb="17">
      <t>ノ</t>
    </rPh>
    <rPh sb="17" eb="18">
      <t>エキ</t>
    </rPh>
    <rPh sb="37" eb="39">
      <t>クロカワ</t>
    </rPh>
    <rPh sb="46" eb="48">
      <t>テンノウ</t>
    </rPh>
    <rPh sb="48" eb="49">
      <t>モリ</t>
    </rPh>
    <rPh sb="52" eb="53">
      <t>ハチ</t>
    </rPh>
    <rPh sb="53" eb="54">
      <t>サカ</t>
    </rPh>
    <rPh sb="54" eb="56">
      <t>ジンジャ</t>
    </rPh>
    <rPh sb="57" eb="59">
      <t>ワカバ</t>
    </rPh>
    <rPh sb="59" eb="60">
      <t>ダイ</t>
    </rPh>
    <rPh sb="60" eb="62">
      <t>コウエン</t>
    </rPh>
    <rPh sb="63" eb="64">
      <t>ウエ</t>
    </rPh>
    <rPh sb="64" eb="65">
      <t>タニ</t>
    </rPh>
    <rPh sb="65" eb="66">
      <t>ト</t>
    </rPh>
    <rPh sb="66" eb="68">
      <t>シンスイ</t>
    </rPh>
    <rPh sb="68" eb="70">
      <t>コウエン</t>
    </rPh>
    <rPh sb="71" eb="73">
      <t>ミサワ</t>
    </rPh>
    <rPh sb="73" eb="74">
      <t>ガワ</t>
    </rPh>
    <rPh sb="75" eb="77">
      <t>クロカワ</t>
    </rPh>
    <rPh sb="77" eb="78">
      <t>ヒガシ</t>
    </rPh>
    <rPh sb="78" eb="80">
      <t>エイノウ</t>
    </rPh>
    <rPh sb="80" eb="82">
      <t>ダンチ</t>
    </rPh>
    <phoneticPr fontId="3"/>
  </si>
  <si>
    <t>H21.5.2土 3-⑤小田急永山駅コース6.7km 永山駅～聖ヶ丘遊歩道～大谷戸公園～旧多摩聖蹟記念館～多摩東公園～諏訪北公園～永山駅</t>
    <rPh sb="7" eb="8">
      <t>ド</t>
    </rPh>
    <rPh sb="15" eb="17">
      <t>ナガヤマ</t>
    </rPh>
    <rPh sb="17" eb="18">
      <t>エキ</t>
    </rPh>
    <rPh sb="31" eb="32">
      <t>セイ</t>
    </rPh>
    <rPh sb="34" eb="37">
      <t>ユウホドウ</t>
    </rPh>
    <rPh sb="38" eb="39">
      <t>オオ</t>
    </rPh>
    <rPh sb="39" eb="41">
      <t>ヤト</t>
    </rPh>
    <rPh sb="41" eb="43">
      <t>コウエン</t>
    </rPh>
    <rPh sb="44" eb="45">
      <t>キュウ</t>
    </rPh>
    <rPh sb="45" eb="47">
      <t>タマ</t>
    </rPh>
    <rPh sb="47" eb="49">
      <t>セイセキ</t>
    </rPh>
    <rPh sb="49" eb="51">
      <t>キネン</t>
    </rPh>
    <rPh sb="51" eb="52">
      <t>カン</t>
    </rPh>
    <rPh sb="53" eb="55">
      <t>タマ</t>
    </rPh>
    <rPh sb="55" eb="56">
      <t>ヒガシ</t>
    </rPh>
    <rPh sb="56" eb="58">
      <t>コウエン</t>
    </rPh>
    <rPh sb="59" eb="61">
      <t>スワ</t>
    </rPh>
    <rPh sb="61" eb="62">
      <t>キタ</t>
    </rPh>
    <phoneticPr fontId="3"/>
  </si>
  <si>
    <t>H20.12.31水 3-⑥小田急多摩センター駅～小田急永山駅コース6.5km 小田急多摩センター駅～埋蔵文化センター～吉祥院～豊ヶ丘北公園～貝取北公園～瓜生緑地～永山南公園～永山北公園～小田急永山駅</t>
    <rPh sb="9" eb="10">
      <t>スイ</t>
    </rPh>
    <rPh sb="14" eb="17">
      <t>オダキュウ</t>
    </rPh>
    <rPh sb="23" eb="24">
      <t>エキ</t>
    </rPh>
    <rPh sb="60" eb="63">
      <t>キッショウイン</t>
    </rPh>
    <rPh sb="64" eb="65">
      <t>トヨ</t>
    </rPh>
    <rPh sb="68" eb="70">
      <t>コウエン</t>
    </rPh>
    <rPh sb="71" eb="73">
      <t>カイドリ</t>
    </rPh>
    <rPh sb="74" eb="76">
      <t>コウエン</t>
    </rPh>
    <rPh sb="77" eb="79">
      <t>ウリュウ</t>
    </rPh>
    <rPh sb="82" eb="84">
      <t>ナガヤマ</t>
    </rPh>
    <rPh sb="84" eb="85">
      <t>ミナミ</t>
    </rPh>
    <rPh sb="85" eb="87">
      <t>コウエン</t>
    </rPh>
    <rPh sb="88" eb="90">
      <t>ナガヤマ</t>
    </rPh>
    <rPh sb="90" eb="91">
      <t>キタ</t>
    </rPh>
    <rPh sb="91" eb="93">
      <t>コウエン</t>
    </rPh>
    <phoneticPr fontId="3"/>
  </si>
  <si>
    <t>H21.1.11日 3-⑧小田急多摩センター駅～唐木田駅コース3.0km 小田急多摩センター駅～多摩中央公園～宝野公園～鶴巻東公園～鶴巻西公園～唐木田駅</t>
    <rPh sb="8" eb="9">
      <t>ニチ</t>
    </rPh>
    <rPh sb="24" eb="27">
      <t>カラキダ</t>
    </rPh>
    <rPh sb="27" eb="28">
      <t>エキ</t>
    </rPh>
    <rPh sb="48" eb="50">
      <t>タマ</t>
    </rPh>
    <rPh sb="50" eb="52">
      <t>チュウオウ</t>
    </rPh>
    <rPh sb="52" eb="54">
      <t>コウエン</t>
    </rPh>
    <rPh sb="55" eb="57">
      <t>タカノ</t>
    </rPh>
    <rPh sb="57" eb="59">
      <t>コウエン</t>
    </rPh>
    <rPh sb="60" eb="62">
      <t>ツルマキ</t>
    </rPh>
    <rPh sb="62" eb="63">
      <t>ヒガシ</t>
    </rPh>
    <rPh sb="63" eb="65">
      <t>コウエン</t>
    </rPh>
    <rPh sb="66" eb="68">
      <t>ツルマキ</t>
    </rPh>
    <rPh sb="68" eb="69">
      <t>ニシ</t>
    </rPh>
    <rPh sb="69" eb="71">
      <t>コウエン</t>
    </rPh>
    <phoneticPr fontId="3"/>
  </si>
  <si>
    <t>H21.1.11日 3-⑨唐木田駅コース6.6km 唐木田駅コース～小山田緑地への誘導標識～アサザ池～小山田緑地～トンボ池～唐木田駅</t>
    <rPh sb="8" eb="9">
      <t>ニチ</t>
    </rPh>
    <rPh sb="13" eb="16">
      <t>カラキダ</t>
    </rPh>
    <rPh sb="16" eb="17">
      <t>エキ</t>
    </rPh>
    <rPh sb="34" eb="37">
      <t>オヤマダ</t>
    </rPh>
    <rPh sb="41" eb="43">
      <t>ユウドウ</t>
    </rPh>
    <rPh sb="43" eb="45">
      <t>ヒョウシキ</t>
    </rPh>
    <rPh sb="49" eb="50">
      <t>チ</t>
    </rPh>
    <rPh sb="60" eb="61">
      <t>イケ</t>
    </rPh>
    <phoneticPr fontId="3"/>
  </si>
  <si>
    <t>H19.3.31土 ４-①東林間駅～中央林間駅コース5.3km 東林間駅～相模緑地緑道～横浜水道道・さくらの散歩道～つきみ野交差点～大和歩行者専用道～つるま自然の森～中央林間駅</t>
    <rPh sb="8" eb="9">
      <t>ド</t>
    </rPh>
    <rPh sb="13" eb="16">
      <t>ヒガシリンカン</t>
    </rPh>
    <rPh sb="18" eb="20">
      <t>チュウオウ</t>
    </rPh>
    <rPh sb="37" eb="39">
      <t>サガミ</t>
    </rPh>
    <rPh sb="44" eb="46">
      <t>ヨコハマ</t>
    </rPh>
    <rPh sb="46" eb="48">
      <t>スイドウ</t>
    </rPh>
    <rPh sb="48" eb="49">
      <t>ドウ</t>
    </rPh>
    <rPh sb="54" eb="57">
      <t>サンポドウ</t>
    </rPh>
    <rPh sb="61" eb="62">
      <t>ノ</t>
    </rPh>
    <rPh sb="62" eb="65">
      <t>コウサテン</t>
    </rPh>
    <rPh sb="66" eb="68">
      <t>ヤマト</t>
    </rPh>
    <rPh sb="68" eb="71">
      <t>ホコウシャ</t>
    </rPh>
    <rPh sb="71" eb="73">
      <t>センヨウ</t>
    </rPh>
    <rPh sb="73" eb="74">
      <t>ミチ</t>
    </rPh>
    <rPh sb="78" eb="80">
      <t>シゼン</t>
    </rPh>
    <rPh sb="81" eb="82">
      <t>モリ</t>
    </rPh>
    <phoneticPr fontId="3"/>
  </si>
  <si>
    <t>H19.4.30月 1-⑬狛江駅～和泉多摩川駅コース5.3km 狛江駅～泉龍寺～弁財天池～西河原自然公園～鬼塚古墳～伊豆見神社～万葉歌碑～多摩川堤防～宿河原堰～玉泉寺～和泉多摩川駅</t>
    <rPh sb="8" eb="9">
      <t>ゲツ</t>
    </rPh>
    <rPh sb="13" eb="15">
      <t>コマエ</t>
    </rPh>
    <rPh sb="15" eb="16">
      <t>エキ</t>
    </rPh>
    <rPh sb="17" eb="22">
      <t>イズミタマガワ</t>
    </rPh>
    <rPh sb="22" eb="23">
      <t>エキ</t>
    </rPh>
    <rPh sb="36" eb="39">
      <t>センリュウジ</t>
    </rPh>
    <rPh sb="40" eb="43">
      <t>ベンザイテン</t>
    </rPh>
    <rPh sb="43" eb="44">
      <t>イケ</t>
    </rPh>
    <rPh sb="45" eb="48">
      <t>ニシガワラ</t>
    </rPh>
    <rPh sb="48" eb="50">
      <t>シゼン</t>
    </rPh>
    <rPh sb="50" eb="52">
      <t>コウエン</t>
    </rPh>
    <rPh sb="53" eb="54">
      <t>オニ</t>
    </rPh>
    <rPh sb="54" eb="55">
      <t>ツカ</t>
    </rPh>
    <rPh sb="55" eb="57">
      <t>コフン</t>
    </rPh>
    <rPh sb="58" eb="61">
      <t>イズミ</t>
    </rPh>
    <rPh sb="61" eb="63">
      <t>ジンジャ</t>
    </rPh>
    <rPh sb="64" eb="66">
      <t>マンヨウ</t>
    </rPh>
    <rPh sb="66" eb="68">
      <t>カヒ</t>
    </rPh>
    <rPh sb="69" eb="72">
      <t>タマガワ</t>
    </rPh>
    <rPh sb="72" eb="74">
      <t>テイボウ</t>
    </rPh>
    <rPh sb="75" eb="78">
      <t>シュクガワラ</t>
    </rPh>
    <rPh sb="78" eb="79">
      <t>セキ</t>
    </rPh>
    <rPh sb="80" eb="83">
      <t>ギョクセンジ</t>
    </rPh>
    <phoneticPr fontId="3"/>
  </si>
  <si>
    <t xml:space="preserve">H26.6.26木 晴時々曇 往路：北野駅7:05発→馬返8:30着(中央高速八王子より河口湖IC) 馬返(1430m)8:45～9:00一合目(1520m鈴原天照大神)9:03～9:28二合目(1700m御室桟橋)9:33～9:50三合目(1840m見晴小屋跡)9:55～10:12四合目(1,900m大黒小屋跡)10:17～11:10五合目(2305m佐藤小屋)11:13～11:45ｽﾊﾞﾙﾗｲﾝ5合目(2305m小御嶽神社 昼食)12:10～13:00六合目(2390m)13:10～13:45五合目13:47～14:05四合目14:05～14:15三合目14:15～14:30二合目14:30～15:10一合目15:10～15:30馬返 復路：馬返15:45発→東名御殿場IC川崎IC経由川崎生田着17:50着  </t>
    <phoneticPr fontId="3"/>
  </si>
  <si>
    <t>H26.7.28月 晴時々曇 往路：北野駅7:05→9:00北麓駐車場(中央高速事故渋滞 相模湖ICより河口湖IC)9:30→10:12スバルﾗｲﾝ５合目(シャトルバス) ｽﾊﾞﾙﾗｲﾝ5合目11:00～11:50六合目11:55～12:43七合目花小屋12:43～12:47日の出館13:03～13:11トモエ館13:11～13:21鎌岩館13:21～13:28富士一館13:28～13:40鳥居荘13:40～14:03東洋館14:03～14:45太子館泊
H26.7.29火 太子館4:20～4:32蓬莱館ご来光4:53～5:17白雲荘5:17～5:30元祖室5:30～5:58本八合目富士山ﾎﾃﾙ6:05～6:09トモエ館6:09～6:10上江戸屋6:10～6:30御来光館 朝食7:00～7:26久須志神社7:26～8:25吉田口山頂浅間大社奥宮8:45～9:11時計回り御殿場口山頂郵便局9:24～9:32上富士館9:32～9:56剣ヶ峰お鉢巡り10:10～10:47吉田口山頂山口屋11:00～11:45八合目分岐点11:50～12:32緊急避難所12:32～13:05七合目13:1513:45六合目13:47～14:27ｽﾊﾞﾙﾗｲﾝ5合目
復路：スバルﾗｲﾝ５合目(シャトルバス)14:45→15:20北麓駐車場15:40→15:50ほうとう小作16:20(中央高速河口湖・調布経由)→18:40生田</t>
    <rPh sb="8" eb="9">
      <t>ゲツ</t>
    </rPh>
    <phoneticPr fontId="3"/>
  </si>
  <si>
    <t>ファイル</t>
    <phoneticPr fontId="3"/>
  </si>
  <si>
    <t xml:space="preserve">URL：kantoufureai      </t>
    <phoneticPr fontId="3"/>
  </si>
  <si>
    <t>kanfure-index.htm</t>
    <phoneticPr fontId="3"/>
  </si>
  <si>
    <t>kanfure-kousin.htm</t>
    <phoneticPr fontId="3"/>
  </si>
  <si>
    <t>kanfure-course-time.htm</t>
    <phoneticPr fontId="3"/>
  </si>
  <si>
    <t>kanfure-comment.htm</t>
    <phoneticPr fontId="3"/>
  </si>
  <si>
    <t>kanfure-list.htm</t>
    <phoneticPr fontId="3"/>
  </si>
  <si>
    <t>kanfure-others.htm</t>
    <phoneticPr fontId="3"/>
  </si>
  <si>
    <t> (首都圏自然歩道)</t>
  </si>
  <si>
    <t> シンボルマーク</t>
  </si>
  <si>
    <t>コースタイム</t>
  </si>
  <si>
    <t>高原清光HP</t>
    <phoneticPr fontId="3"/>
  </si>
  <si>
    <t>H28.3.13日 晴 西武本川越駅～中院～喜多院～三芳野神社～川越城本丸殿～氷川神社～川越まつり会館～菓子屋横丁～時の鍾～蔵造りの町並み～東武川越市駅</t>
    <rPh sb="8" eb="9">
      <t>ヒ</t>
    </rPh>
    <rPh sb="12" eb="14">
      <t>セイブ</t>
    </rPh>
    <rPh sb="14" eb="17">
      <t>ホンカワゴエ</t>
    </rPh>
    <rPh sb="15" eb="16">
      <t>セン</t>
    </rPh>
    <rPh sb="16" eb="17">
      <t>ゴ</t>
    </rPh>
    <rPh sb="19" eb="20">
      <t>チュウ</t>
    </rPh>
    <rPh sb="20" eb="21">
      <t>イン</t>
    </rPh>
    <rPh sb="22" eb="24">
      <t>キタ</t>
    </rPh>
    <rPh sb="24" eb="25">
      <t>イン</t>
    </rPh>
    <rPh sb="26" eb="29">
      <t>ミヨシノ</t>
    </rPh>
    <rPh sb="29" eb="31">
      <t>ジンジャ</t>
    </rPh>
    <rPh sb="34" eb="35">
      <t>シロ</t>
    </rPh>
    <rPh sb="35" eb="37">
      <t>ホンマル</t>
    </rPh>
    <rPh sb="37" eb="38">
      <t>トノ</t>
    </rPh>
    <rPh sb="39" eb="41">
      <t>ヒカワ</t>
    </rPh>
    <rPh sb="41" eb="43">
      <t>ジンジャ</t>
    </rPh>
    <rPh sb="49" eb="50">
      <t>エ</t>
    </rPh>
    <rPh sb="50" eb="51">
      <t>カン</t>
    </rPh>
    <rPh sb="58" eb="59">
      <t>ジ</t>
    </rPh>
    <rPh sb="60" eb="61">
      <t>ショウ</t>
    </rPh>
    <rPh sb="62" eb="63">
      <t>ゾウ</t>
    </rPh>
    <rPh sb="63" eb="64">
      <t>ゾウ</t>
    </rPh>
    <rPh sb="66" eb="68">
      <t>マチナ</t>
    </rPh>
    <rPh sb="70" eb="72">
      <t>トウブ</t>
    </rPh>
    <rPh sb="74" eb="75">
      <t>シ</t>
    </rPh>
    <phoneticPr fontId="3"/>
  </si>
  <si>
    <t>川越</t>
  </si>
  <si>
    <t>川越</t>
    <phoneticPr fontId="3"/>
  </si>
  <si>
    <t>seq</t>
    <phoneticPr fontId="3"/>
  </si>
  <si>
    <t>みち</t>
    <phoneticPr fontId="3"/>
  </si>
  <si>
    <t>正味h</t>
    <phoneticPr fontId="3"/>
  </si>
  <si>
    <t>着t</t>
    <rPh sb="0" eb="1">
      <t>チャク</t>
    </rPh>
    <phoneticPr fontId="3"/>
  </si>
  <si>
    <t>発t</t>
    <rPh sb="0" eb="1">
      <t>ハツ</t>
    </rPh>
    <phoneticPr fontId="3"/>
  </si>
  <si>
    <t>備考</t>
    <rPh sb="0" eb="2">
      <t>ビコウ</t>
    </rPh>
    <phoneticPr fontId="3"/>
  </si>
  <si>
    <t>電車</t>
    <rPh sb="0" eb="2">
      <t>デンシャ</t>
    </rPh>
    <phoneticPr fontId="3"/>
  </si>
  <si>
    <t>バス</t>
    <phoneticPr fontId="3"/>
  </si>
  <si>
    <t>泊・他</t>
    <rPh sb="0" eb="1">
      <t>ハク</t>
    </rPh>
    <rPh sb="2" eb="3">
      <t>タ</t>
    </rPh>
    <phoneticPr fontId="3"/>
  </si>
  <si>
    <t>計</t>
    <rPh sb="0" eb="1">
      <t>ケイ</t>
    </rPh>
    <phoneticPr fontId="3"/>
  </si>
  <si>
    <t>見出し</t>
    <rPh sb="0" eb="2">
      <t>ミダ</t>
    </rPh>
    <phoneticPr fontId="3"/>
  </si>
  <si>
    <t>東京</t>
    <rPh sb="0" eb="2">
      <t>トウキョウ</t>
    </rPh>
    <phoneticPr fontId="3"/>
  </si>
  <si>
    <t>湖の</t>
    <phoneticPr fontId="3"/>
  </si>
  <si>
    <t>湖の</t>
    <phoneticPr fontId="3"/>
  </si>
  <si>
    <t>高尾山口</t>
    <rPh sb="0" eb="4">
      <t>タカオサングチ</t>
    </rPh>
    <phoneticPr fontId="3"/>
  </si>
  <si>
    <t>梅の木平</t>
    <rPh sb="0" eb="1">
      <t>ウメ</t>
    </rPh>
    <rPh sb="2" eb="3">
      <t>キ</t>
    </rPh>
    <rPh sb="3" eb="4">
      <t>ダイラ</t>
    </rPh>
    <phoneticPr fontId="3"/>
  </si>
  <si>
    <t>指導標</t>
    <rPh sb="0" eb="2">
      <t>シドウ</t>
    </rPh>
    <rPh sb="2" eb="3">
      <t>ヒョウ</t>
    </rPh>
    <phoneticPr fontId="3"/>
  </si>
  <si>
    <t>湖の</t>
    <phoneticPr fontId="3"/>
  </si>
  <si>
    <t>三沢峠 P</t>
    <phoneticPr fontId="3"/>
  </si>
  <si>
    <t>湖の</t>
    <phoneticPr fontId="3"/>
  </si>
  <si>
    <t>西山峠</t>
    <rPh sb="0" eb="2">
      <t>ニシヤマ</t>
    </rPh>
    <rPh sb="2" eb="3">
      <t>トウゲ</t>
    </rPh>
    <phoneticPr fontId="3"/>
  </si>
  <si>
    <t>湖の</t>
    <phoneticPr fontId="3"/>
  </si>
  <si>
    <t>湖の</t>
    <phoneticPr fontId="3"/>
  </si>
  <si>
    <t>山頂標識</t>
  </si>
  <si>
    <t>大垂水峠</t>
    <rPh sb="0" eb="1">
      <t>オオ</t>
    </rPh>
    <rPh sb="1" eb="3">
      <t>タルミ</t>
    </rPh>
    <rPh sb="3" eb="4">
      <t>トウゲ</t>
    </rPh>
    <phoneticPr fontId="3"/>
  </si>
  <si>
    <t>一丁平</t>
    <rPh sb="0" eb="2">
      <t>イッチョウ</t>
    </rPh>
    <rPh sb="2" eb="3">
      <t>ダイラ</t>
    </rPh>
    <phoneticPr fontId="3"/>
  </si>
  <si>
    <t>昼食</t>
    <rPh sb="0" eb="2">
      <t>チュウショク</t>
    </rPh>
    <phoneticPr fontId="3"/>
  </si>
  <si>
    <t>もみじ台</t>
    <rPh sb="3" eb="4">
      <t>ダイ</t>
    </rPh>
    <phoneticPr fontId="3"/>
  </si>
  <si>
    <t>高尾山</t>
    <rPh sb="0" eb="3">
      <t>タカオサン</t>
    </rPh>
    <phoneticPr fontId="3"/>
  </si>
  <si>
    <t>東京 1集計</t>
    <phoneticPr fontId="3"/>
  </si>
  <si>
    <t>H27.5.14木</t>
  </si>
  <si>
    <t>←総ｈ</t>
    <rPh sb="1" eb="2">
      <t>ソウ</t>
    </rPh>
    <phoneticPr fontId="3"/>
  </si>
  <si>
    <t>晴</t>
  </si>
  <si>
    <t>鳥の</t>
    <phoneticPr fontId="3"/>
  </si>
  <si>
    <t>鳥の</t>
    <phoneticPr fontId="3"/>
  </si>
  <si>
    <t>小仏峠</t>
    <phoneticPr fontId="3"/>
  </si>
  <si>
    <t>景信山 P</t>
    <phoneticPr fontId="3"/>
  </si>
  <si>
    <t>鳥の</t>
    <phoneticPr fontId="3"/>
  </si>
  <si>
    <t>明王峠</t>
    <phoneticPr fontId="3"/>
  </si>
  <si>
    <t>陣馬山</t>
    <phoneticPr fontId="3"/>
  </si>
  <si>
    <t>陣馬高原下</t>
    <phoneticPr fontId="3"/>
  </si>
  <si>
    <t>H27.5.30土</t>
  </si>
  <si>
    <t>富士見の</t>
    <phoneticPr fontId="3"/>
  </si>
  <si>
    <t>富士見の</t>
    <phoneticPr fontId="3"/>
  </si>
  <si>
    <t>富士見の</t>
    <phoneticPr fontId="3"/>
  </si>
  <si>
    <t>和田峠</t>
    <phoneticPr fontId="3"/>
  </si>
  <si>
    <t>醍醐丸</t>
    <phoneticPr fontId="3"/>
  </si>
  <si>
    <t>連行山</t>
    <phoneticPr fontId="3"/>
  </si>
  <si>
    <t>茅丸</t>
    <phoneticPr fontId="3"/>
  </si>
  <si>
    <t>富士見の</t>
    <phoneticPr fontId="3"/>
  </si>
  <si>
    <t>生藤山 P</t>
    <phoneticPr fontId="3"/>
  </si>
  <si>
    <t>三国山</t>
    <phoneticPr fontId="3"/>
  </si>
  <si>
    <t>熊倉山</t>
    <phoneticPr fontId="3"/>
  </si>
  <si>
    <t>浅間峠</t>
    <phoneticPr fontId="3"/>
  </si>
  <si>
    <t>上川乗</t>
    <phoneticPr fontId="3"/>
  </si>
  <si>
    <t>H27.6.11木</t>
  </si>
  <si>
    <t>曇時々晴</t>
  </si>
  <si>
    <t>歴史の</t>
    <rPh sb="0" eb="2">
      <t>レキシ</t>
    </rPh>
    <phoneticPr fontId="3"/>
  </si>
  <si>
    <t>H27.7.1水 中野島6:52-南武線-7:18立川7:26-青梅線-(拝島)-7:59武蔵五日市</t>
    <rPh sb="7" eb="8">
      <t>スイ</t>
    </rPh>
    <rPh sb="9" eb="12">
      <t>ナカノシマ</t>
    </rPh>
    <rPh sb="45" eb="47">
      <t>ムサシ</t>
    </rPh>
    <rPh sb="47" eb="49">
      <t>イツカ</t>
    </rPh>
    <rPh sb="49" eb="50">
      <t>イチ</t>
    </rPh>
    <phoneticPr fontId="3"/>
  </si>
  <si>
    <t>上川乗</t>
    <phoneticPr fontId="3"/>
  </si>
  <si>
    <t>浅間嶺 P</t>
    <rPh sb="0" eb="2">
      <t>アサマ</t>
    </rPh>
    <rPh sb="2" eb="3">
      <t>レイ</t>
    </rPh>
    <phoneticPr fontId="3"/>
  </si>
  <si>
    <t>時坂峠</t>
    <rPh sb="0" eb="1">
      <t>トキ</t>
    </rPh>
    <rPh sb="1" eb="2">
      <t>サカ</t>
    </rPh>
    <rPh sb="2" eb="3">
      <t>トウゲ</t>
    </rPh>
    <phoneticPr fontId="3"/>
  </si>
  <si>
    <t>払沢の滝入口</t>
    <rPh sb="0" eb="1">
      <t>ハラ</t>
    </rPh>
    <rPh sb="1" eb="2">
      <t>サワ</t>
    </rPh>
    <rPh sb="3" eb="4">
      <t>タキ</t>
    </rPh>
    <rPh sb="4" eb="5">
      <t>イ</t>
    </rPh>
    <rPh sb="5" eb="6">
      <t>グチ</t>
    </rPh>
    <phoneticPr fontId="3"/>
  </si>
  <si>
    <t>H27.7.1水</t>
  </si>
  <si>
    <t>雨</t>
  </si>
  <si>
    <t>鍾乳洞と滝</t>
    <rPh sb="0" eb="3">
      <t>ショウニュウドウ</t>
    </rPh>
    <rPh sb="4" eb="5">
      <t>タキ</t>
    </rPh>
    <phoneticPr fontId="3"/>
  </si>
  <si>
    <t>千足バス停</t>
    <rPh sb="4" eb="5">
      <t>テイ</t>
    </rPh>
    <phoneticPr fontId="3"/>
  </si>
  <si>
    <t>天狗の滝</t>
    <phoneticPr fontId="3"/>
  </si>
  <si>
    <t>綾滝</t>
    <phoneticPr fontId="3"/>
  </si>
  <si>
    <t>つづら岩</t>
    <rPh sb="3" eb="4">
      <t>イワ</t>
    </rPh>
    <phoneticPr fontId="3"/>
  </si>
  <si>
    <t>富士見台 P</t>
    <phoneticPr fontId="3"/>
  </si>
  <si>
    <t>指導標21</t>
    <rPh sb="0" eb="2">
      <t>シドウ</t>
    </rPh>
    <rPh sb="2" eb="3">
      <t>ヒョウ</t>
    </rPh>
    <phoneticPr fontId="3"/>
  </si>
  <si>
    <t>通行止め</t>
    <rPh sb="0" eb="2">
      <t>ツウコウ</t>
    </rPh>
    <rPh sb="2" eb="3">
      <t>ド</t>
    </rPh>
    <phoneticPr fontId="3"/>
  </si>
  <si>
    <t>富士見台</t>
    <phoneticPr fontId="3"/>
  </si>
  <si>
    <t>千足</t>
    <phoneticPr fontId="3"/>
  </si>
  <si>
    <t>雨後晴</t>
  </si>
  <si>
    <t>杉の木陰</t>
    <rPh sb="0" eb="1">
      <t>スギ</t>
    </rPh>
    <rPh sb="2" eb="4">
      <t>コカゲ</t>
    </rPh>
    <phoneticPr fontId="3"/>
  </si>
  <si>
    <t>H27.7.8水 中野島6:43-南武線-7:08立川7：26-青梅線拝島直通五日市線-7:59武蔵五日市</t>
    <rPh sb="7" eb="8">
      <t>スイ</t>
    </rPh>
    <rPh sb="9" eb="12">
      <t>ナカノシマ</t>
    </rPh>
    <rPh sb="37" eb="39">
      <t>チョクツウ</t>
    </rPh>
    <rPh sb="39" eb="42">
      <t>イツカイチ</t>
    </rPh>
    <rPh sb="42" eb="43">
      <t>セン</t>
    </rPh>
    <phoneticPr fontId="3"/>
  </si>
  <si>
    <t>本コースに入る前に前回通行止めで行けなかった大岳鍾乳洞を往復8:45-9:43</t>
    <rPh sb="0" eb="1">
      <t>ホン</t>
    </rPh>
    <rPh sb="5" eb="6">
      <t>ハイ</t>
    </rPh>
    <rPh sb="7" eb="8">
      <t>マエ</t>
    </rPh>
    <rPh sb="9" eb="11">
      <t>ゼンカイ</t>
    </rPh>
    <rPh sb="11" eb="13">
      <t>ツウコウ</t>
    </rPh>
    <rPh sb="13" eb="14">
      <t>ド</t>
    </rPh>
    <rPh sb="16" eb="17">
      <t>イ</t>
    </rPh>
    <rPh sb="28" eb="30">
      <t>オウフク</t>
    </rPh>
    <phoneticPr fontId="3"/>
  </si>
  <si>
    <t>養沢鍾乳洞</t>
    <phoneticPr fontId="3"/>
  </si>
  <si>
    <t>日の出山P</t>
    <phoneticPr fontId="3"/>
  </si>
  <si>
    <t>山頂標識</t>
    <rPh sb="0" eb="2">
      <t>サンチョウ</t>
    </rPh>
    <rPh sb="2" eb="4">
      <t>ヒョウシキ</t>
    </rPh>
    <phoneticPr fontId="3"/>
  </si>
  <si>
    <t>御岳山</t>
    <phoneticPr fontId="3"/>
  </si>
  <si>
    <t>滝本駅</t>
    <rPh sb="0" eb="2">
      <t>タキモト</t>
    </rPh>
    <rPh sb="2" eb="3">
      <t>エキ</t>
    </rPh>
    <phoneticPr fontId="3"/>
  </si>
  <si>
    <t>御嶽駅</t>
    <rPh sb="0" eb="2">
      <t>ミタケ</t>
    </rPh>
    <rPh sb="2" eb="3">
      <t>エキ</t>
    </rPh>
    <phoneticPr fontId="3"/>
  </si>
  <si>
    <t>H27.7.8水</t>
  </si>
  <si>
    <t>曇後雨</t>
    <phoneticPr fontId="3"/>
  </si>
  <si>
    <t>山草の</t>
    <phoneticPr fontId="3"/>
  </si>
  <si>
    <t>H27.7.12日 中野島7:21-南武線-7:45立川7：57-青梅線直通多摩線-8:46御嶽駅</t>
    <rPh sb="8" eb="9">
      <t>ヒ</t>
    </rPh>
    <rPh sb="10" eb="13">
      <t>ナカノシマ</t>
    </rPh>
    <rPh sb="36" eb="38">
      <t>チョクツウ</t>
    </rPh>
    <rPh sb="38" eb="40">
      <t>タマ</t>
    </rPh>
    <rPh sb="40" eb="41">
      <t>セン</t>
    </rPh>
    <rPh sb="46" eb="48">
      <t>ミタケ</t>
    </rPh>
    <phoneticPr fontId="3"/>
  </si>
  <si>
    <t>青渭神社</t>
    <rPh sb="0" eb="1">
      <t>アオ</t>
    </rPh>
    <rPh sb="1" eb="2">
      <t>イ</t>
    </rPh>
    <rPh sb="2" eb="4">
      <t>ジンジャ</t>
    </rPh>
    <phoneticPr fontId="3"/>
  </si>
  <si>
    <t>昼食</t>
    <phoneticPr fontId="3"/>
  </si>
  <si>
    <t>ゴンジリ峠</t>
  </si>
  <si>
    <t>川井駅17:25-多摩線-17:48青梅17:55-青梅線-18:24立川18:34-南武線-18：58中野島</t>
    <rPh sb="0" eb="2">
      <t>カワイ</t>
    </rPh>
    <rPh sb="2" eb="3">
      <t>エキ</t>
    </rPh>
    <rPh sb="9" eb="12">
      <t>タマセン</t>
    </rPh>
    <rPh sb="26" eb="29">
      <t>オウメセン</t>
    </rPh>
    <phoneticPr fontId="3"/>
  </si>
  <si>
    <t>H27.7.12日</t>
  </si>
  <si>
    <t>曇後雨</t>
  </si>
  <si>
    <t>水源の</t>
    <rPh sb="0" eb="2">
      <t>スイゲン</t>
    </rPh>
    <phoneticPr fontId="3"/>
  </si>
  <si>
    <t>埼玉</t>
  </si>
  <si>
    <r>
      <rPr>
        <b/>
        <sz val="8"/>
        <rFont val="ＭＳ 明朝"/>
        <family val="1"/>
        <charset val="128"/>
      </rPr>
      <t>河又名栗湖</t>
    </r>
    <r>
      <rPr>
        <b/>
        <sz val="6"/>
        <rFont val="ＭＳ 明朝"/>
        <family val="1"/>
        <charset val="128"/>
      </rPr>
      <t>バス停</t>
    </r>
    <rPh sb="0" eb="2">
      <t>カワマタ</t>
    </rPh>
    <rPh sb="2" eb="4">
      <t>ナグリ</t>
    </rPh>
    <rPh sb="4" eb="5">
      <t>コ</t>
    </rPh>
    <phoneticPr fontId="3"/>
  </si>
  <si>
    <t>有間ダム</t>
    <rPh sb="0" eb="1">
      <t>アリ</t>
    </rPh>
    <rPh sb="1" eb="2">
      <t>マ</t>
    </rPh>
    <phoneticPr fontId="3"/>
  </si>
  <si>
    <t>白谷沢登山口</t>
    <rPh sb="0" eb="1">
      <t>シラ</t>
    </rPh>
    <rPh sb="1" eb="3">
      <t>タニサワ</t>
    </rPh>
    <rPh sb="3" eb="5">
      <t>トザン</t>
    </rPh>
    <rPh sb="5" eb="6">
      <t>グチ</t>
    </rPh>
    <phoneticPr fontId="3"/>
  </si>
  <si>
    <t>白孔雀の滝P</t>
    <rPh sb="0" eb="1">
      <t>シロ</t>
    </rPh>
    <rPh sb="1" eb="3">
      <t>クジャク</t>
    </rPh>
    <rPh sb="4" eb="5">
      <t>タキ</t>
    </rPh>
    <phoneticPr fontId="3"/>
  </si>
  <si>
    <t>地名板</t>
    <phoneticPr fontId="3"/>
  </si>
  <si>
    <t>岩茸石</t>
    <phoneticPr fontId="3"/>
  </si>
  <si>
    <t>棒ノ嶺</t>
    <phoneticPr fontId="3"/>
  </si>
  <si>
    <t>百軒茶屋</t>
    <phoneticPr fontId="3"/>
  </si>
  <si>
    <t>清東橋</t>
    <phoneticPr fontId="3"/>
  </si>
  <si>
    <r>
      <t>川井駅17:25-</t>
    </r>
    <r>
      <rPr>
        <sz val="8"/>
        <rFont val="ＭＳ 明朝"/>
        <family val="1"/>
        <charset val="128"/>
      </rPr>
      <t>(多摩湖線)</t>
    </r>
    <r>
      <rPr>
        <sz val="10"/>
        <rFont val="ＭＳ 明朝"/>
        <family val="1"/>
        <charset val="128"/>
      </rPr>
      <t>-17:48青梅17:55-</t>
    </r>
    <r>
      <rPr>
        <sz val="8"/>
        <rFont val="ＭＳ 明朝"/>
        <family val="1"/>
        <charset val="128"/>
      </rPr>
      <t>(青梅線)</t>
    </r>
    <r>
      <rPr>
        <sz val="10"/>
        <rFont val="ＭＳ 明朝"/>
        <family val="1"/>
        <charset val="128"/>
      </rPr>
      <t>-18:24立川18:34-</t>
    </r>
    <r>
      <rPr>
        <sz val="8"/>
        <rFont val="ＭＳ 明朝"/>
        <family val="1"/>
        <charset val="128"/>
      </rPr>
      <t>(南武線)</t>
    </r>
    <r>
      <rPr>
        <sz val="10"/>
        <rFont val="ＭＳ 明朝"/>
        <family val="1"/>
        <charset val="128"/>
      </rPr>
      <t>-18：58中野島</t>
    </r>
    <rPh sb="0" eb="2">
      <t>カワイ</t>
    </rPh>
    <rPh sb="2" eb="3">
      <t>エキ</t>
    </rPh>
    <rPh sb="10" eb="13">
      <t>タマコ</t>
    </rPh>
    <rPh sb="13" eb="14">
      <t>セン</t>
    </rPh>
    <rPh sb="30" eb="33">
      <t>オウメセン</t>
    </rPh>
    <phoneticPr fontId="3"/>
  </si>
  <si>
    <t>奥武蔵の古刹</t>
    <phoneticPr fontId="3"/>
  </si>
  <si>
    <r>
      <t>H27.8.8土 中野島6:40</t>
    </r>
    <r>
      <rPr>
        <sz val="8"/>
        <rFont val="ＭＳ 明朝"/>
        <family val="1"/>
        <charset val="128"/>
      </rPr>
      <t>-(南武線)-</t>
    </r>
    <r>
      <rPr>
        <sz val="10"/>
        <rFont val="ＭＳ 明朝"/>
        <family val="1"/>
        <charset val="128"/>
      </rPr>
      <t>6:52府中本町7:02</t>
    </r>
    <r>
      <rPr>
        <sz val="8"/>
        <rFont val="ＭＳ 明朝"/>
        <family val="1"/>
        <charset val="128"/>
      </rPr>
      <t>-(武蔵野線)-</t>
    </r>
    <r>
      <rPr>
        <sz val="10"/>
        <rFont val="ＭＳ 明朝"/>
        <family val="1"/>
        <charset val="128"/>
      </rPr>
      <t>7:15新秋津</t>
    </r>
    <rPh sb="7" eb="8">
      <t>ツチ</t>
    </rPh>
    <rPh sb="9" eb="12">
      <t>ナカノシマ</t>
    </rPh>
    <rPh sb="27" eb="31">
      <t>フチュウホンマチ</t>
    </rPh>
    <phoneticPr fontId="3"/>
  </si>
  <si>
    <r>
      <t xml:space="preserve">        秋津7:22-</t>
    </r>
    <r>
      <rPr>
        <sz val="8"/>
        <rFont val="ＭＳ 明朝"/>
        <family val="1"/>
        <charset val="128"/>
      </rPr>
      <t>(西武池袋線)</t>
    </r>
    <r>
      <rPr>
        <sz val="10"/>
        <rFont val="ＭＳ 明朝"/>
        <family val="1"/>
        <charset val="128"/>
      </rPr>
      <t>-7:33小手指7:36</t>
    </r>
    <r>
      <rPr>
        <sz val="8"/>
        <rFont val="ＭＳ 明朝"/>
        <family val="1"/>
        <charset val="128"/>
      </rPr>
      <t>-(快速急行・西武秩父線)-</t>
    </r>
    <r>
      <rPr>
        <sz val="10"/>
        <rFont val="ＭＳ 明朝"/>
        <family val="1"/>
        <charset val="128"/>
      </rPr>
      <t>8:18吾野</t>
    </r>
    <rPh sb="52" eb="54">
      <t>アガノ</t>
    </rPh>
    <phoneticPr fontId="3"/>
  </si>
  <si>
    <t>吾野駅</t>
    <phoneticPr fontId="3"/>
  </si>
  <si>
    <t>東郷公園</t>
    <phoneticPr fontId="3"/>
  </si>
  <si>
    <t>奥武蔵の古刹</t>
    <phoneticPr fontId="3"/>
  </si>
  <si>
    <t>浅見茶屋</t>
    <phoneticPr fontId="3"/>
  </si>
  <si>
    <t>子の権現P</t>
    <phoneticPr fontId="3"/>
  </si>
  <si>
    <t>鉄のわらじ</t>
    <phoneticPr fontId="3"/>
  </si>
  <si>
    <t>奥武蔵の古刹</t>
    <phoneticPr fontId="3"/>
  </si>
  <si>
    <t>豆口峠</t>
    <phoneticPr fontId="3"/>
  </si>
  <si>
    <t>竹寺</t>
    <phoneticPr fontId="3"/>
  </si>
  <si>
    <t>小殿バス停</t>
    <phoneticPr fontId="3"/>
  </si>
  <si>
    <t>伊豆ヶ岳</t>
    <phoneticPr fontId="3"/>
  </si>
  <si>
    <t>H27.8.28金 NO11.義経伝説と滝のあるみちから続けて入る</t>
    <rPh sb="8" eb="9">
      <t>キン</t>
    </rPh>
    <rPh sb="28" eb="29">
      <t>ツヅ</t>
    </rPh>
    <rPh sb="31" eb="32">
      <t>ハイ</t>
    </rPh>
    <phoneticPr fontId="3"/>
  </si>
  <si>
    <t>吾野駅</t>
    <phoneticPr fontId="3"/>
  </si>
  <si>
    <t>東郷公園</t>
    <phoneticPr fontId="3"/>
  </si>
  <si>
    <t>浅見茶屋</t>
    <phoneticPr fontId="3"/>
  </si>
  <si>
    <t>子の権現</t>
    <phoneticPr fontId="3"/>
  </si>
  <si>
    <t>天目指峠</t>
    <rPh sb="0" eb="1">
      <t>アマ</t>
    </rPh>
    <rPh sb="1" eb="2">
      <t>メ</t>
    </rPh>
    <rPh sb="2" eb="3">
      <t>サシ</t>
    </rPh>
    <rPh sb="3" eb="4">
      <t>トウゲ</t>
    </rPh>
    <phoneticPr fontId="3"/>
  </si>
  <si>
    <t>高畑山</t>
    <rPh sb="0" eb="2">
      <t>タカハタ</t>
    </rPh>
    <rPh sb="2" eb="3">
      <t>ヤマ</t>
    </rPh>
    <phoneticPr fontId="3"/>
  </si>
  <si>
    <t>古御岳</t>
    <rPh sb="0" eb="3">
      <t>フルミタケ</t>
    </rPh>
    <phoneticPr fontId="3"/>
  </si>
  <si>
    <t>伊豆ヶ岳P</t>
    <rPh sb="0" eb="2">
      <t>イズ</t>
    </rPh>
    <rPh sb="3" eb="4">
      <t>ダケ</t>
    </rPh>
    <phoneticPr fontId="3"/>
  </si>
  <si>
    <t>山頂地名板</t>
    <phoneticPr fontId="3"/>
  </si>
  <si>
    <t>小高山</t>
    <rPh sb="0" eb="2">
      <t>オダカ</t>
    </rPh>
    <rPh sb="2" eb="3">
      <t>ヤマ</t>
    </rPh>
    <phoneticPr fontId="3"/>
  </si>
  <si>
    <t>正丸峠</t>
    <rPh sb="0" eb="2">
      <t>ショウマル</t>
    </rPh>
    <rPh sb="2" eb="3">
      <t>トウゲ</t>
    </rPh>
    <phoneticPr fontId="3"/>
  </si>
  <si>
    <t>正丸駅</t>
    <rPh sb="0" eb="3">
      <t>ショウマルエキ</t>
    </rPh>
    <phoneticPr fontId="3"/>
  </si>
  <si>
    <r>
      <t>正丸駅18:47</t>
    </r>
    <r>
      <rPr>
        <sz val="8"/>
        <rFont val="ＭＳ 明朝"/>
        <family val="1"/>
        <charset val="128"/>
      </rPr>
      <t>-(西武秩父線)-</t>
    </r>
    <r>
      <rPr>
        <sz val="10"/>
        <rFont val="ＭＳ 明朝"/>
        <family val="1"/>
        <charset val="128"/>
      </rPr>
      <t>19:23飯能19:28</t>
    </r>
    <r>
      <rPr>
        <sz val="8"/>
        <rFont val="ＭＳ 明朝"/>
        <family val="1"/>
        <charset val="128"/>
      </rPr>
      <t>-(西武池袋線)-</t>
    </r>
    <r>
      <rPr>
        <sz val="10"/>
        <rFont val="ＭＳ 明朝"/>
        <family val="1"/>
        <charset val="128"/>
      </rPr>
      <t>19:55秋津</t>
    </r>
    <r>
      <rPr>
        <sz val="8"/>
        <rFont val="ＭＳ 明朝"/>
        <family val="1"/>
        <charset val="128"/>
      </rPr>
      <t>-徒歩-</t>
    </r>
    <rPh sb="22" eb="24">
      <t>ハンノウ</t>
    </rPh>
    <rPh sb="46" eb="48">
      <t>トホ</t>
    </rPh>
    <phoneticPr fontId="3"/>
  </si>
  <si>
    <t>曇時々雨</t>
    <phoneticPr fontId="3"/>
  </si>
  <si>
    <t>峠の歴史</t>
  </si>
  <si>
    <r>
      <t>H27.9.4金   中野島6:09</t>
    </r>
    <r>
      <rPr>
        <sz val="8"/>
        <rFont val="ＭＳ 明朝"/>
        <family val="1"/>
        <charset val="128"/>
      </rPr>
      <t>-(南武線)-</t>
    </r>
    <r>
      <rPr>
        <sz val="10"/>
        <rFont val="ＭＳ 明朝"/>
        <family val="1"/>
        <charset val="128"/>
      </rPr>
      <t>6:21府中本町6:26</t>
    </r>
    <r>
      <rPr>
        <sz val="8"/>
        <rFont val="ＭＳ 明朝"/>
        <family val="1"/>
        <charset val="128"/>
      </rPr>
      <t>-(武蔵野線)-</t>
    </r>
    <r>
      <rPr>
        <sz val="10"/>
        <rFont val="ＭＳ 明朝"/>
        <family val="1"/>
        <charset val="128"/>
      </rPr>
      <t>6:50北朝霞</t>
    </r>
    <rPh sb="7" eb="8">
      <t>キン</t>
    </rPh>
    <rPh sb="11" eb="14">
      <t>ナカノシマ</t>
    </rPh>
    <rPh sb="29" eb="33">
      <t>フチュウホンマチ</t>
    </rPh>
    <rPh sb="49" eb="52">
      <t>キタアサカ</t>
    </rPh>
    <phoneticPr fontId="3"/>
  </si>
  <si>
    <r>
      <t xml:space="preserve">           朝霞台703-</t>
    </r>
    <r>
      <rPr>
        <sz val="8"/>
        <rFont val="ＭＳ 明朝"/>
        <family val="1"/>
        <charset val="128"/>
      </rPr>
      <t>(東武東上線)</t>
    </r>
    <r>
      <rPr>
        <sz val="10"/>
        <rFont val="ＭＳ 明朝"/>
        <family val="1"/>
        <charset val="128"/>
      </rPr>
      <t>-7:58小川町 8:24-</t>
    </r>
    <r>
      <rPr>
        <sz val="8"/>
        <rFont val="ＭＳ 明朝"/>
        <family val="1"/>
        <charset val="128"/>
      </rPr>
      <t>(ｲｰｸﾞﾙバス)</t>
    </r>
    <r>
      <rPr>
        <sz val="10"/>
        <rFont val="ＭＳ 明朝"/>
        <family val="1"/>
        <charset val="128"/>
      </rPr>
      <t>-8:58白石車庫</t>
    </r>
    <rPh sb="11" eb="13">
      <t>アサカ</t>
    </rPh>
    <rPh sb="13" eb="14">
      <t>ダイ</t>
    </rPh>
    <rPh sb="19" eb="21">
      <t>トウブ</t>
    </rPh>
    <rPh sb="21" eb="23">
      <t>トウジョウ</t>
    </rPh>
    <rPh sb="30" eb="33">
      <t>オガワマチ</t>
    </rPh>
    <rPh sb="53" eb="55">
      <t>シロイシ</t>
    </rPh>
    <rPh sb="55" eb="57">
      <t>シャコ</t>
    </rPh>
    <phoneticPr fontId="3"/>
  </si>
  <si>
    <t>白石車庫バス停</t>
    <phoneticPr fontId="3"/>
  </si>
  <si>
    <t>白石峠</t>
  </si>
  <si>
    <t>高篠峠</t>
  </si>
  <si>
    <t>大野峠</t>
  </si>
  <si>
    <t>刈場坂峠</t>
    <phoneticPr fontId="3"/>
  </si>
  <si>
    <t>虚空蔵峠</t>
    <phoneticPr fontId="3"/>
  </si>
  <si>
    <t>旧正丸峠P</t>
    <phoneticPr fontId="3"/>
  </si>
  <si>
    <t>案内標識</t>
  </si>
  <si>
    <t>正丸峠</t>
  </si>
  <si>
    <t>正丸駅</t>
  </si>
  <si>
    <r>
      <t>正丸駅16:55</t>
    </r>
    <r>
      <rPr>
        <sz val="8"/>
        <rFont val="ＭＳ 明朝"/>
        <family val="1"/>
        <charset val="128"/>
      </rPr>
      <t>-(西武秩父線)-</t>
    </r>
    <r>
      <rPr>
        <sz val="10"/>
        <rFont val="ＭＳ 明朝"/>
        <family val="1"/>
        <charset val="128"/>
      </rPr>
      <t>17:26飯能17:28</t>
    </r>
    <r>
      <rPr>
        <sz val="8"/>
        <rFont val="ＭＳ 明朝"/>
        <family val="1"/>
        <charset val="128"/>
      </rPr>
      <t>-(西武池袋線)-</t>
    </r>
    <r>
      <rPr>
        <sz val="10"/>
        <rFont val="ＭＳ 明朝"/>
        <family val="1"/>
        <charset val="128"/>
      </rPr>
      <t>17:55秋津</t>
    </r>
    <r>
      <rPr>
        <sz val="8"/>
        <rFont val="ＭＳ 明朝"/>
        <family val="1"/>
        <charset val="128"/>
      </rPr>
      <t>-徒歩-</t>
    </r>
    <rPh sb="22" eb="24">
      <t>ハンノウ</t>
    </rPh>
    <rPh sb="46" eb="48">
      <t>トホ</t>
    </rPh>
    <phoneticPr fontId="3"/>
  </si>
  <si>
    <t>曇時々晴</t>
    <rPh sb="0" eb="1">
      <t>クモリ</t>
    </rPh>
    <rPh sb="1" eb="3">
      <t>トキドキ</t>
    </rPh>
    <rPh sb="3" eb="4">
      <t>ハレ</t>
    </rPh>
    <phoneticPr fontId="3"/>
  </si>
  <si>
    <t>大霧山に登る</t>
    <phoneticPr fontId="3"/>
  </si>
  <si>
    <r>
      <t>H27.10.07水  中野島6:14</t>
    </r>
    <r>
      <rPr>
        <sz val="8"/>
        <rFont val="ＭＳ 明朝"/>
        <family val="1"/>
        <charset val="128"/>
      </rPr>
      <t>-(南武線)-</t>
    </r>
    <r>
      <rPr>
        <sz val="10"/>
        <rFont val="ＭＳ 明朝"/>
        <family val="1"/>
        <charset val="128"/>
      </rPr>
      <t>6:26府中本町6:37</t>
    </r>
    <r>
      <rPr>
        <sz val="8"/>
        <rFont val="ＭＳ 明朝"/>
        <family val="1"/>
        <charset val="128"/>
      </rPr>
      <t>-(武蔵野線)-</t>
    </r>
    <r>
      <rPr>
        <sz val="10"/>
        <rFont val="ＭＳ 明朝"/>
        <family val="1"/>
        <charset val="128"/>
      </rPr>
      <t>7:02北朝霞</t>
    </r>
    <rPh sb="9" eb="10">
      <t>スイ</t>
    </rPh>
    <rPh sb="12" eb="15">
      <t>ナカノシマ</t>
    </rPh>
    <rPh sb="30" eb="34">
      <t>フチュウホンマチ</t>
    </rPh>
    <rPh sb="50" eb="53">
      <t>キタアサカ</t>
    </rPh>
    <phoneticPr fontId="3"/>
  </si>
  <si>
    <r>
      <t xml:space="preserve">             朝霞718-</t>
    </r>
    <r>
      <rPr>
        <sz val="8"/>
        <rFont val="ＭＳ 明朝"/>
        <family val="1"/>
        <charset val="128"/>
      </rPr>
      <t>(東武東上線)</t>
    </r>
    <r>
      <rPr>
        <sz val="10"/>
        <rFont val="ＭＳ 明朝"/>
        <family val="1"/>
        <charset val="128"/>
      </rPr>
      <t>-8:16小川町 8:24-</t>
    </r>
    <r>
      <rPr>
        <sz val="8"/>
        <rFont val="ＭＳ 明朝"/>
        <family val="1"/>
        <charset val="128"/>
      </rPr>
      <t>(ｲｰｸﾞﾙバス)</t>
    </r>
    <r>
      <rPr>
        <sz val="10"/>
        <rFont val="ＭＳ 明朝"/>
        <family val="1"/>
        <charset val="128"/>
      </rPr>
      <t>-8:58白石車庫</t>
    </r>
    <rPh sb="13" eb="15">
      <t>アサカ</t>
    </rPh>
    <rPh sb="20" eb="22">
      <t>トウブ</t>
    </rPh>
    <rPh sb="22" eb="24">
      <t>トウジョウ</t>
    </rPh>
    <rPh sb="31" eb="34">
      <t>オガワマチ</t>
    </rPh>
    <rPh sb="54" eb="56">
      <t>シロイシ</t>
    </rPh>
    <rPh sb="56" eb="58">
      <t>シャコ</t>
    </rPh>
    <phoneticPr fontId="3"/>
  </si>
  <si>
    <t>白石車庫バス停</t>
    <phoneticPr fontId="3"/>
  </si>
  <si>
    <t>（白石峠）</t>
    <phoneticPr fontId="3"/>
  </si>
  <si>
    <t>定峰峠</t>
    <rPh sb="0" eb="2">
      <t>サダミネ</t>
    </rPh>
    <rPh sb="2" eb="3">
      <t>トウゲ</t>
    </rPh>
    <phoneticPr fontId="3"/>
  </si>
  <si>
    <t>旧定峰峠</t>
    <rPh sb="0" eb="1">
      <t>キュウ</t>
    </rPh>
    <rPh sb="1" eb="3">
      <t>サダミネ</t>
    </rPh>
    <rPh sb="3" eb="4">
      <t>トウゲ</t>
    </rPh>
    <phoneticPr fontId="3"/>
  </si>
  <si>
    <t>大霧山P</t>
    <rPh sb="0" eb="1">
      <t>オオ</t>
    </rPh>
    <rPh sb="1" eb="2">
      <t>キリ</t>
    </rPh>
    <rPh sb="2" eb="3">
      <t>ヤマ</t>
    </rPh>
    <phoneticPr fontId="3"/>
  </si>
  <si>
    <t>粥仁田峠</t>
    <rPh sb="0" eb="1">
      <t>カユ</t>
    </rPh>
    <rPh sb="1" eb="4">
      <t>ニタトウゲ</t>
    </rPh>
    <phoneticPr fontId="3"/>
  </si>
  <si>
    <t>高原牧場入口バス停</t>
    <rPh sb="0" eb="2">
      <t>コウゲン</t>
    </rPh>
    <rPh sb="2" eb="4">
      <t>ボクジョウ</t>
    </rPh>
    <rPh sb="4" eb="5">
      <t>イ</t>
    </rPh>
    <rPh sb="5" eb="6">
      <t>グチ</t>
    </rPh>
    <phoneticPr fontId="3"/>
  </si>
  <si>
    <t>晴</t>
    <rPh sb="0" eb="1">
      <t>ハレ</t>
    </rPh>
    <phoneticPr fontId="3"/>
  </si>
  <si>
    <t>花の美の山公園</t>
  </si>
  <si>
    <t>H27.10.07水  コース５から継続</t>
    <rPh sb="18" eb="20">
      <t>ケイゾク</t>
    </rPh>
    <phoneticPr fontId="3"/>
  </si>
  <si>
    <t>常楽寺</t>
    <rPh sb="0" eb="3">
      <t>ジョウラクジ</t>
    </rPh>
    <phoneticPr fontId="3"/>
  </si>
  <si>
    <t>二十三夜寺</t>
    <rPh sb="0" eb="4">
      <t>ニジュウサンヤ</t>
    </rPh>
    <rPh sb="4" eb="5">
      <t>ジ</t>
    </rPh>
    <phoneticPr fontId="3"/>
  </si>
  <si>
    <t>美の山公園P</t>
    <rPh sb="0" eb="1">
      <t>ビ</t>
    </rPh>
    <rPh sb="2" eb="3">
      <t>ヤマ</t>
    </rPh>
    <rPh sb="3" eb="5">
      <t>コウエン</t>
    </rPh>
    <phoneticPr fontId="3"/>
  </si>
  <si>
    <t>ｲﾝﾌｫﾒｰｼｮﾝｾﾝﾀｰ前</t>
    <rPh sb="13" eb="14">
      <t>マエ</t>
    </rPh>
    <phoneticPr fontId="3"/>
  </si>
  <si>
    <t>万福寺</t>
    <rPh sb="0" eb="3">
      <t>マンプクジ</t>
    </rPh>
    <phoneticPr fontId="3"/>
  </si>
  <si>
    <t>親鼻駅</t>
    <rPh sb="0" eb="3">
      <t>オヤハナエキ</t>
    </rPh>
    <phoneticPr fontId="3"/>
  </si>
  <si>
    <r>
      <t>親鼻駅16:09</t>
    </r>
    <r>
      <rPr>
        <sz val="8"/>
        <rFont val="ＭＳ 明朝"/>
        <family val="1"/>
        <charset val="128"/>
      </rPr>
      <t>-(秩父鉄道)-</t>
    </r>
    <r>
      <rPr>
        <sz val="10"/>
        <rFont val="ＭＳ 明朝"/>
        <family val="1"/>
        <charset val="128"/>
      </rPr>
      <t>16:26御花畑</t>
    </r>
    <r>
      <rPr>
        <sz val="8"/>
        <rFont val="ＭＳ 明朝"/>
        <family val="1"/>
        <charset val="128"/>
      </rPr>
      <t>-徒歩-</t>
    </r>
    <r>
      <rPr>
        <sz val="10"/>
        <rFont val="ＭＳ 明朝"/>
        <family val="1"/>
        <charset val="128"/>
      </rPr>
      <t>16:38</t>
    </r>
    <r>
      <rPr>
        <sz val="8"/>
        <rFont val="ＭＳ 明朝"/>
        <family val="1"/>
        <charset val="128"/>
      </rPr>
      <t>-(西武秩父線)-</t>
    </r>
    <r>
      <rPr>
        <sz val="10"/>
        <rFont val="ＭＳ 明朝"/>
        <family val="1"/>
        <charset val="128"/>
      </rPr>
      <t>17:26飯能17:28</t>
    </r>
    <r>
      <rPr>
        <sz val="8"/>
        <rFont val="ＭＳ 明朝"/>
        <family val="1"/>
        <charset val="128"/>
      </rPr>
      <t>-(西武池袋線)-</t>
    </r>
    <r>
      <rPr>
        <sz val="10"/>
        <rFont val="ＭＳ 明朝"/>
        <family val="1"/>
        <charset val="128"/>
      </rPr>
      <t/>
    </r>
    <rPh sb="0" eb="2">
      <t>オヤハナ</t>
    </rPh>
    <rPh sb="10" eb="12">
      <t>チチブ</t>
    </rPh>
    <rPh sb="12" eb="14">
      <t>テツドウ</t>
    </rPh>
    <rPh sb="21" eb="24">
      <t>オハナバタケ</t>
    </rPh>
    <rPh sb="25" eb="27">
      <t>トホ</t>
    </rPh>
    <rPh sb="47" eb="49">
      <t>ハンノウ</t>
    </rPh>
    <phoneticPr fontId="3"/>
  </si>
  <si>
    <r>
      <t>17:58秋津</t>
    </r>
    <r>
      <rPr>
        <sz val="8"/>
        <rFont val="ＭＳ 明朝"/>
        <family val="1"/>
        <charset val="128"/>
      </rPr>
      <t>-徒歩-</t>
    </r>
    <r>
      <rPr>
        <sz val="10"/>
        <rFont val="ＭＳ 明朝"/>
        <family val="1"/>
        <charset val="128"/>
      </rPr>
      <t>新秋津18:09</t>
    </r>
    <r>
      <rPr>
        <sz val="8"/>
        <rFont val="ＭＳ 明朝"/>
        <family val="1"/>
        <charset val="128"/>
      </rPr>
      <t>-(武蔵野線)-</t>
    </r>
    <r>
      <rPr>
        <sz val="10"/>
        <rFont val="ＭＳ 明朝"/>
        <family val="1"/>
        <charset val="128"/>
      </rPr>
      <t>18:22府中本町18:32</t>
    </r>
    <r>
      <rPr>
        <sz val="8"/>
        <rFont val="ＭＳ 明朝"/>
        <family val="1"/>
        <charset val="128"/>
      </rPr>
      <t>-(南武線)-</t>
    </r>
    <r>
      <rPr>
        <sz val="10"/>
        <rFont val="ＭＳ 明朝"/>
        <family val="1"/>
        <charset val="128"/>
      </rPr>
      <t>18:44中野島</t>
    </r>
    <rPh sb="11" eb="14">
      <t>シンアキツ</t>
    </rPh>
    <rPh sb="21" eb="25">
      <t>ムサシノセン</t>
    </rPh>
    <rPh sb="32" eb="36">
      <t>フチュウホンマチ</t>
    </rPh>
    <rPh sb="43" eb="46">
      <t>ナンブセン</t>
    </rPh>
    <rPh sb="53" eb="56">
      <t>ナカノシマ</t>
    </rPh>
    <phoneticPr fontId="3"/>
  </si>
  <si>
    <t>長瀞の自然と歴史を学ぶ</t>
    <phoneticPr fontId="3"/>
  </si>
  <si>
    <t>H27.10.21水  コース８から継続</t>
    <rPh sb="9" eb="10">
      <t>スイ</t>
    </rPh>
    <rPh sb="18" eb="20">
      <t>ケイゾク</t>
    </rPh>
    <phoneticPr fontId="3"/>
  </si>
  <si>
    <t>長瀞の自然と歴史を学ぶ</t>
  </si>
  <si>
    <t>根古屋橋バス停</t>
  </si>
  <si>
    <t>山形バス停</t>
    <phoneticPr fontId="3"/>
  </si>
  <si>
    <t>宝登山P</t>
    <phoneticPr fontId="3"/>
  </si>
  <si>
    <t>奥社鳥居</t>
    <rPh sb="0" eb="1">
      <t>オク</t>
    </rPh>
    <rPh sb="1" eb="2">
      <t>シャ</t>
    </rPh>
    <rPh sb="2" eb="4">
      <t>トリイ</t>
    </rPh>
    <phoneticPr fontId="3"/>
  </si>
  <si>
    <t>宝登山神社</t>
    <phoneticPr fontId="3"/>
  </si>
  <si>
    <t>長瀞駅</t>
    <phoneticPr fontId="3"/>
  </si>
  <si>
    <t>上長瀞駅</t>
  </si>
  <si>
    <r>
      <t>上長瀞16:06</t>
    </r>
    <r>
      <rPr>
        <sz val="8"/>
        <rFont val="ＭＳ 明朝"/>
        <family val="1"/>
        <charset val="128"/>
      </rPr>
      <t>-(秩父鉄道)-</t>
    </r>
    <r>
      <rPr>
        <sz val="10"/>
        <rFont val="ＭＳ 明朝"/>
        <family val="1"/>
        <charset val="128"/>
      </rPr>
      <t>16:26御花畑 西武秩父16:38</t>
    </r>
    <r>
      <rPr>
        <sz val="8"/>
        <rFont val="ＭＳ 明朝"/>
        <family val="1"/>
        <charset val="128"/>
      </rPr>
      <t>-(西武秩父線)-</t>
    </r>
    <r>
      <rPr>
        <sz val="10"/>
        <rFont val="ＭＳ 明朝"/>
        <family val="1"/>
        <charset val="128"/>
      </rPr>
      <t>17:26飯能17:28</t>
    </r>
    <r>
      <rPr>
        <sz val="8"/>
        <rFont val="ＭＳ 明朝"/>
        <family val="1"/>
        <charset val="128"/>
      </rPr>
      <t>-(西武池</t>
    </r>
    <rPh sb="0" eb="3">
      <t>カミナガトロ</t>
    </rPh>
    <rPh sb="21" eb="22">
      <t>オ</t>
    </rPh>
    <rPh sb="22" eb="24">
      <t>ハナバタケ</t>
    </rPh>
    <rPh sb="48" eb="50">
      <t>ハンノウ</t>
    </rPh>
    <phoneticPr fontId="3"/>
  </si>
  <si>
    <t>H27.10.21水</t>
    <rPh sb="9" eb="10">
      <t>スイ</t>
    </rPh>
    <phoneticPr fontId="3"/>
  </si>
  <si>
    <t>秩父盆地を眺める</t>
    <phoneticPr fontId="3"/>
  </si>
  <si>
    <r>
      <t>H27.10.21水 中野島6:56</t>
    </r>
    <r>
      <rPr>
        <sz val="8"/>
        <rFont val="ＭＳ 明朝"/>
        <family val="1"/>
        <charset val="128"/>
      </rPr>
      <t>-(南武線)-</t>
    </r>
    <r>
      <rPr>
        <sz val="10"/>
        <rFont val="ＭＳ 明朝"/>
        <family val="1"/>
        <charset val="128"/>
      </rPr>
      <t>7:09府中本町7:16</t>
    </r>
    <r>
      <rPr>
        <sz val="8"/>
        <rFont val="ＭＳ 明朝"/>
        <family val="1"/>
        <charset val="128"/>
      </rPr>
      <t>-(武蔵野線)-</t>
    </r>
    <r>
      <rPr>
        <sz val="10"/>
        <rFont val="ＭＳ 明朝"/>
        <family val="1"/>
        <charset val="128"/>
      </rPr>
      <t>7:30新秋津 秋津7:41-</t>
    </r>
    <rPh sb="9" eb="10">
      <t>スイ</t>
    </rPh>
    <phoneticPr fontId="3"/>
  </si>
  <si>
    <t>秩父盆地を眺める</t>
  </si>
  <si>
    <r>
      <rPr>
        <sz val="8"/>
        <rFont val="ＭＳ 明朝"/>
        <family val="1"/>
        <charset val="128"/>
      </rPr>
      <t>(西武池袋線)</t>
    </r>
    <r>
      <rPr>
        <sz val="10"/>
        <rFont val="ＭＳ 明朝"/>
        <family val="1"/>
        <charset val="128"/>
      </rPr>
      <t>-8:10飯能8:22</t>
    </r>
    <r>
      <rPr>
        <sz val="8"/>
        <rFont val="ＭＳ 明朝"/>
        <family val="1"/>
        <charset val="128"/>
      </rPr>
      <t>-(西武秩父線)-</t>
    </r>
    <r>
      <rPr>
        <sz val="10"/>
        <rFont val="ＭＳ 明朝"/>
        <family val="1"/>
        <charset val="128"/>
      </rPr>
      <t>9:11西武秩父 御花畑9:33</t>
    </r>
    <r>
      <rPr>
        <sz val="8"/>
        <rFont val="ＭＳ 明朝"/>
        <family val="1"/>
        <charset val="128"/>
      </rPr>
      <t>-(秩父鉄道)-</t>
    </r>
    <r>
      <rPr>
        <sz val="10"/>
        <rFont val="ＭＳ 明朝"/>
        <family val="1"/>
        <charset val="128"/>
      </rPr>
      <t>9:47皆野</t>
    </r>
    <rPh sb="12" eb="14">
      <t>ハンノウ</t>
    </rPh>
    <rPh sb="31" eb="35">
      <t>セイブチチブ</t>
    </rPh>
    <rPh sb="36" eb="39">
      <t>オハナバタケ</t>
    </rPh>
    <rPh sb="45" eb="47">
      <t>チチブ</t>
    </rPh>
    <rPh sb="47" eb="49">
      <t>テツドウ</t>
    </rPh>
    <rPh sb="55" eb="57">
      <t>ミナノ</t>
    </rPh>
    <phoneticPr fontId="3"/>
  </si>
  <si>
    <r>
      <t>皆野駅バス停10:00</t>
    </r>
    <r>
      <rPr>
        <sz val="8"/>
        <rFont val="ＭＳ 明朝"/>
        <family val="1"/>
        <charset val="128"/>
      </rPr>
      <t>-(皆野町営バス)</t>
    </r>
    <r>
      <rPr>
        <sz val="10"/>
        <rFont val="ＭＳ 明朝"/>
        <family val="1"/>
        <charset val="128"/>
      </rPr>
      <t>-10:26札所前バス停</t>
    </r>
    <rPh sb="0" eb="2">
      <t>ミナノ</t>
    </rPh>
    <rPh sb="2" eb="3">
      <t>エキ</t>
    </rPh>
    <rPh sb="5" eb="6">
      <t>テイ</t>
    </rPh>
    <rPh sb="13" eb="15">
      <t>ミナノ</t>
    </rPh>
    <rPh sb="15" eb="17">
      <t>チョウエイ</t>
    </rPh>
    <rPh sb="26" eb="28">
      <t>フダショ</t>
    </rPh>
    <rPh sb="28" eb="29">
      <t>マエ</t>
    </rPh>
    <rPh sb="31" eb="32">
      <t>テイ</t>
    </rPh>
    <phoneticPr fontId="3"/>
  </si>
  <si>
    <t>札所前バス停</t>
    <rPh sb="0" eb="2">
      <t>フダショ</t>
    </rPh>
    <rPh sb="2" eb="3">
      <t>マエ</t>
    </rPh>
    <rPh sb="5" eb="6">
      <t>テイ</t>
    </rPh>
    <phoneticPr fontId="3"/>
  </si>
  <si>
    <t>札立峠</t>
    <rPh sb="0" eb="2">
      <t>フダタチ</t>
    </rPh>
    <rPh sb="2" eb="3">
      <t>トウゲ</t>
    </rPh>
    <phoneticPr fontId="3"/>
  </si>
  <si>
    <t>破風山</t>
    <rPh sb="0" eb="2">
      <t>ハフ</t>
    </rPh>
    <rPh sb="2" eb="3">
      <t>ヤマ</t>
    </rPh>
    <phoneticPr fontId="3"/>
  </si>
  <si>
    <t>猿岩P</t>
    <phoneticPr fontId="3"/>
  </si>
  <si>
    <t>地名板</t>
  </si>
  <si>
    <t>風戸</t>
    <phoneticPr fontId="3"/>
  </si>
  <si>
    <t>風戸入口バス停</t>
  </si>
  <si>
    <t>曇時々晴</t>
    <rPh sb="1" eb="3">
      <t>トキドキ</t>
    </rPh>
    <rPh sb="3" eb="4">
      <t>ハレ</t>
    </rPh>
    <phoneticPr fontId="3"/>
  </si>
  <si>
    <t>将門伝説を探る</t>
  </si>
  <si>
    <r>
      <rPr>
        <sz val="8"/>
        <rFont val="ＭＳ 明朝"/>
        <family val="1"/>
        <charset val="128"/>
      </rPr>
      <t>(西武池袋線)</t>
    </r>
    <r>
      <rPr>
        <sz val="10"/>
        <rFont val="ＭＳ 明朝"/>
        <family val="1"/>
        <charset val="128"/>
      </rPr>
      <t>-6:32飯能6:34</t>
    </r>
    <r>
      <rPr>
        <sz val="8"/>
        <rFont val="ＭＳ 明朝"/>
        <family val="1"/>
        <charset val="128"/>
      </rPr>
      <t>-(西武秩父線)-</t>
    </r>
    <r>
      <rPr>
        <sz val="10"/>
        <rFont val="ＭＳ 明朝"/>
        <family val="1"/>
        <charset val="128"/>
      </rPr>
      <t>7:19西武秩父→</t>
    </r>
    <r>
      <rPr>
        <sz val="8"/>
        <rFont val="ＭＳ 明朝"/>
        <family val="1"/>
        <charset val="128"/>
      </rPr>
      <t>(歩)</t>
    </r>
    <r>
      <rPr>
        <sz val="10"/>
        <rFont val="ＭＳ 明朝"/>
        <family val="1"/>
        <charset val="128"/>
      </rPr>
      <t>秩父神社 秩父8:14</t>
    </r>
    <r>
      <rPr>
        <sz val="9"/>
        <rFont val="ＭＳ 明朝"/>
        <family val="1"/>
        <charset val="128"/>
      </rPr>
      <t>-(秩父鉄道)-</t>
    </r>
    <rPh sb="12" eb="14">
      <t>ハンノウ</t>
    </rPh>
    <rPh sb="31" eb="35">
      <t>セイブチチブ</t>
    </rPh>
    <rPh sb="37" eb="38">
      <t>ホ</t>
    </rPh>
    <rPh sb="39" eb="41">
      <t>チチブ</t>
    </rPh>
    <rPh sb="41" eb="43">
      <t>ジンジャ</t>
    </rPh>
    <rPh sb="44" eb="46">
      <t>チチブ</t>
    </rPh>
    <rPh sb="52" eb="54">
      <t>チチブ</t>
    </rPh>
    <rPh sb="54" eb="56">
      <t>テツドウ</t>
    </rPh>
    <phoneticPr fontId="3"/>
  </si>
  <si>
    <r>
      <t>8:25皆野\1324  皆野駅バス停08:40</t>
    </r>
    <r>
      <rPr>
        <sz val="8"/>
        <rFont val="ＭＳ 明朝"/>
        <family val="1"/>
        <charset val="128"/>
      </rPr>
      <t>-(皆野町営バス)</t>
    </r>
    <r>
      <rPr>
        <sz val="10"/>
        <rFont val="ＭＳ 明朝"/>
        <family val="1"/>
        <charset val="128"/>
      </rPr>
      <t>-09:14西門平バス停\290</t>
    </r>
    <rPh sb="13" eb="15">
      <t>ミナノ</t>
    </rPh>
    <rPh sb="15" eb="16">
      <t>エキ</t>
    </rPh>
    <rPh sb="18" eb="19">
      <t>テイ</t>
    </rPh>
    <rPh sb="26" eb="28">
      <t>ミナノ</t>
    </rPh>
    <rPh sb="28" eb="30">
      <t>チョウエイ</t>
    </rPh>
    <phoneticPr fontId="3"/>
  </si>
  <si>
    <t>西門平バス停</t>
    <rPh sb="0" eb="2">
      <t>ニシカド</t>
    </rPh>
    <rPh sb="2" eb="3">
      <t>タイラ</t>
    </rPh>
    <rPh sb="5" eb="6">
      <t>テイ</t>
    </rPh>
    <phoneticPr fontId="3"/>
  </si>
  <si>
    <t>鐘掛城</t>
    <phoneticPr fontId="3"/>
  </si>
  <si>
    <t>石間峠</t>
    <phoneticPr fontId="3"/>
  </si>
  <si>
    <t>城峯山</t>
    <phoneticPr fontId="3"/>
  </si>
  <si>
    <t>城峰神社P</t>
    <phoneticPr fontId="3"/>
  </si>
  <si>
    <t>宇那室バス停</t>
    <phoneticPr fontId="3"/>
  </si>
  <si>
    <t>城峯公園</t>
    <phoneticPr fontId="3"/>
  </si>
  <si>
    <t>登仙橋バス停</t>
    <phoneticPr fontId="3"/>
  </si>
  <si>
    <t>下久保ダムを望む</t>
  </si>
  <si>
    <t>叢石橋P</t>
    <phoneticPr fontId="3"/>
  </si>
  <si>
    <t>叢石橋</t>
    <phoneticPr fontId="3"/>
  </si>
  <si>
    <t>下久保ダム</t>
    <phoneticPr fontId="3"/>
  </si>
  <si>
    <r>
      <rPr>
        <strike/>
        <sz val="10"/>
        <rFont val="ＭＳ 明朝"/>
        <family val="1"/>
        <charset val="128"/>
      </rPr>
      <t>本庄16:45</t>
    </r>
    <r>
      <rPr>
        <strike/>
        <sz val="8"/>
        <rFont val="ＭＳ 明朝"/>
        <family val="1"/>
        <charset val="128"/>
      </rPr>
      <t>-(JR快速ｱｰﾊﾞﾝ)-</t>
    </r>
    <r>
      <rPr>
        <strike/>
        <sz val="10"/>
        <rFont val="ＭＳ 明朝"/>
        <family val="1"/>
        <charset val="128"/>
      </rPr>
      <t>17:54赤羽18:01</t>
    </r>
    <r>
      <rPr>
        <strike/>
        <sz val="8"/>
        <rFont val="ＭＳ 明朝"/>
        <family val="1"/>
        <charset val="128"/>
      </rPr>
      <t>-(埼京線)-</t>
    </r>
    <r>
      <rPr>
        <strike/>
        <sz val="10"/>
        <rFont val="ＭＳ 明朝"/>
        <family val="1"/>
        <charset val="128"/>
      </rPr>
      <t>18:15新宿18:21</t>
    </r>
    <r>
      <rPr>
        <strike/>
        <sz val="8"/>
        <rFont val="ＭＳ 明朝"/>
        <family val="1"/>
        <charset val="128"/>
      </rPr>
      <t>-(小田急線)-</t>
    </r>
    <r>
      <rPr>
        <strike/>
        <sz val="10"/>
        <rFont val="ＭＳ 明朝"/>
        <family val="1"/>
        <charset val="128"/>
      </rPr>
      <t>18:51生田</t>
    </r>
    <rPh sb="25" eb="27">
      <t>アカバネ</t>
    </rPh>
    <rPh sb="34" eb="37">
      <t>サイキョウセン</t>
    </rPh>
    <phoneticPr fontId="3"/>
  </si>
  <si>
    <r>
      <rPr>
        <sz val="8"/>
        <rFont val="ＭＳ 明朝"/>
        <family val="1"/>
        <charset val="128"/>
      </rPr>
      <t>遅延→</t>
    </r>
    <r>
      <rPr>
        <sz val="10"/>
        <rFont val="ＭＳ 明朝"/>
        <family val="1"/>
        <charset val="128"/>
      </rPr>
      <t>本庄16:52</t>
    </r>
    <r>
      <rPr>
        <sz val="8"/>
        <rFont val="ＭＳ 明朝"/>
        <family val="1"/>
        <charset val="128"/>
      </rPr>
      <t>-(ｱｰﾊﾞﾝ)-</t>
    </r>
    <r>
      <rPr>
        <sz val="10"/>
        <rFont val="ＭＳ 明朝"/>
        <family val="1"/>
        <charset val="128"/>
      </rPr>
      <t>17:47大宮17:53</t>
    </r>
    <r>
      <rPr>
        <sz val="8"/>
        <rFont val="ＭＳ 明朝"/>
        <family val="1"/>
        <charset val="128"/>
      </rPr>
      <t>-(埼京線)-</t>
    </r>
    <r>
      <rPr>
        <sz val="10"/>
        <rFont val="ＭＳ 明朝"/>
        <family val="1"/>
        <charset val="128"/>
      </rPr>
      <t>18:24新宿18:31</t>
    </r>
    <r>
      <rPr>
        <sz val="8"/>
        <rFont val="ＭＳ 明朝"/>
        <family val="1"/>
        <charset val="128"/>
      </rPr>
      <t>-(小田急線)-</t>
    </r>
    <r>
      <rPr>
        <sz val="10"/>
        <rFont val="ＭＳ 明朝"/>
        <family val="1"/>
        <charset val="128"/>
      </rPr>
      <t>19:00生田</t>
    </r>
    <rPh sb="0" eb="2">
      <t>チエン</t>
    </rPh>
    <rPh sb="3" eb="5">
      <t>ホンジョウ</t>
    </rPh>
    <rPh sb="24" eb="26">
      <t>オオミヤ</t>
    </rPh>
    <rPh sb="33" eb="36">
      <t>サイキョウセン</t>
    </rPh>
    <phoneticPr fontId="3"/>
  </si>
  <si>
    <t>義経伝説と滝</t>
  </si>
  <si>
    <r>
      <t>H27.8.28金 中野島6:31</t>
    </r>
    <r>
      <rPr>
        <sz val="8"/>
        <rFont val="ＭＳ 明朝"/>
        <family val="1"/>
        <charset val="128"/>
      </rPr>
      <t>-(南武線)-</t>
    </r>
    <r>
      <rPr>
        <sz val="10"/>
        <rFont val="ＭＳ 明朝"/>
        <family val="1"/>
        <charset val="128"/>
      </rPr>
      <t>6:56立川7:02</t>
    </r>
    <r>
      <rPr>
        <sz val="8"/>
        <rFont val="ＭＳ 明朝"/>
        <family val="1"/>
        <charset val="128"/>
      </rPr>
      <t>-(青梅線)-</t>
    </r>
    <r>
      <rPr>
        <sz val="10"/>
        <rFont val="ＭＳ 明朝"/>
        <family val="1"/>
        <charset val="128"/>
      </rPr>
      <t>7:13拝島7:16-(八高線)-</t>
    </r>
    <rPh sb="8" eb="9">
      <t>キン</t>
    </rPh>
    <rPh sb="10" eb="13">
      <t>ナカノシマ</t>
    </rPh>
    <rPh sb="28" eb="30">
      <t>タチカワ</t>
    </rPh>
    <rPh sb="36" eb="38">
      <t>オウメ</t>
    </rPh>
    <rPh sb="45" eb="47">
      <t>ハイジマ</t>
    </rPh>
    <rPh sb="53" eb="54">
      <t>ハチ</t>
    </rPh>
    <rPh sb="54" eb="55">
      <t>タカ</t>
    </rPh>
    <phoneticPr fontId="3"/>
  </si>
  <si>
    <t>黒山バス停</t>
    <rPh sb="4" eb="5">
      <t>テイ</t>
    </rPh>
    <phoneticPr fontId="3"/>
  </si>
  <si>
    <t>黒山三滝P</t>
    <phoneticPr fontId="3"/>
  </si>
  <si>
    <t>男滝女滝</t>
    <rPh sb="0" eb="1">
      <t>オトコ</t>
    </rPh>
    <rPh sb="1" eb="2">
      <t>タキ</t>
    </rPh>
    <rPh sb="2" eb="3">
      <t>オンナ</t>
    </rPh>
    <rPh sb="3" eb="4">
      <t>タキ</t>
    </rPh>
    <phoneticPr fontId="3"/>
  </si>
  <si>
    <t>傘杉峠</t>
    <rPh sb="0" eb="1">
      <t>カサ</t>
    </rPh>
    <rPh sb="1" eb="2">
      <t>スギ</t>
    </rPh>
    <rPh sb="2" eb="3">
      <t>トウゲ</t>
    </rPh>
    <phoneticPr fontId="3"/>
  </si>
  <si>
    <t>続けてNO3.伊豆ヶ岳を越えるみちへ</t>
    <rPh sb="0" eb="1">
      <t>ツヅ</t>
    </rPh>
    <phoneticPr fontId="3"/>
  </si>
  <si>
    <t>グリーンラインに沿った</t>
    <phoneticPr fontId="3"/>
  </si>
  <si>
    <r>
      <t>H27.11.11水  中野島6:14</t>
    </r>
    <r>
      <rPr>
        <sz val="8"/>
        <rFont val="ＭＳ 明朝"/>
        <family val="1"/>
        <charset val="128"/>
      </rPr>
      <t>-(南武線)-</t>
    </r>
    <r>
      <rPr>
        <sz val="10"/>
        <rFont val="ＭＳ 明朝"/>
        <family val="1"/>
        <charset val="128"/>
      </rPr>
      <t>6:26府中本町6:37</t>
    </r>
    <r>
      <rPr>
        <sz val="8"/>
        <rFont val="ＭＳ 明朝"/>
        <family val="1"/>
        <charset val="128"/>
      </rPr>
      <t>-(武蔵野線)-</t>
    </r>
    <r>
      <rPr>
        <sz val="10"/>
        <rFont val="ＭＳ 明朝"/>
        <family val="1"/>
        <charset val="128"/>
      </rPr>
      <t>7:02北朝霞</t>
    </r>
    <rPh sb="9" eb="10">
      <t>ミズ</t>
    </rPh>
    <rPh sb="12" eb="15">
      <t>ナカノシマ</t>
    </rPh>
    <rPh sb="30" eb="34">
      <t>フチュウホンマチ</t>
    </rPh>
    <rPh sb="50" eb="53">
      <t>キタアサカ</t>
    </rPh>
    <phoneticPr fontId="3"/>
  </si>
  <si>
    <t>グリーンラインに沿った</t>
  </si>
  <si>
    <t>白石車庫バス停</t>
    <rPh sb="0" eb="2">
      <t>シライシ</t>
    </rPh>
    <rPh sb="2" eb="4">
      <t>シャコ</t>
    </rPh>
    <rPh sb="6" eb="7">
      <t>テイ</t>
    </rPh>
    <phoneticPr fontId="3"/>
  </si>
  <si>
    <t>白石峠</t>
    <phoneticPr fontId="3"/>
  </si>
  <si>
    <t>大野峠</t>
    <phoneticPr fontId="3"/>
  </si>
  <si>
    <t>つつじ山</t>
    <phoneticPr fontId="3"/>
  </si>
  <si>
    <t>ぶな峠</t>
    <phoneticPr fontId="3"/>
  </si>
  <si>
    <t>飯盛峠</t>
    <phoneticPr fontId="3"/>
  </si>
  <si>
    <t>関八州見晴台</t>
    <phoneticPr fontId="3"/>
  </si>
  <si>
    <t>傘杉峠</t>
    <phoneticPr fontId="3"/>
  </si>
  <si>
    <t>顔振峠</t>
    <phoneticPr fontId="3"/>
  </si>
  <si>
    <r>
      <t>吾野16:37</t>
    </r>
    <r>
      <rPr>
        <sz val="8"/>
        <rFont val="ＭＳ 明朝"/>
        <family val="1"/>
        <charset val="128"/>
      </rPr>
      <t>-(西武秩父線)-</t>
    </r>
    <r>
      <rPr>
        <sz val="10"/>
        <rFont val="ＭＳ 明朝"/>
        <family val="1"/>
        <charset val="128"/>
      </rPr>
      <t>16:57飯能16:58</t>
    </r>
    <r>
      <rPr>
        <sz val="8"/>
        <rFont val="ＭＳ 明朝"/>
        <family val="1"/>
        <charset val="128"/>
      </rPr>
      <t>-(西武池袋線)-17:25秋津-徒歩-</t>
    </r>
    <rPh sb="0" eb="2">
      <t>アガノ</t>
    </rPh>
    <rPh sb="21" eb="23">
      <t>ハンノウ</t>
    </rPh>
    <phoneticPr fontId="3"/>
  </si>
  <si>
    <t xml:space="preserve">         </t>
    <phoneticPr fontId="3"/>
  </si>
  <si>
    <r>
      <t>H27.11.26木 中野島5:49</t>
    </r>
    <r>
      <rPr>
        <sz val="8"/>
        <rFont val="ＭＳ 明朝"/>
        <family val="1"/>
        <charset val="128"/>
      </rPr>
      <t>-(南武線)-</t>
    </r>
    <r>
      <rPr>
        <sz val="10"/>
        <rFont val="ＭＳ 明朝"/>
        <family val="1"/>
        <charset val="128"/>
      </rPr>
      <t>6:02府中本町6:08</t>
    </r>
    <r>
      <rPr>
        <sz val="8"/>
        <rFont val="ＭＳ 明朝"/>
        <family val="1"/>
        <charset val="128"/>
      </rPr>
      <t>-(武蔵野線)-</t>
    </r>
    <r>
      <rPr>
        <sz val="10"/>
        <rFont val="ＭＳ 明朝"/>
        <family val="1"/>
        <charset val="128"/>
      </rPr>
      <t>6:22新秋津 秋津6:29-</t>
    </r>
    <rPh sb="9" eb="10">
      <t>モク</t>
    </rPh>
    <rPh sb="11" eb="14">
      <t>ナカノシマ</t>
    </rPh>
    <rPh sb="29" eb="33">
      <t>フチュウホンマチ</t>
    </rPh>
    <rPh sb="49" eb="52">
      <t>シンアキツ</t>
    </rPh>
    <phoneticPr fontId="3"/>
  </si>
  <si>
    <t>粥仁田峠</t>
    <phoneticPr fontId="3"/>
  </si>
  <si>
    <t>秩父高原牧場</t>
    <phoneticPr fontId="3"/>
  </si>
  <si>
    <t>二本木峠P</t>
    <phoneticPr fontId="3"/>
  </si>
  <si>
    <t>皇鈴山</t>
    <phoneticPr fontId="3"/>
  </si>
  <si>
    <t>登谷山</t>
    <phoneticPr fontId="3"/>
  </si>
  <si>
    <t>釜山神社</t>
    <phoneticPr fontId="3"/>
  </si>
  <si>
    <t>塞神峠</t>
    <rPh sb="0" eb="1">
      <t>トリデ</t>
    </rPh>
    <rPh sb="1" eb="2">
      <t>カミ</t>
    </rPh>
    <rPh sb="2" eb="3">
      <t>トウゲ</t>
    </rPh>
    <phoneticPr fontId="3"/>
  </si>
  <si>
    <t>長瀞駅</t>
  </si>
  <si>
    <r>
      <t>長瀞15:27</t>
    </r>
    <r>
      <rPr>
        <sz val="8"/>
        <rFont val="ＭＳ 明朝"/>
        <family val="1"/>
        <charset val="128"/>
      </rPr>
      <t>-(秩父鉄道)-</t>
    </r>
    <r>
      <rPr>
        <sz val="10"/>
        <rFont val="ＭＳ 明朝"/>
        <family val="1"/>
        <charset val="128"/>
      </rPr>
      <t>15:48御花畑 西武秩父16:08</t>
    </r>
    <r>
      <rPr>
        <sz val="8"/>
        <rFont val="ＭＳ 明朝"/>
        <family val="1"/>
        <charset val="128"/>
      </rPr>
      <t>-(西武秩父線)-</t>
    </r>
    <r>
      <rPr>
        <sz val="10"/>
        <rFont val="ＭＳ 明朝"/>
        <family val="1"/>
        <charset val="128"/>
      </rPr>
      <t>16:57飯能16:58</t>
    </r>
    <r>
      <rPr>
        <sz val="8"/>
        <rFont val="ＭＳ 明朝"/>
        <family val="1"/>
        <charset val="128"/>
      </rPr>
      <t>-(西武池</t>
    </r>
    <rPh sb="0" eb="2">
      <t>ナガトロ</t>
    </rPh>
    <rPh sb="20" eb="21">
      <t>オ</t>
    </rPh>
    <rPh sb="21" eb="23">
      <t>ハナバタケ</t>
    </rPh>
    <rPh sb="47" eb="49">
      <t>ハンノウ</t>
    </rPh>
    <phoneticPr fontId="3"/>
  </si>
  <si>
    <t>H27.11.26木</t>
    <rPh sb="9" eb="10">
      <t>モク</t>
    </rPh>
    <phoneticPr fontId="3"/>
  </si>
  <si>
    <t>雨後曇</t>
    <rPh sb="1" eb="2">
      <t>ゴ</t>
    </rPh>
    <phoneticPr fontId="3"/>
  </si>
  <si>
    <t>群馬</t>
  </si>
  <si>
    <t>三波石峡の</t>
    <phoneticPr fontId="3"/>
  </si>
  <si>
    <t>三波石峡の</t>
  </si>
  <si>
    <t>登仙橋バス停</t>
    <phoneticPr fontId="3"/>
  </si>
  <si>
    <t>三波石峡P</t>
    <phoneticPr fontId="3"/>
  </si>
  <si>
    <t>叢石橋</t>
  </si>
  <si>
    <t>下久保ダム</t>
  </si>
  <si>
    <t>神流湖</t>
  </si>
  <si>
    <t xml:space="preserve"> </t>
    <phoneticPr fontId="3"/>
  </si>
  <si>
    <t>曇後晴</t>
    <rPh sb="0" eb="1">
      <t>クモリ</t>
    </rPh>
    <rPh sb="1" eb="2">
      <t>ノチ</t>
    </rPh>
    <phoneticPr fontId="3"/>
  </si>
  <si>
    <t>渓谷を下る</t>
    <phoneticPr fontId="3"/>
  </si>
  <si>
    <t>渓谷を下る</t>
  </si>
  <si>
    <t>美原トンネル</t>
    <rPh sb="0" eb="2">
      <t>ミハラ</t>
    </rPh>
    <phoneticPr fontId="3"/>
  </si>
  <si>
    <t>御荷鉾林道展望台</t>
    <rPh sb="5" eb="8">
      <t>テンボウダイ</t>
    </rPh>
    <phoneticPr fontId="3"/>
  </si>
  <si>
    <t>石神峠</t>
    <phoneticPr fontId="3"/>
  </si>
  <si>
    <t>御荷鉾不動尊P</t>
    <phoneticPr fontId="3"/>
  </si>
  <si>
    <t>不動尊</t>
    <phoneticPr fontId="3"/>
  </si>
  <si>
    <t>妹ヶ谷</t>
  </si>
  <si>
    <t>平滑</t>
    <rPh sb="0" eb="1">
      <t>ヒラ</t>
    </rPh>
    <rPh sb="1" eb="2">
      <t>ナメ</t>
    </rPh>
    <phoneticPr fontId="3"/>
  </si>
  <si>
    <t>休憩</t>
    <rPh sb="0" eb="2">
      <t>キュウケイ</t>
    </rPh>
    <phoneticPr fontId="3"/>
  </si>
  <si>
    <t>鬼石郵便局前</t>
  </si>
  <si>
    <t>連絡コース</t>
    <rPh sb="0" eb="2">
      <t>レンラク</t>
    </rPh>
    <phoneticPr fontId="3"/>
  </si>
  <si>
    <t>小梨峠から牛伏山への</t>
  </si>
  <si>
    <t>上鹿島</t>
    <rPh sb="0" eb="1">
      <t>ウエ</t>
    </rPh>
    <phoneticPr fontId="3"/>
  </si>
  <si>
    <t>小梨峠P</t>
    <phoneticPr fontId="3"/>
  </si>
  <si>
    <t>案内板</t>
    <rPh sb="0" eb="3">
      <t>アンナイバン</t>
    </rPh>
    <phoneticPr fontId="3"/>
  </si>
  <si>
    <t>牛伏山自然公園</t>
    <phoneticPr fontId="3"/>
  </si>
  <si>
    <t>多胡碑</t>
    <phoneticPr fontId="3"/>
  </si>
  <si>
    <t>馬庭駅</t>
  </si>
  <si>
    <t>石碑めぐりの</t>
  </si>
  <si>
    <t>白衣観音めぐりの</t>
  </si>
  <si>
    <t>群馬</t>
    <phoneticPr fontId="3"/>
  </si>
  <si>
    <t>歴史を尋ねる</t>
  </si>
  <si>
    <t>桜山</t>
    <rPh sb="0" eb="1">
      <t>サクラ</t>
    </rPh>
    <rPh sb="1" eb="2">
      <t>ヤマ</t>
    </rPh>
    <phoneticPr fontId="3"/>
  </si>
  <si>
    <t>おにし青少年活動C</t>
    <rPh sb="3" eb="6">
      <t>セイショウネン</t>
    </rPh>
    <rPh sb="6" eb="8">
      <t>カツドウ</t>
    </rPh>
    <phoneticPr fontId="3"/>
  </si>
  <si>
    <t>金丸</t>
    <rPh sb="0" eb="2">
      <t>カネマル</t>
    </rPh>
    <phoneticPr fontId="3"/>
  </si>
  <si>
    <t>桜山山頂</t>
    <rPh sb="0" eb="2">
      <t>サクラヤマ</t>
    </rPh>
    <rPh sb="2" eb="4">
      <t>サンチョウ</t>
    </rPh>
    <phoneticPr fontId="3"/>
  </si>
  <si>
    <t>桜山管理棟P</t>
    <rPh sb="0" eb="2">
      <t>サクラヤマ</t>
    </rPh>
    <rPh sb="2" eb="5">
      <t>カンリトウ</t>
    </rPh>
    <phoneticPr fontId="3"/>
  </si>
  <si>
    <t>管理棟</t>
  </si>
  <si>
    <r>
      <t>H28.11.12土 生田6:18</t>
    </r>
    <r>
      <rPr>
        <sz val="8"/>
        <rFont val="ＭＳ 明朝"/>
        <family val="1"/>
        <charset val="128"/>
      </rPr>
      <t>-小田急線-</t>
    </r>
    <r>
      <rPr>
        <sz val="10"/>
        <rFont val="ＭＳ 明朝"/>
        <family val="1"/>
        <charset val="128"/>
      </rPr>
      <t>6:40代々木上原6:44</t>
    </r>
    <r>
      <rPr>
        <sz val="8"/>
        <rFont val="ＭＳ 明朝"/>
        <family val="1"/>
        <charset val="128"/>
      </rPr>
      <t>-千代田線北千住直通松戸行-</t>
    </r>
    <r>
      <rPr>
        <sz val="10"/>
        <rFont val="ＭＳ 明朝"/>
        <family val="1"/>
        <charset val="128"/>
      </rPr>
      <t>7:32松戸7:36</t>
    </r>
    <rPh sb="9" eb="10">
      <t>ド</t>
    </rPh>
    <rPh sb="11" eb="13">
      <t>イクタ</t>
    </rPh>
    <rPh sb="18" eb="22">
      <t>オダキュウセン</t>
    </rPh>
    <rPh sb="27" eb="32">
      <t>ヨヨギウエハラ</t>
    </rPh>
    <rPh sb="37" eb="41">
      <t>チヨダセン</t>
    </rPh>
    <rPh sb="41" eb="44">
      <t>キタセンジュ</t>
    </rPh>
    <rPh sb="44" eb="46">
      <t>チョクツウ</t>
    </rPh>
    <rPh sb="46" eb="48">
      <t>マツド</t>
    </rPh>
    <rPh sb="48" eb="49">
      <t>イ</t>
    </rPh>
    <rPh sb="54" eb="56">
      <t>マツド</t>
    </rPh>
    <phoneticPr fontId="3"/>
  </si>
  <si>
    <r>
      <t xml:space="preserve">            </t>
    </r>
    <r>
      <rPr>
        <sz val="8"/>
        <rFont val="ＭＳ 明朝"/>
        <family val="1"/>
        <charset val="128"/>
      </rPr>
      <t>-常磐線快速成田行き-</t>
    </r>
    <r>
      <rPr>
        <sz val="10"/>
        <rFont val="ＭＳ 明朝"/>
        <family val="1"/>
        <charset val="128"/>
      </rPr>
      <t>8:34成田8:41</t>
    </r>
    <r>
      <rPr>
        <sz val="8"/>
        <rFont val="ＭＳ 明朝"/>
        <family val="1"/>
        <charset val="128"/>
      </rPr>
      <t>-成田線銚子行-</t>
    </r>
    <r>
      <rPr>
        <sz val="10"/>
        <rFont val="ＭＳ 明朝"/>
        <family val="1"/>
        <charset val="128"/>
      </rPr>
      <t>9:11佐原</t>
    </r>
    <rPh sb="13" eb="16">
      <t>ジョウバンセン</t>
    </rPh>
    <rPh sb="16" eb="18">
      <t>カイソク</t>
    </rPh>
    <rPh sb="18" eb="20">
      <t>ナルダ</t>
    </rPh>
    <rPh sb="20" eb="21">
      <t>ユ</t>
    </rPh>
    <rPh sb="27" eb="29">
      <t>ナリタ</t>
    </rPh>
    <rPh sb="34" eb="39">
      <t>ナリタセンチョウシ</t>
    </rPh>
    <rPh sb="39" eb="40">
      <t>ユ</t>
    </rPh>
    <rPh sb="45" eb="47">
      <t>サハラ</t>
    </rPh>
    <phoneticPr fontId="3"/>
  </si>
  <si>
    <t>(JR佐原駅)</t>
    <phoneticPr fontId="3"/>
  </si>
  <si>
    <t>水郷大橋</t>
  </si>
  <si>
    <t>神崎神社P</t>
    <phoneticPr fontId="3"/>
  </si>
  <si>
    <t>下総神崎駅</t>
  </si>
  <si>
    <t xml:space="preserve"> </t>
    <phoneticPr fontId="3"/>
  </si>
  <si>
    <t>H28.11.12土</t>
  </si>
  <si>
    <t>曇時々晴</t>
    <rPh sb="0" eb="1">
      <t>クモリ</t>
    </rPh>
    <rPh sb="1" eb="3">
      <t>トキドキ</t>
    </rPh>
    <phoneticPr fontId="3"/>
  </si>
  <si>
    <t>神宮寺</t>
  </si>
  <si>
    <t>宇迦神社</t>
  </si>
  <si>
    <t>常福寺</t>
  </si>
  <si>
    <t>楽満寺P</t>
    <phoneticPr fontId="3"/>
  </si>
  <si>
    <t>小御門神社</t>
  </si>
  <si>
    <t>檀林寺</t>
  </si>
  <si>
    <t>龍正院</t>
  </si>
  <si>
    <t>走り</t>
    <rPh sb="0" eb="1">
      <t>ハシ</t>
    </rPh>
    <phoneticPr fontId="3"/>
  </si>
  <si>
    <t>(JR滑河駅)</t>
    <rPh sb="3" eb="5">
      <t>ナメガワ</t>
    </rPh>
    <phoneticPr fontId="3"/>
  </si>
  <si>
    <r>
      <t>滑河17:14</t>
    </r>
    <r>
      <rPr>
        <sz val="8"/>
        <rFont val="ＭＳ 明朝"/>
        <family val="1"/>
        <charset val="128"/>
      </rPr>
      <t>-成田線-</t>
    </r>
    <r>
      <rPr>
        <sz val="10"/>
        <rFont val="ＭＳ 明朝"/>
        <family val="1"/>
        <charset val="128"/>
      </rPr>
      <t>17:29成田17:44-</t>
    </r>
    <r>
      <rPr>
        <sz val="8"/>
        <rFont val="ＭＳ 明朝"/>
        <family val="1"/>
        <charset val="128"/>
      </rPr>
      <t>常磐線快速品川行</t>
    </r>
    <r>
      <rPr>
        <sz val="10"/>
        <rFont val="ＭＳ 明朝"/>
        <family val="1"/>
        <charset val="128"/>
      </rPr>
      <t>18:25我孫子18:29</t>
    </r>
    <r>
      <rPr>
        <sz val="8"/>
        <rFont val="ＭＳ 明朝"/>
        <family val="1"/>
        <charset val="128"/>
      </rPr>
      <t>-常磐線-</t>
    </r>
    <r>
      <rPr>
        <sz val="10"/>
        <rFont val="ＭＳ 明朝"/>
        <family val="1"/>
        <charset val="128"/>
      </rPr>
      <t>18:51北千住</t>
    </r>
    <rPh sb="0" eb="2">
      <t>ナメガワ</t>
    </rPh>
    <rPh sb="8" eb="11">
      <t>ナリタセン</t>
    </rPh>
    <rPh sb="30" eb="32">
      <t>シナガワ</t>
    </rPh>
    <rPh sb="38" eb="41">
      <t>アビコ</t>
    </rPh>
    <rPh sb="47" eb="50">
      <t>ジョウバンセン</t>
    </rPh>
    <rPh sb="56" eb="57">
      <t>キタ</t>
    </rPh>
    <rPh sb="57" eb="59">
      <t>センジュ</t>
    </rPh>
    <phoneticPr fontId="3"/>
  </si>
  <si>
    <r>
      <t>18:59</t>
    </r>
    <r>
      <rPr>
        <sz val="8"/>
        <rFont val="ＭＳ 明朝"/>
        <family val="1"/>
        <charset val="128"/>
      </rPr>
      <t>-千代田線代々木上原行小田急線直通多摩急行-</t>
    </r>
    <r>
      <rPr>
        <sz val="10"/>
        <rFont val="ＭＳ 明朝"/>
        <family val="1"/>
        <charset val="128"/>
      </rPr>
      <t>19:48成城学園前19:49</t>
    </r>
    <r>
      <rPr>
        <sz val="8"/>
        <rFont val="ＭＳ 明朝"/>
        <family val="1"/>
        <charset val="128"/>
      </rPr>
      <t>-小田急線-</t>
    </r>
    <r>
      <rPr>
        <sz val="10"/>
        <rFont val="ＭＳ 明朝"/>
        <family val="1"/>
        <charset val="128"/>
      </rPr>
      <t>20:01生田</t>
    </r>
    <rPh sb="6" eb="10">
      <t>チヨダセン</t>
    </rPh>
    <rPh sb="10" eb="15">
      <t>ヨヨギウエハラ</t>
    </rPh>
    <rPh sb="22" eb="24">
      <t>タマ</t>
    </rPh>
    <rPh sb="24" eb="26">
      <t>キュウコウ</t>
    </rPh>
    <rPh sb="32" eb="34">
      <t>セイジョウ</t>
    </rPh>
    <rPh sb="34" eb="37">
      <t>ガクエンマエ</t>
    </rPh>
    <rPh sb="43" eb="46">
      <t>オダキュウ</t>
    </rPh>
    <rPh sb="46" eb="47">
      <t>セン</t>
    </rPh>
    <rPh sb="53" eb="55">
      <t>イクタ</t>
    </rPh>
    <phoneticPr fontId="3"/>
  </si>
  <si>
    <r>
      <t>H28.11.25金 生田6:11</t>
    </r>
    <r>
      <rPr>
        <sz val="8"/>
        <rFont val="ＭＳ 明朝"/>
        <family val="1"/>
        <charset val="128"/>
      </rPr>
      <t>-小田急線-</t>
    </r>
    <r>
      <rPr>
        <sz val="10"/>
        <rFont val="ＭＳ 明朝"/>
        <family val="1"/>
        <charset val="128"/>
      </rPr>
      <t>6:40代々木上原6:41</t>
    </r>
    <r>
      <rPr>
        <sz val="8"/>
        <rFont val="ＭＳ 明朝"/>
        <family val="1"/>
        <charset val="128"/>
      </rPr>
      <t>-千代田線北千住直通柏行き-</t>
    </r>
    <r>
      <rPr>
        <sz val="10"/>
        <rFont val="ＭＳ 明朝"/>
        <family val="1"/>
        <charset val="128"/>
      </rPr>
      <t>7:32松戸7:36</t>
    </r>
    <rPh sb="11" eb="13">
      <t>イクタ</t>
    </rPh>
    <rPh sb="18" eb="22">
      <t>オダキュウセン</t>
    </rPh>
    <rPh sb="27" eb="32">
      <t>ヨヨギウエハラ</t>
    </rPh>
    <rPh sb="37" eb="41">
      <t>チヨダセン</t>
    </rPh>
    <rPh sb="41" eb="44">
      <t>キタセンジュ</t>
    </rPh>
    <rPh sb="44" eb="46">
      <t>チョクツウ</t>
    </rPh>
    <rPh sb="46" eb="47">
      <t>カシワ</t>
    </rPh>
    <rPh sb="47" eb="48">
      <t>イ</t>
    </rPh>
    <rPh sb="54" eb="56">
      <t>マツド</t>
    </rPh>
    <phoneticPr fontId="3"/>
  </si>
  <si>
    <r>
      <t xml:space="preserve">            </t>
    </r>
    <r>
      <rPr>
        <sz val="8"/>
        <rFont val="ＭＳ 明朝"/>
        <family val="1"/>
        <charset val="128"/>
      </rPr>
      <t>-常磐線快速成田行き-</t>
    </r>
    <r>
      <rPr>
        <sz val="10"/>
        <rFont val="ＭＳ 明朝"/>
        <family val="1"/>
        <charset val="128"/>
      </rPr>
      <t>8:34成田8:41</t>
    </r>
    <r>
      <rPr>
        <sz val="8"/>
        <rFont val="ＭＳ 明朝"/>
        <family val="1"/>
        <charset val="128"/>
      </rPr>
      <t>-成田線銚子行き-</t>
    </r>
    <r>
      <rPr>
        <sz val="10"/>
        <rFont val="ＭＳ 明朝"/>
        <family val="1"/>
        <charset val="128"/>
      </rPr>
      <t>8:55滑河</t>
    </r>
    <rPh sb="13" eb="16">
      <t>ジョウバンセン</t>
    </rPh>
    <rPh sb="16" eb="18">
      <t>カイソク</t>
    </rPh>
    <rPh sb="18" eb="20">
      <t>ナルダ</t>
    </rPh>
    <rPh sb="20" eb="21">
      <t>ユ</t>
    </rPh>
    <rPh sb="27" eb="29">
      <t>ナリタ</t>
    </rPh>
    <rPh sb="34" eb="39">
      <t>ナリタセンチョウシ</t>
    </rPh>
    <rPh sb="39" eb="40">
      <t>ユ</t>
    </rPh>
    <rPh sb="46" eb="48">
      <t>ナメガワ</t>
    </rPh>
    <phoneticPr fontId="3"/>
  </si>
  <si>
    <t>龍正院</t>
    <phoneticPr fontId="3"/>
  </si>
  <si>
    <t>新川水門27P</t>
    <rPh sb="0" eb="2">
      <t>シンカワ</t>
    </rPh>
    <rPh sb="2" eb="4">
      <t>スイモン</t>
    </rPh>
    <phoneticPr fontId="3"/>
  </si>
  <si>
    <t>N27分岐点</t>
    <rPh sb="3" eb="5">
      <t>ブンキ</t>
    </rPh>
    <rPh sb="5" eb="6">
      <t>テン</t>
    </rPh>
    <phoneticPr fontId="3"/>
  </si>
  <si>
    <t>龍角寺P</t>
    <phoneticPr fontId="3"/>
  </si>
  <si>
    <t>拝殿</t>
    <rPh sb="0" eb="2">
      <t>ハイデン</t>
    </rPh>
    <phoneticPr fontId="3"/>
  </si>
  <si>
    <t>房総のむら</t>
    <phoneticPr fontId="3"/>
  </si>
  <si>
    <t>下総松崎駅</t>
    <phoneticPr fontId="3"/>
  </si>
  <si>
    <t>H28.11.25金</t>
    <rPh sb="9" eb="10">
      <t>キン</t>
    </rPh>
    <phoneticPr fontId="3"/>
  </si>
  <si>
    <t>NO3分岐より安食駅往復</t>
    <rPh sb="3" eb="5">
      <t>ブンキ</t>
    </rPh>
    <rPh sb="10" eb="12">
      <t>オウフク</t>
    </rPh>
    <phoneticPr fontId="3"/>
  </si>
  <si>
    <t>NO3と同じ</t>
    <rPh sb="4" eb="5">
      <t>オナ</t>
    </rPh>
    <phoneticPr fontId="3"/>
  </si>
  <si>
    <t>新川水門</t>
    <phoneticPr fontId="3"/>
  </si>
  <si>
    <t>NO3分岐点</t>
    <rPh sb="3" eb="5">
      <t>ブンキ</t>
    </rPh>
    <rPh sb="5" eb="6">
      <t>テン</t>
    </rPh>
    <phoneticPr fontId="3"/>
  </si>
  <si>
    <t>JR安食駅</t>
    <phoneticPr fontId="3"/>
  </si>
  <si>
    <r>
      <t>下総松崎16:22-</t>
    </r>
    <r>
      <rPr>
        <sz val="8"/>
        <rFont val="ＭＳ 明朝"/>
        <family val="1"/>
        <charset val="128"/>
      </rPr>
      <t>常磐線我孫子行</t>
    </r>
    <r>
      <rPr>
        <sz val="10"/>
        <rFont val="ＭＳ 明朝"/>
        <family val="1"/>
        <charset val="128"/>
      </rPr>
      <t>16:56我孫子17:02</t>
    </r>
    <r>
      <rPr>
        <sz val="8"/>
        <rFont val="ＭＳ 明朝"/>
        <family val="1"/>
        <charset val="128"/>
      </rPr>
      <t>-常磐線上野行-</t>
    </r>
    <r>
      <rPr>
        <sz val="10"/>
        <rFont val="ＭＳ 明朝"/>
        <family val="1"/>
        <charset val="128"/>
      </rPr>
      <t>17:14松戸17:18</t>
    </r>
    <r>
      <rPr>
        <sz val="8"/>
        <rFont val="ＭＳ 明朝"/>
        <family val="1"/>
        <charset val="128"/>
      </rPr>
      <t>-常磐線・</t>
    </r>
    <rPh sb="13" eb="16">
      <t>アビコ</t>
    </rPh>
    <rPh sb="16" eb="17">
      <t>ユキ</t>
    </rPh>
    <rPh sb="22" eb="25">
      <t>アビコ</t>
    </rPh>
    <rPh sb="31" eb="34">
      <t>ジョウバンセン</t>
    </rPh>
    <rPh sb="34" eb="36">
      <t>ウエノ</t>
    </rPh>
    <rPh sb="36" eb="37">
      <t>イキ</t>
    </rPh>
    <rPh sb="43" eb="45">
      <t>マツド</t>
    </rPh>
    <phoneticPr fontId="3"/>
  </si>
  <si>
    <r>
      <rPr>
        <sz val="8"/>
        <rFont val="ＭＳ 明朝"/>
        <family val="1"/>
        <charset val="128"/>
      </rPr>
      <t>千代田線・小田急線準急-</t>
    </r>
    <r>
      <rPr>
        <sz val="10"/>
        <rFont val="ＭＳ 明朝"/>
        <family val="1"/>
        <charset val="128"/>
      </rPr>
      <t>18:31生田</t>
    </r>
    <rPh sb="9" eb="11">
      <t>ジュンキュウ</t>
    </rPh>
    <rPh sb="17" eb="19">
      <t>イクタ</t>
    </rPh>
    <phoneticPr fontId="3"/>
  </si>
  <si>
    <t>印旛沼</t>
    <phoneticPr fontId="3"/>
  </si>
  <si>
    <t>排水機場P</t>
    <rPh sb="0" eb="3">
      <t>ハイスイキ</t>
    </rPh>
    <rPh sb="3" eb="4">
      <t>ジョウ</t>
    </rPh>
    <phoneticPr fontId="3"/>
  </si>
  <si>
    <t>(京成公津の杜駅)</t>
    <phoneticPr fontId="3"/>
  </si>
  <si>
    <t>H28.12.17土</t>
    <rPh sb="9" eb="10">
      <t>ド</t>
    </rPh>
    <phoneticPr fontId="3"/>
  </si>
  <si>
    <t>晴</t>
    <phoneticPr fontId="3"/>
  </si>
  <si>
    <t>案内標識</t>
    <rPh sb="0" eb="2">
      <t>アンナイ</t>
    </rPh>
    <phoneticPr fontId="3"/>
  </si>
  <si>
    <r>
      <t>安食駅12:26-</t>
    </r>
    <r>
      <rPr>
        <sz val="8"/>
        <rFont val="ＭＳ 明朝"/>
        <family val="1"/>
        <charset val="128"/>
      </rPr>
      <t>常磐線快速上野行-</t>
    </r>
    <r>
      <rPr>
        <sz val="10"/>
        <rFont val="ＭＳ 明朝"/>
        <family val="1"/>
        <charset val="128"/>
      </rPr>
      <t>13:19北千住13:24</t>
    </r>
    <r>
      <rPr>
        <sz val="8"/>
        <rFont val="ＭＳ 明朝"/>
        <family val="1"/>
        <charset val="128"/>
      </rPr>
      <t>-千代田線-13:59代々木上原直通小田急線</t>
    </r>
    <rPh sb="14" eb="16">
      <t>ウエノ</t>
    </rPh>
    <rPh sb="23" eb="24">
      <t>キタ</t>
    </rPh>
    <rPh sb="24" eb="26">
      <t>センジュ</t>
    </rPh>
    <rPh sb="32" eb="36">
      <t>チヨダセン</t>
    </rPh>
    <rPh sb="42" eb="47">
      <t>ヨヨギウエハラ</t>
    </rPh>
    <rPh sb="47" eb="49">
      <t>チョクツウ</t>
    </rPh>
    <rPh sb="49" eb="50">
      <t>ショウ</t>
    </rPh>
    <rPh sb="51" eb="52">
      <t>キュウ</t>
    </rPh>
    <phoneticPr fontId="3"/>
  </si>
  <si>
    <r>
      <rPr>
        <sz val="8"/>
        <rFont val="ＭＳ 明朝"/>
        <family val="1"/>
        <charset val="128"/>
      </rPr>
      <t>急行唐木田行-</t>
    </r>
    <r>
      <rPr>
        <sz val="10"/>
        <rFont val="ＭＳ 明朝"/>
        <family val="1"/>
        <charset val="128"/>
      </rPr>
      <t>14:23登戸14:28</t>
    </r>
    <r>
      <rPr>
        <sz val="8"/>
        <rFont val="ＭＳ 明朝"/>
        <family val="1"/>
        <charset val="128"/>
      </rPr>
      <t>-</t>
    </r>
    <r>
      <rPr>
        <sz val="10"/>
        <rFont val="ＭＳ 明朝"/>
        <family val="1"/>
        <charset val="128"/>
      </rPr>
      <t>14:33生田</t>
    </r>
    <rPh sb="0" eb="2">
      <t>キュウコウ</t>
    </rPh>
    <rPh sb="2" eb="5">
      <t>カラキダ</t>
    </rPh>
    <rPh sb="5" eb="6">
      <t>ギョウ</t>
    </rPh>
    <rPh sb="12" eb="14">
      <t>ノボリト</t>
    </rPh>
    <rPh sb="25" eb="27">
      <t>イクタ</t>
    </rPh>
    <phoneticPr fontId="3"/>
  </si>
  <si>
    <r>
      <t>H28.12.28水 生田6:11</t>
    </r>
    <r>
      <rPr>
        <sz val="8"/>
        <rFont val="ＭＳ 明朝"/>
        <family val="1"/>
        <charset val="128"/>
      </rPr>
      <t>-小田急線-</t>
    </r>
    <r>
      <rPr>
        <sz val="10"/>
        <rFont val="ＭＳ 明朝"/>
        <family val="1"/>
        <charset val="128"/>
      </rPr>
      <t>6:39新宿6:44</t>
    </r>
    <r>
      <rPr>
        <sz val="8"/>
        <rFont val="ＭＳ 明朝"/>
        <family val="1"/>
        <charset val="128"/>
      </rPr>
      <t>-山手線-</t>
    </r>
    <r>
      <rPr>
        <sz val="10"/>
        <rFont val="ＭＳ 明朝"/>
        <family val="1"/>
        <charset val="128"/>
      </rPr>
      <t>7:05日暮里7:14</t>
    </r>
    <r>
      <rPr>
        <sz val="8"/>
        <rFont val="ＭＳ 明朝"/>
        <family val="1"/>
        <charset val="128"/>
      </rPr>
      <t>-京成線特急-</t>
    </r>
    <r>
      <rPr>
        <sz val="10"/>
        <rFont val="ＭＳ 明朝"/>
        <family val="1"/>
        <charset val="128"/>
      </rPr>
      <t>8:16</t>
    </r>
    <rPh sb="9" eb="10">
      <t>スイ</t>
    </rPh>
    <rPh sb="11" eb="13">
      <t>イクタ</t>
    </rPh>
    <rPh sb="18" eb="22">
      <t>オダキュウセン</t>
    </rPh>
    <rPh sb="27" eb="28">
      <t>シン</t>
    </rPh>
    <rPh sb="28" eb="29">
      <t>ヤド</t>
    </rPh>
    <rPh sb="34" eb="37">
      <t>ヤマノテセン</t>
    </rPh>
    <rPh sb="42" eb="45">
      <t>ニッポリ</t>
    </rPh>
    <rPh sb="50" eb="52">
      <t>ケイセイ</t>
    </rPh>
    <rPh sb="52" eb="53">
      <t>セン</t>
    </rPh>
    <rPh sb="53" eb="54">
      <t>トク</t>
    </rPh>
    <rPh sb="54" eb="55">
      <t>キュウ</t>
    </rPh>
    <phoneticPr fontId="3"/>
  </si>
  <si>
    <r>
      <t xml:space="preserve">     京成成田8:28</t>
    </r>
    <r>
      <rPr>
        <sz val="8"/>
        <rFont val="ＭＳ 明朝"/>
        <family val="1"/>
        <charset val="128"/>
      </rPr>
      <t>-東成田直通芝山電鉄-</t>
    </r>
    <r>
      <rPr>
        <sz val="10"/>
        <rFont val="ＭＳ 明朝"/>
        <family val="1"/>
        <charset val="128"/>
      </rPr>
      <t>8:37芝山千代田9:05</t>
    </r>
    <r>
      <rPr>
        <sz val="8"/>
        <rFont val="ＭＳ 明朝"/>
        <family val="1"/>
        <charset val="128"/>
      </rPr>
      <t>-空港ｼｬﾄﾙﾊﾞｽ-</t>
    </r>
    <r>
      <rPr>
        <sz val="10"/>
        <rFont val="ＭＳ 明朝"/>
        <family val="1"/>
        <charset val="128"/>
      </rPr>
      <t>9:19芝山文化ｾﾝﾀｰ</t>
    </r>
    <rPh sb="7" eb="9">
      <t>ナリタ</t>
    </rPh>
    <rPh sb="14" eb="15">
      <t>ヒガシ</t>
    </rPh>
    <rPh sb="15" eb="17">
      <t>ナリタ</t>
    </rPh>
    <rPh sb="17" eb="19">
      <t>チョクツウ</t>
    </rPh>
    <rPh sb="18" eb="19">
      <t>ツウ</t>
    </rPh>
    <rPh sb="19" eb="21">
      <t>シバヤマ</t>
    </rPh>
    <rPh sb="21" eb="23">
      <t>デンテツ</t>
    </rPh>
    <rPh sb="28" eb="30">
      <t>シバヤマ</t>
    </rPh>
    <rPh sb="30" eb="33">
      <t>チヨダ</t>
    </rPh>
    <rPh sb="38" eb="40">
      <t>クウコウ</t>
    </rPh>
    <rPh sb="52" eb="54">
      <t>シバヤマ</t>
    </rPh>
    <rPh sb="54" eb="55">
      <t>ブン</t>
    </rPh>
    <rPh sb="55" eb="56">
      <t>カ</t>
    </rPh>
    <phoneticPr fontId="3"/>
  </si>
  <si>
    <t>芝山文化センター</t>
    <phoneticPr fontId="3"/>
  </si>
  <si>
    <t>芝山仁王尊</t>
  </si>
  <si>
    <t>古墳博物館</t>
    <rPh sb="2" eb="3">
      <t>ヒロシ</t>
    </rPh>
    <rPh sb="3" eb="4">
      <t>モノ</t>
    </rPh>
    <rPh sb="4" eb="5">
      <t>カン</t>
    </rPh>
    <phoneticPr fontId="3"/>
  </si>
  <si>
    <t>殿塚・姫塚P</t>
    <phoneticPr fontId="3"/>
  </si>
  <si>
    <t>解説標識</t>
    <rPh sb="0" eb="2">
      <t>カイセツ</t>
    </rPh>
    <rPh sb="2" eb="4">
      <t>ヒョウシキ</t>
    </rPh>
    <phoneticPr fontId="3"/>
  </si>
  <si>
    <t>古和本郷</t>
  </si>
  <si>
    <t>H28.12.28水</t>
  </si>
  <si>
    <t>山武杉並木</t>
    <rPh sb="0" eb="2">
      <t>サンブ</t>
    </rPh>
    <rPh sb="2" eb="4">
      <t>スギナミ</t>
    </rPh>
    <rPh sb="4" eb="5">
      <t>キ</t>
    </rPh>
    <phoneticPr fontId="3"/>
  </si>
  <si>
    <t>光明寺P</t>
    <rPh sb="0" eb="2">
      <t>コウミョウ</t>
    </rPh>
    <rPh sb="2" eb="3">
      <t>テラ</t>
    </rPh>
    <phoneticPr fontId="3"/>
  </si>
  <si>
    <t>JR成東駅</t>
    <rPh sb="2" eb="5">
      <t>ナルトウエキ</t>
    </rPh>
    <phoneticPr fontId="3"/>
  </si>
  <si>
    <r>
      <t>H28.12.28水 JR成東駅15:19</t>
    </r>
    <r>
      <rPr>
        <sz val="8"/>
        <rFont val="ＭＳ 明朝"/>
        <family val="1"/>
        <charset val="128"/>
      </rPr>
      <t>-総武本線-</t>
    </r>
    <r>
      <rPr>
        <sz val="10"/>
        <rFont val="ＭＳ 明朝"/>
        <family val="1"/>
        <charset val="128"/>
      </rPr>
      <t>16:04千葉16:10</t>
    </r>
    <r>
      <rPr>
        <sz val="8"/>
        <rFont val="ＭＳ 明朝"/>
        <family val="1"/>
        <charset val="128"/>
      </rPr>
      <t>-総武線快速久里浜行-</t>
    </r>
    <r>
      <rPr>
        <sz val="10"/>
        <rFont val="ＭＳ 明朝"/>
        <family val="1"/>
        <charset val="128"/>
      </rPr>
      <t>16:43錦糸町</t>
    </r>
    <rPh sb="22" eb="24">
      <t>ソウブ</t>
    </rPh>
    <rPh sb="24" eb="26">
      <t>ホンセン</t>
    </rPh>
    <rPh sb="32" eb="34">
      <t>チバ</t>
    </rPh>
    <rPh sb="40" eb="43">
      <t>ソウブセン</t>
    </rPh>
    <rPh sb="43" eb="45">
      <t>カイソク</t>
    </rPh>
    <rPh sb="45" eb="48">
      <t>クリハマ</t>
    </rPh>
    <rPh sb="48" eb="49">
      <t>イキ</t>
    </rPh>
    <rPh sb="55" eb="58">
      <t>キンシチョウ</t>
    </rPh>
    <phoneticPr fontId="3"/>
  </si>
  <si>
    <r>
      <t xml:space="preserve">            16:49</t>
    </r>
    <r>
      <rPr>
        <sz val="8"/>
        <rFont val="ＭＳ 明朝"/>
        <family val="1"/>
        <charset val="128"/>
      </rPr>
      <t>-総武線-</t>
    </r>
    <r>
      <rPr>
        <sz val="10"/>
        <rFont val="ＭＳ 明朝"/>
        <family val="1"/>
        <charset val="128"/>
      </rPr>
      <t>17:14新宿17:21</t>
    </r>
    <r>
      <rPr>
        <sz val="8"/>
        <rFont val="ＭＳ 明朝"/>
        <family val="1"/>
        <charset val="128"/>
      </rPr>
      <t>-小田急線成城乗換-</t>
    </r>
    <r>
      <rPr>
        <sz val="10"/>
        <rFont val="ＭＳ 明朝"/>
        <family val="1"/>
        <charset val="128"/>
      </rPr>
      <t>17:53生田</t>
    </r>
    <rPh sb="18" eb="21">
      <t>ソウブセン</t>
    </rPh>
    <rPh sb="27" eb="29">
      <t>シンジュク</t>
    </rPh>
    <rPh sb="35" eb="38">
      <t>オダキュウ</t>
    </rPh>
    <rPh sb="38" eb="39">
      <t>セン</t>
    </rPh>
    <rPh sb="39" eb="41">
      <t>セイジョウ</t>
    </rPh>
    <rPh sb="41" eb="43">
      <t>ノリカエ</t>
    </rPh>
    <rPh sb="49" eb="51">
      <t>イクタ</t>
    </rPh>
    <phoneticPr fontId="3"/>
  </si>
  <si>
    <t>山武杉の</t>
  </si>
  <si>
    <t>伊藤左千夫の</t>
    <phoneticPr fontId="3"/>
  </si>
  <si>
    <t>伊藤左千夫の</t>
  </si>
  <si>
    <t>食虫植物群落P</t>
    <phoneticPr fontId="3"/>
  </si>
  <si>
    <t>伊藤左千夫生家</t>
    <phoneticPr fontId="3"/>
  </si>
  <si>
    <t>姫島分岐</t>
    <rPh sb="0" eb="2">
      <t>ヒメシマ</t>
    </rPh>
    <rPh sb="2" eb="4">
      <t>ブンキ</t>
    </rPh>
    <phoneticPr fontId="3"/>
  </si>
  <si>
    <t>JR東金駅</t>
    <rPh sb="2" eb="4">
      <t>トウガネ</t>
    </rPh>
    <rPh sb="4" eb="5">
      <t>エキ</t>
    </rPh>
    <phoneticPr fontId="3"/>
  </si>
  <si>
    <t>城跡をたずねる</t>
  </si>
  <si>
    <t>成東城跡公園P</t>
    <rPh sb="0" eb="2">
      <t>ナルトウ</t>
    </rPh>
    <rPh sb="2" eb="4">
      <t>ジョウセキ</t>
    </rPh>
    <rPh sb="4" eb="6">
      <t>コウエン</t>
    </rPh>
    <phoneticPr fontId="3"/>
  </si>
  <si>
    <t>桜をめでる</t>
  </si>
  <si>
    <t>八鶴湖</t>
  </si>
  <si>
    <t>日吉神社</t>
  </si>
  <si>
    <t>雄蛇ヶ池P</t>
    <phoneticPr fontId="3"/>
  </si>
  <si>
    <t>昭和の森をたずねる</t>
  </si>
  <si>
    <t>昭和の森</t>
  </si>
  <si>
    <t>小中池P</t>
    <rPh sb="0" eb="2">
      <t>コナカ</t>
    </rPh>
    <rPh sb="2" eb="3">
      <t>イケ</t>
    </rPh>
    <phoneticPr fontId="3"/>
  </si>
  <si>
    <t>新治小学校前</t>
  </si>
  <si>
    <t>JR本納駅</t>
    <phoneticPr fontId="3"/>
  </si>
  <si>
    <t>三浦・岩礁</t>
    <rPh sb="0" eb="2">
      <t>ミウラ</t>
    </rPh>
    <rPh sb="3" eb="5">
      <t>ガンショウ</t>
    </rPh>
    <phoneticPr fontId="3"/>
  </si>
  <si>
    <r>
      <t>H27.12.20日 中野島6:55</t>
    </r>
    <r>
      <rPr>
        <sz val="9"/>
        <rFont val="ＭＳ 明朝"/>
        <family val="1"/>
        <charset val="128"/>
      </rPr>
      <t>-(南武線)-</t>
    </r>
    <r>
      <rPr>
        <sz val="10"/>
        <rFont val="ＭＳ 明朝"/>
        <family val="1"/>
        <charset val="128"/>
      </rPr>
      <t>7:25川崎-7:47</t>
    </r>
    <r>
      <rPr>
        <sz val="9"/>
        <rFont val="ＭＳ 明朝"/>
        <family val="1"/>
        <charset val="128"/>
      </rPr>
      <t>-(京浜急行・快速特急</t>
    </r>
    <r>
      <rPr>
        <sz val="10"/>
        <rFont val="ＭＳ 明朝"/>
        <family val="1"/>
        <charset val="128"/>
      </rPr>
      <t>)-8:43三浦海岸</t>
    </r>
    <rPh sb="9" eb="10">
      <t>ヒ</t>
    </rPh>
    <rPh sb="29" eb="31">
      <t>カワサキ</t>
    </rPh>
    <rPh sb="38" eb="40">
      <t>ケイヒン</t>
    </rPh>
    <rPh sb="40" eb="42">
      <t>キュウコウ</t>
    </rPh>
    <rPh sb="43" eb="45">
      <t>カイソク</t>
    </rPh>
    <rPh sb="45" eb="47">
      <t>トッキュウ</t>
    </rPh>
    <rPh sb="53" eb="55">
      <t>ミウラ</t>
    </rPh>
    <rPh sb="55" eb="57">
      <t>カイガン</t>
    </rPh>
    <phoneticPr fontId="3"/>
  </si>
  <si>
    <r>
      <t xml:space="preserve">            三浦海岸8:47</t>
    </r>
    <r>
      <rPr>
        <sz val="9"/>
        <rFont val="ＭＳ 明朝"/>
        <family val="1"/>
        <charset val="128"/>
      </rPr>
      <t>-(京急バス２番乗場剣崎経由三崎東岡行き)-</t>
    </r>
    <r>
      <rPr>
        <sz val="10"/>
        <rFont val="ＭＳ 明朝"/>
        <family val="1"/>
        <charset val="128"/>
      </rPr>
      <t>9:06松輪バス停</t>
    </r>
    <rPh sb="22" eb="24">
      <t>ケイキュウ</t>
    </rPh>
    <rPh sb="27" eb="28">
      <t>バン</t>
    </rPh>
    <rPh sb="28" eb="30">
      <t>ノリバ</t>
    </rPh>
    <rPh sb="30" eb="31">
      <t>ツルギ</t>
    </rPh>
    <rPh sb="31" eb="32">
      <t>サキ</t>
    </rPh>
    <rPh sb="32" eb="34">
      <t>ケイユ</t>
    </rPh>
    <rPh sb="34" eb="36">
      <t>ミサキ</t>
    </rPh>
    <rPh sb="36" eb="37">
      <t>ヒガシ</t>
    </rPh>
    <rPh sb="37" eb="38">
      <t>オカ</t>
    </rPh>
    <rPh sb="38" eb="39">
      <t>イ</t>
    </rPh>
    <rPh sb="47" eb="48">
      <t>ワ</t>
    </rPh>
    <phoneticPr fontId="3"/>
  </si>
  <si>
    <t>松輪バス停</t>
    <rPh sb="0" eb="2">
      <t>マツワ</t>
    </rPh>
    <rPh sb="4" eb="5">
      <t>テイ</t>
    </rPh>
    <phoneticPr fontId="3"/>
  </si>
  <si>
    <t>間口漁港</t>
    <phoneticPr fontId="3"/>
  </si>
  <si>
    <t>剣崎</t>
    <phoneticPr fontId="3"/>
  </si>
  <si>
    <t>江奈湾</t>
    <phoneticPr fontId="3"/>
  </si>
  <si>
    <t>白浜毘沙門天</t>
    <phoneticPr fontId="3"/>
  </si>
  <si>
    <t>毘沙門児童公園</t>
    <phoneticPr fontId="3"/>
  </si>
  <si>
    <t>盗人狩P</t>
    <phoneticPr fontId="3"/>
  </si>
  <si>
    <t>木橋</t>
    <rPh sb="0" eb="1">
      <t>キ</t>
    </rPh>
    <rPh sb="1" eb="2">
      <t>バシ</t>
    </rPh>
    <phoneticPr fontId="3"/>
  </si>
  <si>
    <t xml:space="preserve">宮川湾 </t>
    <phoneticPr fontId="3"/>
  </si>
  <si>
    <t>宮川町バス停</t>
  </si>
  <si>
    <t>神奈川 1集計</t>
    <rPh sb="0" eb="3">
      <t>カナガワ</t>
    </rPh>
    <phoneticPr fontId="3"/>
  </si>
  <si>
    <t>油壺・入江</t>
    <rPh sb="0" eb="2">
      <t>アブラツボ</t>
    </rPh>
    <rPh sb="3" eb="5">
      <t>イリエ</t>
    </rPh>
    <phoneticPr fontId="3"/>
  </si>
  <si>
    <t>H27.12.20日 NO1宮川町バス停から三崎港バス停まで1.5km歩く</t>
    <rPh sb="14" eb="17">
      <t>ミヤカワチョウ</t>
    </rPh>
    <rPh sb="19" eb="20">
      <t>テイ</t>
    </rPh>
    <phoneticPr fontId="3"/>
  </si>
  <si>
    <t>連絡区間</t>
    <rPh sb="0" eb="2">
      <t>レンラク</t>
    </rPh>
    <rPh sb="2" eb="4">
      <t>クカン</t>
    </rPh>
    <phoneticPr fontId="3"/>
  </si>
  <si>
    <t>三崎港バス停</t>
    <phoneticPr fontId="3"/>
  </si>
  <si>
    <t>歌舞島公園</t>
    <rPh sb="0" eb="2">
      <t>カブ</t>
    </rPh>
    <rPh sb="2" eb="3">
      <t>ジマ</t>
    </rPh>
    <rPh sb="3" eb="5">
      <t>コウエン</t>
    </rPh>
    <phoneticPr fontId="3"/>
  </si>
  <si>
    <t>諸磯湾</t>
    <rPh sb="0" eb="1">
      <t>モロ</t>
    </rPh>
    <rPh sb="1" eb="2">
      <t>イソ</t>
    </rPh>
    <rPh sb="2" eb="3">
      <t>ワン</t>
    </rPh>
    <phoneticPr fontId="3"/>
  </si>
  <si>
    <t>油壺バス停P</t>
    <rPh sb="0" eb="2">
      <t>アブラツボ</t>
    </rPh>
    <rPh sb="4" eb="5">
      <t>テイ</t>
    </rPh>
    <phoneticPr fontId="3"/>
  </si>
  <si>
    <t>ヨットハーバー</t>
    <phoneticPr fontId="3"/>
  </si>
  <si>
    <r>
      <t>油壺バス停14:06</t>
    </r>
    <r>
      <rPr>
        <sz val="8"/>
        <rFont val="ＭＳ 明朝"/>
        <family val="1"/>
        <charset val="128"/>
      </rPr>
      <t>-(京急バス)-</t>
    </r>
    <r>
      <rPr>
        <sz val="10"/>
        <rFont val="ＭＳ 明朝"/>
        <family val="1"/>
        <charset val="128"/>
      </rPr>
      <t>14:19三崎口駅14:27</t>
    </r>
    <r>
      <rPr>
        <sz val="8"/>
        <rFont val="ＭＳ 明朝"/>
        <family val="1"/>
        <charset val="128"/>
      </rPr>
      <t>-(京浜急行)-</t>
    </r>
    <r>
      <rPr>
        <sz val="10"/>
        <rFont val="ＭＳ 明朝"/>
        <family val="1"/>
        <charset val="128"/>
      </rPr>
      <t>15:21京急川崎</t>
    </r>
    <rPh sb="12" eb="14">
      <t>ケイキュウ</t>
    </rPh>
    <rPh sb="23" eb="26">
      <t>ミサキグチ</t>
    </rPh>
    <rPh sb="26" eb="27">
      <t>エキ</t>
    </rPh>
    <rPh sb="34" eb="36">
      <t>ケイヒン</t>
    </rPh>
    <rPh sb="36" eb="38">
      <t>キュウコウ</t>
    </rPh>
    <rPh sb="45" eb="49">
      <t>ケイキュウカワサキ</t>
    </rPh>
    <phoneticPr fontId="3"/>
  </si>
  <si>
    <r>
      <t>JR川崎15:38</t>
    </r>
    <r>
      <rPr>
        <sz val="8"/>
        <rFont val="ＭＳ 明朝"/>
        <family val="1"/>
        <charset val="128"/>
      </rPr>
      <t>-(南武線)-</t>
    </r>
    <r>
      <rPr>
        <sz val="10"/>
        <rFont val="ＭＳ 明朝"/>
        <family val="1"/>
        <charset val="128"/>
      </rPr>
      <t>16：08中野島</t>
    </r>
    <rPh sb="2" eb="4">
      <t>カワサキ</t>
    </rPh>
    <phoneticPr fontId="3"/>
  </si>
  <si>
    <t>神奈川 2集計</t>
    <rPh sb="0" eb="3">
      <t>カナガワ</t>
    </rPh>
    <phoneticPr fontId="3"/>
  </si>
  <si>
    <t>荒崎・潮騒</t>
    <rPh sb="0" eb="2">
      <t>アラサキ</t>
    </rPh>
    <rPh sb="3" eb="5">
      <t>シオサイ</t>
    </rPh>
    <phoneticPr fontId="3"/>
  </si>
  <si>
    <r>
      <t>H28.1.3日   中野島6:3</t>
    </r>
    <r>
      <rPr>
        <sz val="9"/>
        <rFont val="ＭＳ 明朝"/>
        <family val="1"/>
        <charset val="128"/>
      </rPr>
      <t>6-(南武線)-</t>
    </r>
    <r>
      <rPr>
        <sz val="10"/>
        <rFont val="ＭＳ 明朝"/>
        <family val="1"/>
        <charset val="128"/>
      </rPr>
      <t>7:06川崎-7:23</t>
    </r>
    <r>
      <rPr>
        <sz val="9"/>
        <rFont val="ＭＳ 明朝"/>
        <family val="1"/>
        <charset val="128"/>
      </rPr>
      <t>-(京浜急行快速特急</t>
    </r>
    <r>
      <rPr>
        <sz val="10"/>
        <rFont val="ＭＳ 明朝"/>
        <family val="1"/>
        <charset val="128"/>
      </rPr>
      <t>)-8:23三崎口</t>
    </r>
    <rPh sb="29" eb="31">
      <t>カワサキ</t>
    </rPh>
    <rPh sb="38" eb="40">
      <t>ケイヒン</t>
    </rPh>
    <rPh sb="40" eb="42">
      <t>キュウコウ</t>
    </rPh>
    <rPh sb="42" eb="44">
      <t>カイソク</t>
    </rPh>
    <rPh sb="44" eb="46">
      <t>トッキュウ</t>
    </rPh>
    <rPh sb="52" eb="55">
      <t>ミサキグチ</t>
    </rPh>
    <phoneticPr fontId="3"/>
  </si>
  <si>
    <r>
      <t xml:space="preserve">            →8:33</t>
    </r>
    <r>
      <rPr>
        <sz val="9"/>
        <rFont val="ＭＳ 明朝"/>
        <family val="1"/>
        <charset val="128"/>
      </rPr>
      <t>-(京急バス)-</t>
    </r>
    <r>
      <rPr>
        <sz val="10"/>
        <rFont val="ＭＳ 明朝"/>
        <family val="1"/>
        <charset val="128"/>
      </rPr>
      <t>8:36矢作入口バス停</t>
    </r>
    <rPh sb="19" eb="21">
      <t>ケイキュウ</t>
    </rPh>
    <rPh sb="29" eb="31">
      <t>ヤハギ</t>
    </rPh>
    <rPh sb="31" eb="33">
      <t>イリグチ</t>
    </rPh>
    <rPh sb="35" eb="36">
      <t>テイ</t>
    </rPh>
    <phoneticPr fontId="3"/>
  </si>
  <si>
    <t>矢作入口バス停</t>
    <rPh sb="0" eb="2">
      <t>ヤハギ</t>
    </rPh>
    <rPh sb="2" eb="4">
      <t>イリグチ</t>
    </rPh>
    <rPh sb="6" eb="7">
      <t>テイ</t>
    </rPh>
    <phoneticPr fontId="3"/>
  </si>
  <si>
    <t>円徳寺</t>
    <rPh sb="0" eb="1">
      <t>エン</t>
    </rPh>
    <rPh sb="1" eb="2">
      <t>トク</t>
    </rPh>
    <rPh sb="2" eb="3">
      <t>ジ</t>
    </rPh>
    <phoneticPr fontId="3"/>
  </si>
  <si>
    <t>和田長浜海岸</t>
    <rPh sb="0" eb="2">
      <t>ワダ</t>
    </rPh>
    <rPh sb="2" eb="4">
      <t>ナガハマ</t>
    </rPh>
    <rPh sb="4" eb="6">
      <t>カイガン</t>
    </rPh>
    <phoneticPr fontId="3"/>
  </si>
  <si>
    <r>
      <t>佃嵐崎</t>
    </r>
    <r>
      <rPr>
        <b/>
        <sz val="8"/>
        <rFont val="ＭＳ 明朝"/>
        <family val="1"/>
        <charset val="128"/>
      </rPr>
      <t>荒崎P</t>
    </r>
    <rPh sb="0" eb="1">
      <t>ツクダ</t>
    </rPh>
    <rPh sb="1" eb="2">
      <t>アラシ</t>
    </rPh>
    <rPh sb="2" eb="3">
      <t>サキ</t>
    </rPh>
    <rPh sb="3" eb="5">
      <t>アラサキ</t>
    </rPh>
    <phoneticPr fontId="3"/>
  </si>
  <si>
    <t>弁天島</t>
    <rPh sb="0" eb="3">
      <t>ベンテンジマ</t>
    </rPh>
    <phoneticPr fontId="3"/>
  </si>
  <si>
    <t>城山展望台</t>
    <rPh sb="2" eb="5">
      <t>テンボウダイ</t>
    </rPh>
    <phoneticPr fontId="3"/>
  </si>
  <si>
    <t>荒崎バス停</t>
    <rPh sb="0" eb="2">
      <t>アラサキ</t>
    </rPh>
    <rPh sb="4" eb="5">
      <t>テイ</t>
    </rPh>
    <phoneticPr fontId="3"/>
  </si>
  <si>
    <t>長井漁港</t>
    <rPh sb="0" eb="2">
      <t>ナガイ</t>
    </rPh>
    <rPh sb="2" eb="4">
      <t>ギョコウ</t>
    </rPh>
    <phoneticPr fontId="3"/>
  </si>
  <si>
    <t>長井入口</t>
    <rPh sb="0" eb="2">
      <t>ナガイ</t>
    </rPh>
    <rPh sb="2" eb="4">
      <t>イリグチ</t>
    </rPh>
    <phoneticPr fontId="3"/>
  </si>
  <si>
    <t>高等工科学校前バス停</t>
    <rPh sb="0" eb="2">
      <t>コウトウ</t>
    </rPh>
    <rPh sb="2" eb="3">
      <t>コウ</t>
    </rPh>
    <rPh sb="3" eb="4">
      <t>カ</t>
    </rPh>
    <rPh sb="4" eb="6">
      <t>ガッコウ</t>
    </rPh>
    <rPh sb="6" eb="7">
      <t>マエ</t>
    </rPh>
    <phoneticPr fontId="3"/>
  </si>
  <si>
    <t>昼食</t>
  </si>
  <si>
    <t>高等工科学校前バス停 →NO4大楠芦名口バス停までバス乗車</t>
    <rPh sb="15" eb="17">
      <t>オオクス</t>
    </rPh>
    <rPh sb="17" eb="19">
      <t>アシナ</t>
    </rPh>
    <rPh sb="19" eb="20">
      <t>グチ</t>
    </rPh>
    <rPh sb="22" eb="23">
      <t>テイ</t>
    </rPh>
    <rPh sb="27" eb="29">
      <t>ジョウシャ</t>
    </rPh>
    <phoneticPr fontId="3"/>
  </si>
  <si>
    <t>神奈川 3集計</t>
    <rPh sb="0" eb="3">
      <t>カナガワ</t>
    </rPh>
    <phoneticPr fontId="3"/>
  </si>
  <si>
    <t>H28.1.3日</t>
  </si>
  <si>
    <t>佐島・大楠山</t>
    <rPh sb="0" eb="2">
      <t>サシマ</t>
    </rPh>
    <rPh sb="3" eb="5">
      <t>オオクス</t>
    </rPh>
    <rPh sb="5" eb="6">
      <t>ヤマ</t>
    </rPh>
    <phoneticPr fontId="3"/>
  </si>
  <si>
    <r>
      <t>H28.1.3日   NO3高等工科学校前バス停11:26-</t>
    </r>
    <r>
      <rPr>
        <sz val="8"/>
        <rFont val="ＭＳ 明朝"/>
        <family val="1"/>
        <charset val="128"/>
      </rPr>
      <t>(京急バス)-</t>
    </r>
    <r>
      <rPr>
        <sz val="10"/>
        <rFont val="ＭＳ 明朝"/>
        <family val="1"/>
        <charset val="128"/>
      </rPr>
      <t>11:36大楠芦名口バス停</t>
    </r>
    <rPh sb="14" eb="20">
      <t>コウトウコウカガッコウ</t>
    </rPh>
    <rPh sb="20" eb="21">
      <t>マエ</t>
    </rPh>
    <rPh sb="23" eb="24">
      <t>テイ</t>
    </rPh>
    <phoneticPr fontId="3"/>
  </si>
  <si>
    <t>大楠芦名口バス停</t>
  </si>
  <si>
    <t>大楠山P</t>
    <rPh sb="0" eb="2">
      <t>オオクス</t>
    </rPh>
    <rPh sb="2" eb="3">
      <t>ヤマ</t>
    </rPh>
    <phoneticPr fontId="3"/>
  </si>
  <si>
    <t>山頂展望台</t>
    <rPh sb="0" eb="2">
      <t>サンチョウ</t>
    </rPh>
    <rPh sb="2" eb="5">
      <t>テンボウダイ</t>
    </rPh>
    <phoneticPr fontId="3"/>
  </si>
  <si>
    <t>前田橋バス停</t>
    <rPh sb="0" eb="2">
      <t>マエダ</t>
    </rPh>
    <rPh sb="2" eb="3">
      <t>バシ</t>
    </rPh>
    <rPh sb="5" eb="6">
      <t>テイ</t>
    </rPh>
    <phoneticPr fontId="3"/>
  </si>
  <si>
    <t>立石公園</t>
    <rPh sb="0" eb="2">
      <t>タテイシ</t>
    </rPh>
    <rPh sb="2" eb="4">
      <t>コウエン</t>
    </rPh>
    <phoneticPr fontId="3"/>
  </si>
  <si>
    <t>長者ヶ崎</t>
    <rPh sb="0" eb="2">
      <t>チョウジャ</t>
    </rPh>
    <rPh sb="3" eb="4">
      <t>サキ</t>
    </rPh>
    <phoneticPr fontId="3"/>
  </si>
  <si>
    <t>一色海岸バス停</t>
    <rPh sb="0" eb="2">
      <t>イッシキ</t>
    </rPh>
    <rPh sb="2" eb="4">
      <t>カイガン</t>
    </rPh>
    <rPh sb="6" eb="7">
      <t>テイ</t>
    </rPh>
    <phoneticPr fontId="3"/>
  </si>
  <si>
    <r>
      <t>一色海岸バス停14:54</t>
    </r>
    <r>
      <rPr>
        <sz val="8"/>
        <rFont val="ＭＳ 明朝"/>
        <family val="1"/>
        <charset val="128"/>
      </rPr>
      <t>-(京急バス)-</t>
    </r>
    <r>
      <rPr>
        <sz val="10"/>
        <rFont val="ＭＳ 明朝"/>
        <family val="1"/>
        <charset val="128"/>
      </rPr>
      <t>15:15新逗子駅15:24</t>
    </r>
    <r>
      <rPr>
        <sz val="8"/>
        <rFont val="ＭＳ 明朝"/>
        <family val="1"/>
        <charset val="128"/>
      </rPr>
      <t>-(京浜急行･急行)-</t>
    </r>
    <r>
      <rPr>
        <sz val="10"/>
        <rFont val="ＭＳ 明朝"/>
        <family val="1"/>
        <charset val="128"/>
      </rPr>
      <t>15:43上大岡15:45</t>
    </r>
    <rPh sb="14" eb="16">
      <t>ケイキュウ</t>
    </rPh>
    <rPh sb="25" eb="28">
      <t>シンズシ</t>
    </rPh>
    <rPh sb="28" eb="29">
      <t>エキ</t>
    </rPh>
    <rPh sb="36" eb="38">
      <t>ケイヒン</t>
    </rPh>
    <rPh sb="38" eb="40">
      <t>キュウコウ</t>
    </rPh>
    <rPh sb="41" eb="43">
      <t>キュウコウ</t>
    </rPh>
    <rPh sb="50" eb="53">
      <t>カミオオオカ</t>
    </rPh>
    <phoneticPr fontId="3"/>
  </si>
  <si>
    <r>
      <rPr>
        <sz val="8"/>
        <rFont val="ＭＳ 明朝"/>
        <family val="1"/>
        <charset val="128"/>
      </rPr>
      <t>-(京浜急行特別快速)-</t>
    </r>
    <r>
      <rPr>
        <sz val="9"/>
        <rFont val="ＭＳ 明朝"/>
        <family val="1"/>
        <charset val="128"/>
      </rPr>
      <t>16:01京急川崎</t>
    </r>
    <r>
      <rPr>
        <sz val="8"/>
        <rFont val="ＭＳ 明朝"/>
        <family val="1"/>
        <charset val="128"/>
      </rPr>
      <t>-徒歩-</t>
    </r>
    <r>
      <rPr>
        <sz val="10"/>
        <rFont val="ＭＳ 明朝"/>
        <family val="1"/>
        <charset val="128"/>
      </rPr>
      <t>JR川崎16:17</t>
    </r>
    <r>
      <rPr>
        <sz val="8"/>
        <rFont val="ＭＳ 明朝"/>
        <family val="1"/>
        <charset val="128"/>
      </rPr>
      <t>-(南武線)-</t>
    </r>
    <r>
      <rPr>
        <sz val="10"/>
        <rFont val="ＭＳ 明朝"/>
        <family val="1"/>
        <charset val="128"/>
      </rPr>
      <t>16：47中野島</t>
    </r>
    <rPh sb="6" eb="8">
      <t>トクベツ</t>
    </rPh>
    <rPh sb="8" eb="10">
      <t>カイソク</t>
    </rPh>
    <rPh sb="28" eb="30">
      <t>カワサキ</t>
    </rPh>
    <phoneticPr fontId="3"/>
  </si>
  <si>
    <t>神奈川 4集計</t>
    <rPh sb="0" eb="3">
      <t>カナガワ</t>
    </rPh>
    <phoneticPr fontId="3"/>
  </si>
  <si>
    <t>稲村ヶ崎・磯づたい</t>
    <rPh sb="0" eb="4">
      <t>イナムラガサキ</t>
    </rPh>
    <rPh sb="5" eb="6">
      <t>イソ</t>
    </rPh>
    <phoneticPr fontId="3"/>
  </si>
  <si>
    <r>
      <t>H28.1.10日  生田7:20-</t>
    </r>
    <r>
      <rPr>
        <sz val="8"/>
        <rFont val="ＭＳ 明朝"/>
        <family val="1"/>
        <charset val="128"/>
      </rPr>
      <t>(小田急線各停)-</t>
    </r>
    <r>
      <rPr>
        <sz val="10"/>
        <rFont val="ＭＳ 明朝"/>
        <family val="1"/>
        <charset val="128"/>
      </rPr>
      <t>7:26新百合ヶ丘7:28</t>
    </r>
    <r>
      <rPr>
        <sz val="8"/>
        <rFont val="ＭＳ 明朝"/>
        <family val="1"/>
        <charset val="128"/>
      </rPr>
      <t>-(急行)-</t>
    </r>
    <r>
      <rPr>
        <sz val="10"/>
        <rFont val="ＭＳ 明朝"/>
        <family val="1"/>
        <charset val="128"/>
      </rPr>
      <t>7：38相模大野7:46-</t>
    </r>
    <rPh sb="11" eb="13">
      <t>イクタ</t>
    </rPh>
    <rPh sb="19" eb="23">
      <t>オダキュウセン</t>
    </rPh>
    <rPh sb="23" eb="24">
      <t>カク</t>
    </rPh>
    <rPh sb="24" eb="25">
      <t>テイ</t>
    </rPh>
    <rPh sb="31" eb="36">
      <t>シンユリガオカ</t>
    </rPh>
    <rPh sb="50" eb="54">
      <t>サガミオオノ</t>
    </rPh>
    <phoneticPr fontId="3"/>
  </si>
  <si>
    <r>
      <t xml:space="preserve">           </t>
    </r>
    <r>
      <rPr>
        <sz val="8"/>
        <rFont val="ＭＳ 明朝"/>
        <family val="1"/>
        <charset val="128"/>
      </rPr>
      <t xml:space="preserve"> (急行)-</t>
    </r>
    <r>
      <rPr>
        <sz val="10"/>
        <rFont val="ＭＳ 明朝"/>
        <family val="1"/>
        <charset val="128"/>
      </rPr>
      <t>8:24藤沢</t>
    </r>
    <r>
      <rPr>
        <sz val="8"/>
        <rFont val="ＭＳ 明朝"/>
        <family val="1"/>
        <charset val="128"/>
      </rPr>
      <t>-(江ノ電)-</t>
    </r>
    <r>
      <rPr>
        <sz val="10"/>
        <rFont val="ＭＳ 明朝"/>
        <family val="1"/>
        <charset val="128"/>
      </rPr>
      <t>鎌倉</t>
    </r>
    <rPh sb="21" eb="23">
      <t>フジサワ</t>
    </rPh>
    <rPh sb="25" eb="26">
      <t>エ</t>
    </rPh>
    <rPh sb="27" eb="28">
      <t>デン</t>
    </rPh>
    <rPh sb="30" eb="32">
      <t>カマクラ</t>
    </rPh>
    <phoneticPr fontId="3"/>
  </si>
  <si>
    <t>由比ヶ浜</t>
    <phoneticPr fontId="3"/>
  </si>
  <si>
    <t>稲村ヶ崎P</t>
    <phoneticPr fontId="3"/>
  </si>
  <si>
    <t>稲村ヶ崎</t>
  </si>
  <si>
    <t>小動岬</t>
    <phoneticPr fontId="3"/>
  </si>
  <si>
    <t>片瀬江ノ島駅</t>
  </si>
  <si>
    <t>NO.6へ</t>
    <phoneticPr fontId="3"/>
  </si>
  <si>
    <t>神奈川 5集計</t>
    <rPh sb="0" eb="3">
      <t>カナガワ</t>
    </rPh>
    <phoneticPr fontId="3"/>
  </si>
  <si>
    <t>湘南海岸・砂浜</t>
  </si>
  <si>
    <t>片瀬江ノ島駅</t>
    <phoneticPr fontId="3"/>
  </si>
  <si>
    <t>新江ノ島水族館</t>
    <rPh sb="0" eb="1">
      <t>シン</t>
    </rPh>
    <rPh sb="1" eb="2">
      <t>エ</t>
    </rPh>
    <rPh sb="3" eb="4">
      <t>シマ</t>
    </rPh>
    <rPh sb="4" eb="7">
      <t>スイゾクカン</t>
    </rPh>
    <phoneticPr fontId="3"/>
  </si>
  <si>
    <t>ﾆｴｱｰﾙ記念碑P</t>
    <rPh sb="5" eb="8">
      <t>キネンヒ</t>
    </rPh>
    <phoneticPr fontId="3"/>
  </si>
  <si>
    <t>昼食 記念碑</t>
    <rPh sb="0" eb="2">
      <t>チュウショク</t>
    </rPh>
    <phoneticPr fontId="3"/>
  </si>
  <si>
    <t>辻堂海浜公園</t>
    <phoneticPr fontId="3"/>
  </si>
  <si>
    <t>茅ヶ崎漁港</t>
    <rPh sb="0" eb="3">
      <t>チガサキ</t>
    </rPh>
    <rPh sb="3" eb="5">
      <t>ギョコウ</t>
    </rPh>
    <phoneticPr fontId="3"/>
  </si>
  <si>
    <r>
      <t>浜見平団地バス停14:32</t>
    </r>
    <r>
      <rPr>
        <sz val="8"/>
        <rFont val="ＭＳ 明朝"/>
        <family val="1"/>
        <charset val="128"/>
      </rPr>
      <t>-(神奈中バス)-</t>
    </r>
    <r>
      <rPr>
        <sz val="10"/>
        <rFont val="ＭＳ 明朝"/>
        <family val="1"/>
        <charset val="128"/>
      </rPr>
      <t>14:46茅ヶ崎駅14:58</t>
    </r>
    <r>
      <rPr>
        <sz val="8"/>
        <rFont val="ＭＳ 明朝"/>
        <family val="1"/>
        <charset val="128"/>
      </rPr>
      <t>-(JR相模線)-</t>
    </r>
    <r>
      <rPr>
        <sz val="10"/>
        <rFont val="ＭＳ 明朝"/>
        <family val="1"/>
        <charset val="128"/>
      </rPr>
      <t>15:24厚木15:31</t>
    </r>
    <rPh sb="0" eb="3">
      <t>ハマミダイラ</t>
    </rPh>
    <rPh sb="3" eb="5">
      <t>ダンチ</t>
    </rPh>
    <rPh sb="15" eb="17">
      <t>カンナ</t>
    </rPh>
    <rPh sb="17" eb="18">
      <t>ナカ</t>
    </rPh>
    <rPh sb="27" eb="30">
      <t>チガサキ</t>
    </rPh>
    <rPh sb="30" eb="31">
      <t>エキ</t>
    </rPh>
    <rPh sb="40" eb="43">
      <t>サガミセン</t>
    </rPh>
    <rPh sb="50" eb="52">
      <t>アツギ</t>
    </rPh>
    <phoneticPr fontId="3"/>
  </si>
  <si>
    <r>
      <rPr>
        <sz val="8"/>
        <rFont val="ＭＳ 明朝"/>
        <family val="1"/>
        <charset val="128"/>
      </rPr>
      <t>-(小田急線急行)-</t>
    </r>
    <r>
      <rPr>
        <sz val="10"/>
        <rFont val="ＭＳ 明朝"/>
        <family val="1"/>
        <charset val="128"/>
      </rPr>
      <t>15:33海老名15:36</t>
    </r>
    <r>
      <rPr>
        <sz val="8"/>
        <rFont val="ＭＳ 明朝"/>
        <family val="1"/>
        <charset val="128"/>
      </rPr>
      <t>-(急行)-</t>
    </r>
    <r>
      <rPr>
        <sz val="10"/>
        <rFont val="ＭＳ 明朝"/>
        <family val="1"/>
        <charset val="128"/>
      </rPr>
      <t>16:00新百合ヶ丘1602</t>
    </r>
    <r>
      <rPr>
        <sz val="8"/>
        <rFont val="ＭＳ 明朝"/>
        <family val="1"/>
        <charset val="128"/>
      </rPr>
      <t>-(各停)-</t>
    </r>
    <r>
      <rPr>
        <sz val="10"/>
        <rFont val="ＭＳ 明朝"/>
        <family val="1"/>
        <charset val="128"/>
      </rPr>
      <t>16：07生田</t>
    </r>
    <rPh sb="2" eb="5">
      <t>オダキュウ</t>
    </rPh>
    <rPh sb="5" eb="6">
      <t>セン</t>
    </rPh>
    <rPh sb="15" eb="18">
      <t>エビナ</t>
    </rPh>
    <rPh sb="34" eb="39">
      <t>シンユリガオカ</t>
    </rPh>
    <rPh sb="45" eb="46">
      <t>カク</t>
    </rPh>
    <rPh sb="46" eb="47">
      <t>テイ</t>
    </rPh>
    <rPh sb="54" eb="56">
      <t>イクタ</t>
    </rPh>
    <phoneticPr fontId="3"/>
  </si>
  <si>
    <t>神奈川 6集計</t>
    <rPh sb="0" eb="3">
      <t>カナガワ</t>
    </rPh>
    <phoneticPr fontId="3"/>
  </si>
  <si>
    <t>H28.1.10日</t>
  </si>
  <si>
    <t>大磯・高麗山</t>
    <rPh sb="0" eb="2">
      <t>オオイソ</t>
    </rPh>
    <rPh sb="3" eb="5">
      <t>コウライ</t>
    </rPh>
    <rPh sb="5" eb="6">
      <t>サン</t>
    </rPh>
    <phoneticPr fontId="3"/>
  </si>
  <si>
    <r>
      <t>H28.1.28木  生田5:34-</t>
    </r>
    <r>
      <rPr>
        <sz val="8"/>
        <rFont val="ＭＳ 明朝"/>
        <family val="1"/>
        <charset val="128"/>
      </rPr>
      <t>(小田急線各停)-</t>
    </r>
    <r>
      <rPr>
        <sz val="10"/>
        <rFont val="ＭＳ 明朝"/>
        <family val="1"/>
        <charset val="128"/>
      </rPr>
      <t>6:07厚木6:12</t>
    </r>
    <r>
      <rPr>
        <sz val="8"/>
        <rFont val="ＭＳ 明朝"/>
        <family val="1"/>
        <charset val="128"/>
      </rPr>
      <t>-(JR相模線)-</t>
    </r>
    <r>
      <rPr>
        <sz val="10"/>
        <rFont val="ＭＳ 明朝"/>
        <family val="1"/>
        <charset val="128"/>
      </rPr>
      <t>6：32茅ヶ崎6:44-6:49平塚</t>
    </r>
    <rPh sb="8" eb="9">
      <t>モク</t>
    </rPh>
    <rPh sb="11" eb="13">
      <t>イクタ</t>
    </rPh>
    <rPh sb="19" eb="23">
      <t>オダキュウセン</t>
    </rPh>
    <rPh sb="23" eb="24">
      <t>カク</t>
    </rPh>
    <rPh sb="24" eb="25">
      <t>テイ</t>
    </rPh>
    <rPh sb="31" eb="33">
      <t>アツギ</t>
    </rPh>
    <rPh sb="41" eb="44">
      <t>サガミセン</t>
    </rPh>
    <rPh sb="50" eb="53">
      <t>チガサキ</t>
    </rPh>
    <rPh sb="62" eb="64">
      <t>ヒラツカ</t>
    </rPh>
    <phoneticPr fontId="3"/>
  </si>
  <si>
    <r>
      <t xml:space="preserve">           </t>
    </r>
    <r>
      <rPr>
        <sz val="8"/>
        <rFont val="ＭＳ 明朝"/>
        <family val="1"/>
        <charset val="128"/>
      </rPr>
      <t xml:space="preserve">  </t>
    </r>
    <r>
      <rPr>
        <sz val="10"/>
        <rFont val="ＭＳ 明朝"/>
        <family val="1"/>
        <charset val="128"/>
      </rPr>
      <t>平塚駅南口22番7:00</t>
    </r>
    <r>
      <rPr>
        <sz val="8"/>
        <rFont val="ＭＳ 明朝"/>
        <family val="1"/>
        <charset val="128"/>
      </rPr>
      <t>-(神奈中平39大磯駅行)-</t>
    </r>
    <r>
      <rPr>
        <sz val="10"/>
        <rFont val="ＭＳ 明朝"/>
        <family val="1"/>
        <charset val="128"/>
      </rPr>
      <t>7:11新花水橋→徒歩30秒 西海岸</t>
    </r>
    <rPh sb="15" eb="16">
      <t>エキ</t>
    </rPh>
    <rPh sb="16" eb="18">
      <t>ミナミグチ</t>
    </rPh>
    <rPh sb="20" eb="21">
      <t>バン</t>
    </rPh>
    <rPh sb="30" eb="31">
      <t>ヘイ</t>
    </rPh>
    <rPh sb="33" eb="36">
      <t>オオイソエキ</t>
    </rPh>
    <rPh sb="36" eb="37">
      <t>ユ</t>
    </rPh>
    <rPh sb="43" eb="44">
      <t>シン</t>
    </rPh>
    <rPh sb="44" eb="46">
      <t>ハナミズ</t>
    </rPh>
    <rPh sb="46" eb="47">
      <t>バシ</t>
    </rPh>
    <rPh sb="48" eb="50">
      <t>トホ</t>
    </rPh>
    <rPh sb="52" eb="53">
      <t>ビョウ</t>
    </rPh>
    <phoneticPr fontId="3"/>
  </si>
  <si>
    <t>西海岸バス停</t>
    <rPh sb="0" eb="3">
      <t>ニシカイガン</t>
    </rPh>
    <rPh sb="5" eb="6">
      <t>テイ</t>
    </rPh>
    <phoneticPr fontId="3"/>
  </si>
  <si>
    <t>高来神社</t>
    <phoneticPr fontId="3"/>
  </si>
  <si>
    <t>高麗山</t>
    <phoneticPr fontId="3"/>
  </si>
  <si>
    <t>浅間山</t>
    <phoneticPr fontId="3"/>
  </si>
  <si>
    <t>湘南平P</t>
    <phoneticPr fontId="3"/>
  </si>
  <si>
    <t>テレビ塔</t>
    <phoneticPr fontId="3"/>
  </si>
  <si>
    <t>東海道の松並木</t>
    <phoneticPr fontId="3"/>
  </si>
  <si>
    <t>城山公園前バス停</t>
    <phoneticPr fontId="3"/>
  </si>
  <si>
    <t>神奈川 7集計</t>
    <rPh sb="0" eb="3">
      <t>カナガワ</t>
    </rPh>
    <phoneticPr fontId="3"/>
  </si>
  <si>
    <t>H28.1.28木</t>
  </si>
  <si>
    <t>鷹取山・里</t>
  </si>
  <si>
    <r>
      <t>H28.1.28木  NO7城山公園前バス停より9:50</t>
    </r>
    <r>
      <rPr>
        <sz val="8"/>
        <rFont val="ＭＳ 明朝"/>
        <family val="1"/>
        <charset val="128"/>
      </rPr>
      <t>-(神奈中磯14二宮北口行)-</t>
    </r>
    <r>
      <rPr>
        <sz val="10"/>
        <rFont val="ＭＳ 明朝"/>
        <family val="1"/>
        <charset val="128"/>
      </rPr>
      <t>9:54月京バス停</t>
    </r>
    <rPh sb="33" eb="34">
      <t>イソ</t>
    </rPh>
    <rPh sb="36" eb="37">
      <t>ニ</t>
    </rPh>
    <rPh sb="37" eb="38">
      <t>ミヤ</t>
    </rPh>
    <rPh sb="38" eb="40">
      <t>キタグチ</t>
    </rPh>
    <phoneticPr fontId="3"/>
  </si>
  <si>
    <t>月京バス停</t>
    <phoneticPr fontId="3"/>
  </si>
  <si>
    <t>馬場公園</t>
    <phoneticPr fontId="3"/>
  </si>
  <si>
    <t>諏訪の下橋</t>
    <phoneticPr fontId="3"/>
  </si>
  <si>
    <t>東の池</t>
    <phoneticPr fontId="3"/>
  </si>
  <si>
    <t>鷹取山P</t>
    <phoneticPr fontId="3"/>
  </si>
  <si>
    <t>鷹取神社</t>
    <rPh sb="2" eb="4">
      <t>ジンジャ</t>
    </rPh>
    <phoneticPr fontId="3"/>
  </si>
  <si>
    <t>路傍休憩地</t>
    <phoneticPr fontId="3"/>
  </si>
  <si>
    <t>妙円寺</t>
    <phoneticPr fontId="3"/>
  </si>
  <si>
    <t>土屋一族の墓</t>
    <phoneticPr fontId="3"/>
  </si>
  <si>
    <t>大乗院</t>
    <phoneticPr fontId="3"/>
  </si>
  <si>
    <t>熊野神社</t>
  </si>
  <si>
    <t>南平橋バス停</t>
    <rPh sb="5" eb="6">
      <t>テイ</t>
    </rPh>
    <phoneticPr fontId="3"/>
  </si>
  <si>
    <t>南平橋バス停→NO9コースへ</t>
    <rPh sb="0" eb="1">
      <t>ナン</t>
    </rPh>
    <rPh sb="1" eb="3">
      <t>ヒラバシ</t>
    </rPh>
    <rPh sb="5" eb="6">
      <t>テイ</t>
    </rPh>
    <phoneticPr fontId="3"/>
  </si>
  <si>
    <t>神奈川 8集計</t>
    <rPh sb="0" eb="3">
      <t>カナガワ</t>
    </rPh>
    <phoneticPr fontId="3"/>
  </si>
  <si>
    <t>弘法大師と桜</t>
    <rPh sb="0" eb="2">
      <t>コウボウ</t>
    </rPh>
    <rPh sb="2" eb="4">
      <t>ダイシ</t>
    </rPh>
    <rPh sb="5" eb="6">
      <t>サクラ</t>
    </rPh>
    <phoneticPr fontId="3"/>
  </si>
  <si>
    <t>東名高速峰ノ上橋</t>
    <rPh sb="0" eb="2">
      <t>トウメイ</t>
    </rPh>
    <rPh sb="2" eb="4">
      <t>コウソク</t>
    </rPh>
    <rPh sb="4" eb="5">
      <t>ミネ</t>
    </rPh>
    <rPh sb="6" eb="7">
      <t>ウエ</t>
    </rPh>
    <rPh sb="7" eb="8">
      <t>ハシ</t>
    </rPh>
    <phoneticPr fontId="3"/>
  </si>
  <si>
    <t>白山神社</t>
    <rPh sb="0" eb="2">
      <t>ハクサン</t>
    </rPh>
    <rPh sb="2" eb="4">
      <t>ジンジャ</t>
    </rPh>
    <phoneticPr fontId="3"/>
  </si>
  <si>
    <t>権現山</t>
    <rPh sb="0" eb="2">
      <t>ゴンゲン</t>
    </rPh>
    <rPh sb="2" eb="3">
      <t>ヤマ</t>
    </rPh>
    <phoneticPr fontId="3"/>
  </si>
  <si>
    <t>弘法山P</t>
    <rPh sb="0" eb="2">
      <t>コウボウ</t>
    </rPh>
    <rPh sb="2" eb="3">
      <t>ヤマ</t>
    </rPh>
    <phoneticPr fontId="3"/>
  </si>
  <si>
    <t>大師堂</t>
    <rPh sb="0" eb="2">
      <t>ダイシ</t>
    </rPh>
    <rPh sb="2" eb="3">
      <t>ドウ</t>
    </rPh>
    <phoneticPr fontId="3"/>
  </si>
  <si>
    <t>新善波</t>
    <rPh sb="0" eb="1">
      <t>シン</t>
    </rPh>
    <rPh sb="1" eb="3">
      <t>ゼンバ</t>
    </rPh>
    <phoneticPr fontId="3"/>
  </si>
  <si>
    <t>矢倉沢街道</t>
    <rPh sb="0" eb="3">
      <t>ヤグラサワ</t>
    </rPh>
    <rPh sb="3" eb="5">
      <t>カイドウ</t>
    </rPh>
    <phoneticPr fontId="3"/>
  </si>
  <si>
    <t>吾妻山分岐</t>
    <rPh sb="0" eb="2">
      <t>アズマ</t>
    </rPh>
    <rPh sb="2" eb="3">
      <t>ヤマ</t>
    </rPh>
    <rPh sb="3" eb="5">
      <t>ブンキ</t>
    </rPh>
    <phoneticPr fontId="3"/>
  </si>
  <si>
    <t>吾妻山休憩所</t>
    <rPh sb="0" eb="2">
      <t>アズマ</t>
    </rPh>
    <rPh sb="2" eb="3">
      <t>ヤマ</t>
    </rPh>
    <rPh sb="3" eb="5">
      <t>キュウケイ</t>
    </rPh>
    <rPh sb="5" eb="6">
      <t>ショ</t>
    </rPh>
    <phoneticPr fontId="3"/>
  </si>
  <si>
    <t>鶴巻温泉駅</t>
    <rPh sb="0" eb="2">
      <t>ツルマキ</t>
    </rPh>
    <rPh sb="2" eb="4">
      <t>オンセン</t>
    </rPh>
    <rPh sb="4" eb="5">
      <t>エキ</t>
    </rPh>
    <phoneticPr fontId="3"/>
  </si>
  <si>
    <r>
      <t>鶴巻温泉駅16:41</t>
    </r>
    <r>
      <rPr>
        <sz val="8"/>
        <rFont val="ＭＳ 明朝"/>
        <family val="1"/>
        <charset val="128"/>
      </rPr>
      <t>-(小田急線快速急行)-</t>
    </r>
    <r>
      <rPr>
        <sz val="10"/>
        <rFont val="ＭＳ 明朝"/>
        <family val="1"/>
        <charset val="128"/>
      </rPr>
      <t>17:07新百合ヶ丘17:12-17：26生田</t>
    </r>
    <rPh sb="0" eb="4">
      <t>ツルマキオンセン</t>
    </rPh>
    <rPh sb="4" eb="5">
      <t>エキ</t>
    </rPh>
    <rPh sb="12" eb="16">
      <t>オダキュウセン</t>
    </rPh>
    <rPh sb="16" eb="18">
      <t>カイソク</t>
    </rPh>
    <rPh sb="18" eb="20">
      <t>キュウコウ</t>
    </rPh>
    <rPh sb="27" eb="32">
      <t>シンユリガオカ</t>
    </rPh>
    <phoneticPr fontId="3"/>
  </si>
  <si>
    <t>神奈川 9集計</t>
    <rPh sb="0" eb="3">
      <t>カナガワ</t>
    </rPh>
    <phoneticPr fontId="3"/>
  </si>
  <si>
    <t>太田道灌・日向薬師</t>
    <rPh sb="0" eb="2">
      <t>オオタ</t>
    </rPh>
    <rPh sb="2" eb="4">
      <t>ドウカン</t>
    </rPh>
    <rPh sb="5" eb="7">
      <t>ヒナタ</t>
    </rPh>
    <rPh sb="7" eb="9">
      <t>ヤクシ</t>
    </rPh>
    <phoneticPr fontId="3"/>
  </si>
  <si>
    <r>
      <t>H28.2.26金  生田7:05-</t>
    </r>
    <r>
      <rPr>
        <sz val="8"/>
        <rFont val="ＭＳ 明朝"/>
        <family val="1"/>
        <charset val="128"/>
      </rPr>
      <t>(小田急線各停)-</t>
    </r>
    <r>
      <rPr>
        <sz val="10"/>
        <rFont val="ＭＳ 明朝"/>
        <family val="1"/>
        <charset val="128"/>
      </rPr>
      <t>7:11新百合ヶ丘7:13</t>
    </r>
    <r>
      <rPr>
        <sz val="8"/>
        <rFont val="ＭＳ 明朝"/>
        <family val="1"/>
        <charset val="128"/>
      </rPr>
      <t>-(急行)-</t>
    </r>
    <r>
      <rPr>
        <sz val="10"/>
        <rFont val="ＭＳ 明朝"/>
        <family val="1"/>
        <charset val="128"/>
      </rPr>
      <t>7：50鶴巻温泉</t>
    </r>
    <rPh sb="8" eb="9">
      <t>キン</t>
    </rPh>
    <rPh sb="11" eb="13">
      <t>イクタ</t>
    </rPh>
    <rPh sb="19" eb="23">
      <t>オダキュウセン</t>
    </rPh>
    <rPh sb="23" eb="24">
      <t>カク</t>
    </rPh>
    <rPh sb="24" eb="25">
      <t>テイ</t>
    </rPh>
    <rPh sb="31" eb="36">
      <t>シンユリガオカ</t>
    </rPh>
    <rPh sb="42" eb="44">
      <t>キュウコウ</t>
    </rPh>
    <rPh sb="50" eb="54">
      <t>ツルマキオンセン</t>
    </rPh>
    <phoneticPr fontId="3"/>
  </si>
  <si>
    <r>
      <t xml:space="preserve">          </t>
    </r>
    <r>
      <rPr>
        <sz val="8"/>
        <rFont val="ＭＳ 明朝"/>
        <family val="1"/>
        <charset val="128"/>
      </rPr>
      <t xml:space="preserve">  </t>
    </r>
    <r>
      <rPr>
        <sz val="10"/>
        <rFont val="ＭＳ 明朝"/>
        <family val="1"/>
        <charset val="128"/>
      </rPr>
      <t>鶴巻温泉駅2番8:02遅5分</t>
    </r>
    <r>
      <rPr>
        <sz val="8"/>
        <rFont val="ＭＳ 明朝"/>
        <family val="1"/>
        <charset val="128"/>
      </rPr>
      <t>-(神奈中伊59伊勢原駅北口行)-</t>
    </r>
    <r>
      <rPr>
        <sz val="10"/>
        <rFont val="ＭＳ 明朝"/>
        <family val="1"/>
        <charset val="128"/>
      </rPr>
      <t>8:12坪ノ内バス停</t>
    </r>
    <rPh sb="16" eb="17">
      <t>エキ</t>
    </rPh>
    <rPh sb="18" eb="19">
      <t>バン</t>
    </rPh>
    <rPh sb="23" eb="24">
      <t>オク</t>
    </rPh>
    <rPh sb="25" eb="26">
      <t>フン</t>
    </rPh>
    <rPh sb="31" eb="32">
      <t>イ</t>
    </rPh>
    <rPh sb="34" eb="37">
      <t>イセハラ</t>
    </rPh>
    <rPh sb="37" eb="38">
      <t>エキ</t>
    </rPh>
    <rPh sb="38" eb="40">
      <t>キタグチ</t>
    </rPh>
    <rPh sb="40" eb="41">
      <t>ギョウ</t>
    </rPh>
    <rPh sb="47" eb="48">
      <t>ツボ</t>
    </rPh>
    <rPh sb="49" eb="50">
      <t>ウチ</t>
    </rPh>
    <rPh sb="52" eb="53">
      <t>テイ</t>
    </rPh>
    <phoneticPr fontId="3"/>
  </si>
  <si>
    <t>坪ノ内バス停</t>
    <rPh sb="0" eb="1">
      <t>ツボ</t>
    </rPh>
    <rPh sb="2" eb="3">
      <t>ウチ</t>
    </rPh>
    <rPh sb="5" eb="6">
      <t>テイ</t>
    </rPh>
    <phoneticPr fontId="3"/>
  </si>
  <si>
    <t>長福寺</t>
    <rPh sb="0" eb="1">
      <t>チョウ</t>
    </rPh>
    <rPh sb="1" eb="2">
      <t>フク</t>
    </rPh>
    <rPh sb="2" eb="3">
      <t>ジ</t>
    </rPh>
    <phoneticPr fontId="3"/>
  </si>
  <si>
    <t>三ノ宮日比田神社</t>
    <rPh sb="0" eb="1">
      <t>サン</t>
    </rPh>
    <rPh sb="2" eb="3">
      <t>ミヤ</t>
    </rPh>
    <rPh sb="3" eb="6">
      <t>ヒビタ</t>
    </rPh>
    <rPh sb="6" eb="8">
      <t>ジンジャ</t>
    </rPh>
    <phoneticPr fontId="3"/>
  </si>
  <si>
    <t>上粕屋神社P</t>
    <rPh sb="0" eb="3">
      <t>カミカスヤ</t>
    </rPh>
    <rPh sb="3" eb="5">
      <t>ジンジャ</t>
    </rPh>
    <phoneticPr fontId="3"/>
  </si>
  <si>
    <t>墓の前説明文</t>
    <rPh sb="0" eb="1">
      <t>ハカ</t>
    </rPh>
    <rPh sb="2" eb="3">
      <t>マエ</t>
    </rPh>
    <rPh sb="3" eb="6">
      <t>セツメイブン</t>
    </rPh>
    <phoneticPr fontId="3"/>
  </si>
  <si>
    <t>よろい塚</t>
    <rPh sb="3" eb="4">
      <t>ツカ</t>
    </rPh>
    <phoneticPr fontId="3"/>
  </si>
  <si>
    <t>諏訪神社</t>
    <rPh sb="0" eb="2">
      <t>スワ</t>
    </rPh>
    <rPh sb="2" eb="4">
      <t>ジンジャ</t>
    </rPh>
    <phoneticPr fontId="3"/>
  </si>
  <si>
    <t>日向薬師バス停</t>
    <rPh sb="0" eb="2">
      <t>ヒナタ</t>
    </rPh>
    <rPh sb="2" eb="4">
      <t>ヤクシ</t>
    </rPh>
    <rPh sb="6" eb="7">
      <t>テイ</t>
    </rPh>
    <phoneticPr fontId="3"/>
  </si>
  <si>
    <t>神奈川10集計</t>
    <rPh sb="0" eb="3">
      <t>カナガワ</t>
    </rPh>
    <phoneticPr fontId="3"/>
  </si>
  <si>
    <t>順礼峠</t>
    <rPh sb="0" eb="2">
      <t>ジュンレイ</t>
    </rPh>
    <rPh sb="2" eb="3">
      <t>トウゲ</t>
    </rPh>
    <phoneticPr fontId="3"/>
  </si>
  <si>
    <t>日向薬師</t>
    <rPh sb="0" eb="2">
      <t>ヒナタ</t>
    </rPh>
    <rPh sb="2" eb="4">
      <t>ヤクシ</t>
    </rPh>
    <phoneticPr fontId="3"/>
  </si>
  <si>
    <t>展望台</t>
    <rPh sb="0" eb="3">
      <t>テンボウダイ</t>
    </rPh>
    <phoneticPr fontId="3"/>
  </si>
  <si>
    <t>七沢神社</t>
    <rPh sb="0" eb="1">
      <t>シチ</t>
    </rPh>
    <rPh sb="1" eb="2">
      <t>サワ</t>
    </rPh>
    <rPh sb="2" eb="4">
      <t>ジンジャ</t>
    </rPh>
    <phoneticPr fontId="3"/>
  </si>
  <si>
    <t>順礼峠P</t>
    <rPh sb="0" eb="2">
      <t>ジュンレイ</t>
    </rPh>
    <rPh sb="2" eb="3">
      <t>トウゲ</t>
    </rPh>
    <phoneticPr fontId="3"/>
  </si>
  <si>
    <t>地蔵</t>
    <rPh sb="0" eb="2">
      <t>ジゾウ</t>
    </rPh>
    <phoneticPr fontId="3"/>
  </si>
  <si>
    <t>物見峠</t>
    <rPh sb="0" eb="2">
      <t>モノミ</t>
    </rPh>
    <rPh sb="2" eb="3">
      <t>トウゲ</t>
    </rPh>
    <phoneticPr fontId="3"/>
  </si>
  <si>
    <t>むじな坂峠</t>
    <rPh sb="3" eb="4">
      <t>サカ</t>
    </rPh>
    <rPh sb="4" eb="5">
      <t>トウゲ</t>
    </rPh>
    <phoneticPr fontId="3"/>
  </si>
  <si>
    <t>白山・御門橋分岐</t>
    <rPh sb="0" eb="1">
      <t>シロ</t>
    </rPh>
    <rPh sb="1" eb="2">
      <t>ヤマ</t>
    </rPh>
    <rPh sb="3" eb="5">
      <t>ミカド</t>
    </rPh>
    <rPh sb="5" eb="6">
      <t>バシ</t>
    </rPh>
    <rPh sb="6" eb="8">
      <t>ブンキ</t>
    </rPh>
    <phoneticPr fontId="3"/>
  </si>
  <si>
    <t>御門橋</t>
  </si>
  <si>
    <r>
      <t>御門橋バス停14:10</t>
    </r>
    <r>
      <rPr>
        <sz val="8"/>
        <rFont val="ＭＳ 明朝"/>
        <family val="1"/>
        <charset val="128"/>
      </rPr>
      <t>-(神奈中バス)-</t>
    </r>
    <r>
      <rPr>
        <sz val="10"/>
        <rFont val="ＭＳ 明朝"/>
        <family val="1"/>
        <charset val="128"/>
      </rPr>
      <t>14:45本厚木駅</t>
    </r>
    <rPh sb="0" eb="2">
      <t>ミカド</t>
    </rPh>
    <rPh sb="2" eb="3">
      <t>バシ</t>
    </rPh>
    <rPh sb="5" eb="6">
      <t>テイ</t>
    </rPh>
    <rPh sb="13" eb="15">
      <t>カンナ</t>
    </rPh>
    <rPh sb="15" eb="16">
      <t>ナカ</t>
    </rPh>
    <rPh sb="25" eb="26">
      <t>ホン</t>
    </rPh>
    <rPh sb="26" eb="28">
      <t>アツギ</t>
    </rPh>
    <rPh sb="28" eb="29">
      <t>エキ</t>
    </rPh>
    <phoneticPr fontId="3"/>
  </si>
  <si>
    <r>
      <t>本厚木駅14:55</t>
    </r>
    <r>
      <rPr>
        <sz val="8"/>
        <rFont val="ＭＳ 明朝"/>
        <family val="1"/>
        <charset val="128"/>
      </rPr>
      <t>-(小田急線快速急行)-</t>
    </r>
    <r>
      <rPr>
        <sz val="10"/>
        <rFont val="ＭＳ 明朝"/>
        <family val="1"/>
        <charset val="128"/>
      </rPr>
      <t>15:19新百合ヶ丘15:22-15:27生田</t>
    </r>
    <rPh sb="0" eb="3">
      <t>ホンアツギ</t>
    </rPh>
    <rPh sb="3" eb="4">
      <t>エキ</t>
    </rPh>
    <rPh sb="11" eb="15">
      <t>オダキュウセン</t>
    </rPh>
    <rPh sb="15" eb="17">
      <t>カイソク</t>
    </rPh>
    <rPh sb="17" eb="19">
      <t>キュウコウ</t>
    </rPh>
    <rPh sb="26" eb="31">
      <t>シンユリガオカ</t>
    </rPh>
    <phoneticPr fontId="3"/>
  </si>
  <si>
    <t>神奈川11集計</t>
    <rPh sb="0" eb="3">
      <t>カナガワ</t>
    </rPh>
    <phoneticPr fontId="3"/>
  </si>
  <si>
    <t>H28.2.26金</t>
  </si>
  <si>
    <t>丹沢山塊東辺</t>
    <rPh sb="0" eb="2">
      <t>タンザワ</t>
    </rPh>
    <rPh sb="2" eb="4">
      <t>サンカイ</t>
    </rPh>
    <rPh sb="4" eb="5">
      <t>ヒガシ</t>
    </rPh>
    <rPh sb="5" eb="6">
      <t>ベ</t>
    </rPh>
    <phoneticPr fontId="3"/>
  </si>
  <si>
    <r>
      <t>H28.2.21日  生田6:13-</t>
    </r>
    <r>
      <rPr>
        <sz val="8"/>
        <rFont val="ＭＳ 明朝"/>
        <family val="1"/>
        <charset val="128"/>
      </rPr>
      <t>(小田急線各停)-</t>
    </r>
    <r>
      <rPr>
        <sz val="10"/>
        <rFont val="ＭＳ 明朝"/>
        <family val="1"/>
        <charset val="128"/>
      </rPr>
      <t>6:48本厚木</t>
    </r>
    <rPh sb="8" eb="9">
      <t>ヒ</t>
    </rPh>
    <rPh sb="11" eb="13">
      <t>イクタ</t>
    </rPh>
    <rPh sb="19" eb="23">
      <t>オダキュウセン</t>
    </rPh>
    <rPh sb="23" eb="24">
      <t>カク</t>
    </rPh>
    <rPh sb="24" eb="25">
      <t>テイ</t>
    </rPh>
    <rPh sb="31" eb="32">
      <t>ホン</t>
    </rPh>
    <rPh sb="32" eb="33">
      <t>アツシ</t>
    </rPh>
    <rPh sb="33" eb="34">
      <t>キ</t>
    </rPh>
    <phoneticPr fontId="3"/>
  </si>
  <si>
    <r>
      <t xml:space="preserve">            本厚木駅5番6:55</t>
    </r>
    <r>
      <rPr>
        <sz val="8"/>
        <rFont val="ＭＳ 明朝"/>
        <family val="1"/>
        <charset val="128"/>
      </rPr>
      <t>-(神奈中厚20宮ヶ瀬行)-</t>
    </r>
    <r>
      <rPr>
        <sz val="10"/>
        <rFont val="ＭＳ 明朝"/>
        <family val="1"/>
        <charset val="128"/>
      </rPr>
      <t>7:30坂尻</t>
    </r>
    <rPh sb="12" eb="15">
      <t>ホンアツギ</t>
    </rPh>
    <rPh sb="15" eb="16">
      <t>エキ</t>
    </rPh>
    <rPh sb="17" eb="18">
      <t>バン</t>
    </rPh>
    <rPh sb="27" eb="28">
      <t>アツシ</t>
    </rPh>
    <rPh sb="30" eb="33">
      <t>ミヤガセ</t>
    </rPh>
    <rPh sb="33" eb="34">
      <t>ユ</t>
    </rPh>
    <rPh sb="40" eb="42">
      <t>サカジリ</t>
    </rPh>
    <phoneticPr fontId="3"/>
  </si>
  <si>
    <t>坂尻バス停</t>
    <rPh sb="0" eb="2">
      <t>サカジリ</t>
    </rPh>
    <rPh sb="4" eb="5">
      <t>テイ</t>
    </rPh>
    <phoneticPr fontId="3"/>
  </si>
  <si>
    <t>半原越</t>
    <rPh sb="0" eb="2">
      <t>ハンバラ</t>
    </rPh>
    <rPh sb="2" eb="3">
      <t>コ</t>
    </rPh>
    <phoneticPr fontId="3"/>
  </si>
  <si>
    <t>仏果山P</t>
    <rPh sb="0" eb="1">
      <t>ホトケ</t>
    </rPh>
    <rPh sb="1" eb="2">
      <t>ハタシ</t>
    </rPh>
    <rPh sb="2" eb="3">
      <t>ヤマ</t>
    </rPh>
    <phoneticPr fontId="3"/>
  </si>
  <si>
    <t>半原バス停</t>
    <rPh sb="0" eb="2">
      <t>ハンバラ</t>
    </rPh>
    <rPh sb="4" eb="5">
      <t>テイ</t>
    </rPh>
    <phoneticPr fontId="3"/>
  </si>
  <si>
    <t>神奈川12集計</t>
    <rPh sb="0" eb="3">
      <t>カナガワ</t>
    </rPh>
    <phoneticPr fontId="3"/>
  </si>
  <si>
    <t>H28.2.21日</t>
  </si>
  <si>
    <t>曇後晴</t>
    <rPh sb="0" eb="1">
      <t>クモリ</t>
    </rPh>
    <rPh sb="1" eb="2">
      <t>ノチ</t>
    </rPh>
    <rPh sb="2" eb="3">
      <t>ハレ</t>
    </rPh>
    <phoneticPr fontId="3"/>
  </si>
  <si>
    <t>山里から津久井湖へ</t>
    <rPh sb="0" eb="2">
      <t>ヤマザト</t>
    </rPh>
    <rPh sb="4" eb="7">
      <t>ツクイ</t>
    </rPh>
    <rPh sb="7" eb="8">
      <t>コ</t>
    </rPh>
    <phoneticPr fontId="3"/>
  </si>
  <si>
    <t>韮尾根バス停</t>
    <rPh sb="0" eb="1">
      <t>ニラ</t>
    </rPh>
    <rPh sb="1" eb="3">
      <t>オネ</t>
    </rPh>
    <rPh sb="5" eb="6">
      <t>テイ</t>
    </rPh>
    <phoneticPr fontId="3"/>
  </si>
  <si>
    <t>尼乞山</t>
    <rPh sb="0" eb="1">
      <t>アマ</t>
    </rPh>
    <rPh sb="1" eb="2">
      <t>コ</t>
    </rPh>
    <rPh sb="2" eb="3">
      <t>ヤマ</t>
    </rPh>
    <phoneticPr fontId="3"/>
  </si>
  <si>
    <t>平井橋</t>
    <rPh sb="0" eb="2">
      <t>ヒライ</t>
    </rPh>
    <rPh sb="2" eb="3">
      <t>バシ</t>
    </rPh>
    <phoneticPr fontId="3"/>
  </si>
  <si>
    <t>根本</t>
    <rPh sb="0" eb="2">
      <t>ネモト</t>
    </rPh>
    <phoneticPr fontId="3"/>
  </si>
  <si>
    <t>城山P</t>
    <rPh sb="0" eb="2">
      <t>シロヤマ</t>
    </rPh>
    <phoneticPr fontId="3"/>
  </si>
  <si>
    <t>山頂碑</t>
    <rPh sb="0" eb="2">
      <t>サンチョウ</t>
    </rPh>
    <rPh sb="2" eb="3">
      <t>ヒ</t>
    </rPh>
    <phoneticPr fontId="3"/>
  </si>
  <si>
    <t>津久井湖</t>
    <rPh sb="0" eb="3">
      <t>ツクイ</t>
    </rPh>
    <rPh sb="3" eb="4">
      <t>コ</t>
    </rPh>
    <phoneticPr fontId="3"/>
  </si>
  <si>
    <t>城山高校前バス停</t>
    <rPh sb="0" eb="2">
      <t>シロヤマ</t>
    </rPh>
    <rPh sb="2" eb="4">
      <t>コウコウ</t>
    </rPh>
    <rPh sb="4" eb="5">
      <t>マエ</t>
    </rPh>
    <rPh sb="7" eb="8">
      <t>テイ</t>
    </rPh>
    <phoneticPr fontId="3"/>
  </si>
  <si>
    <r>
      <t>城山高校前バス停16:27</t>
    </r>
    <r>
      <rPr>
        <sz val="8"/>
        <rFont val="ＭＳ 明朝"/>
        <family val="1"/>
        <charset val="128"/>
      </rPr>
      <t>-(三ヶ木発神奈中バス)-</t>
    </r>
    <r>
      <rPr>
        <sz val="10"/>
        <rFont val="ＭＳ 明朝"/>
        <family val="1"/>
        <charset val="128"/>
      </rPr>
      <t>16:52橋本駅北口</t>
    </r>
    <rPh sb="0" eb="2">
      <t>シロヤマ</t>
    </rPh>
    <rPh sb="2" eb="4">
      <t>コウコウ</t>
    </rPh>
    <rPh sb="4" eb="5">
      <t>マエ</t>
    </rPh>
    <rPh sb="7" eb="8">
      <t>テイ</t>
    </rPh>
    <rPh sb="15" eb="16">
      <t>ミ</t>
    </rPh>
    <rPh sb="17" eb="18">
      <t>キ</t>
    </rPh>
    <rPh sb="18" eb="19">
      <t>ハツ</t>
    </rPh>
    <rPh sb="19" eb="21">
      <t>カンナ</t>
    </rPh>
    <rPh sb="21" eb="22">
      <t>ナカ</t>
    </rPh>
    <rPh sb="31" eb="34">
      <t>ハシモトエキ</t>
    </rPh>
    <rPh sb="34" eb="36">
      <t>キタグチ</t>
    </rPh>
    <phoneticPr fontId="3"/>
  </si>
  <si>
    <r>
      <t>橋本駅17:06</t>
    </r>
    <r>
      <rPr>
        <sz val="8"/>
        <rFont val="ＭＳ 明朝"/>
        <family val="1"/>
        <charset val="128"/>
      </rPr>
      <t>-(京王線快速)-</t>
    </r>
    <r>
      <rPr>
        <sz val="10"/>
        <rFont val="ＭＳ 明朝"/>
        <family val="1"/>
        <charset val="128"/>
      </rPr>
      <t>17:30京王稲田堤</t>
    </r>
    <rPh sb="0" eb="2">
      <t>ハシモト</t>
    </rPh>
    <rPh sb="2" eb="3">
      <t>エキ</t>
    </rPh>
    <rPh sb="10" eb="13">
      <t>ケイオウセン</t>
    </rPh>
    <rPh sb="13" eb="15">
      <t>カイソク</t>
    </rPh>
    <rPh sb="22" eb="27">
      <t>ケイオウイナダヅツミ</t>
    </rPh>
    <phoneticPr fontId="3"/>
  </si>
  <si>
    <t>神奈川13集計</t>
    <rPh sb="0" eb="3">
      <t>カナガワ</t>
    </rPh>
    <phoneticPr fontId="3"/>
  </si>
  <si>
    <t>峰の薬師へ</t>
    <rPh sb="0" eb="1">
      <t>ミネ</t>
    </rPh>
    <rPh sb="2" eb="4">
      <t>ヤクシ</t>
    </rPh>
    <phoneticPr fontId="3"/>
  </si>
  <si>
    <t>ルート外</t>
  </si>
  <si>
    <t>津久井湖園地</t>
    <rPh sb="0" eb="3">
      <t>ツクイ</t>
    </rPh>
    <rPh sb="3" eb="4">
      <t>コ</t>
    </rPh>
    <rPh sb="4" eb="6">
      <t>エンチ</t>
    </rPh>
    <phoneticPr fontId="3"/>
  </si>
  <si>
    <t>三嶋神社</t>
    <phoneticPr fontId="3"/>
  </si>
  <si>
    <t>峰の薬師P</t>
    <phoneticPr fontId="3"/>
  </si>
  <si>
    <t>鐘撞堂</t>
    <rPh sb="0" eb="1">
      <t>カネ</t>
    </rPh>
    <rPh sb="1" eb="2">
      <t>ツ</t>
    </rPh>
    <rPh sb="2" eb="3">
      <t>ドウ</t>
    </rPh>
    <phoneticPr fontId="3"/>
  </si>
  <si>
    <t>三沢峠</t>
    <phoneticPr fontId="3"/>
  </si>
  <si>
    <t>梅の木平バス停</t>
  </si>
  <si>
    <r>
      <t>高尾山口駅13:49</t>
    </r>
    <r>
      <rPr>
        <sz val="8"/>
        <rFont val="ＭＳ 明朝"/>
        <family val="1"/>
        <charset val="128"/>
      </rPr>
      <t>-(京王線準特急)-</t>
    </r>
    <r>
      <rPr>
        <sz val="10"/>
        <rFont val="ＭＳ 明朝"/>
        <family val="1"/>
        <charset val="128"/>
      </rPr>
      <t>14:16分倍河原14:19</t>
    </r>
    <r>
      <rPr>
        <sz val="8"/>
        <rFont val="ＭＳ 明朝"/>
        <family val="1"/>
        <charset val="128"/>
      </rPr>
      <t>-(南武線)-</t>
    </r>
    <r>
      <rPr>
        <sz val="10"/>
        <rFont val="ＭＳ 明朝"/>
        <family val="1"/>
        <charset val="128"/>
      </rPr>
      <t>14:35中野島</t>
    </r>
    <rPh sb="0" eb="2">
      <t>タカオ</t>
    </rPh>
    <rPh sb="2" eb="3">
      <t>サン</t>
    </rPh>
    <rPh sb="3" eb="4">
      <t>クチ</t>
    </rPh>
    <rPh sb="4" eb="5">
      <t>エキ</t>
    </rPh>
    <rPh sb="12" eb="15">
      <t>ケイオウセン</t>
    </rPh>
    <rPh sb="15" eb="16">
      <t>ジュン</t>
    </rPh>
    <rPh sb="16" eb="18">
      <t>トッキュウ</t>
    </rPh>
    <rPh sb="25" eb="29">
      <t>ブバイガワラ</t>
    </rPh>
    <rPh sb="36" eb="38">
      <t>ナンブ</t>
    </rPh>
    <rPh sb="46" eb="49">
      <t>ナカノシマ</t>
    </rPh>
    <phoneticPr fontId="3"/>
  </si>
  <si>
    <t>神奈川14集計</t>
    <rPh sb="0" eb="3">
      <t>カナガワ</t>
    </rPh>
    <phoneticPr fontId="3"/>
  </si>
  <si>
    <t>弘法大師と丹沢</t>
    <rPh sb="0" eb="2">
      <t>コウボウ</t>
    </rPh>
    <rPh sb="2" eb="4">
      <t>ダイシ</t>
    </rPh>
    <rPh sb="5" eb="7">
      <t>タンザワ</t>
    </rPh>
    <phoneticPr fontId="3"/>
  </si>
  <si>
    <r>
      <t>H28.2.10水  生田6:33-</t>
    </r>
    <r>
      <rPr>
        <sz val="8"/>
        <rFont val="ＭＳ 明朝"/>
        <family val="1"/>
        <charset val="128"/>
      </rPr>
      <t>(小田急線各停)-</t>
    </r>
    <r>
      <rPr>
        <sz val="10"/>
        <rFont val="ＭＳ 明朝"/>
        <family val="1"/>
        <charset val="128"/>
      </rPr>
      <t>6:39新百合ヶ丘6:41</t>
    </r>
    <r>
      <rPr>
        <sz val="8"/>
        <rFont val="ＭＳ 明朝"/>
        <family val="1"/>
        <charset val="128"/>
      </rPr>
      <t>-(急行)-</t>
    </r>
    <r>
      <rPr>
        <sz val="10"/>
        <rFont val="ＭＳ 明朝"/>
        <family val="1"/>
        <charset val="128"/>
      </rPr>
      <t>7：23秦野</t>
    </r>
    <rPh sb="8" eb="9">
      <t>スイ</t>
    </rPh>
    <rPh sb="11" eb="13">
      <t>イクタ</t>
    </rPh>
    <rPh sb="19" eb="23">
      <t>オダキュウセン</t>
    </rPh>
    <rPh sb="23" eb="24">
      <t>カク</t>
    </rPh>
    <rPh sb="24" eb="25">
      <t>テイ</t>
    </rPh>
    <rPh sb="31" eb="36">
      <t>シンユリガオカ</t>
    </rPh>
    <rPh sb="42" eb="44">
      <t>キュウコウ</t>
    </rPh>
    <rPh sb="50" eb="52">
      <t>ハダノ</t>
    </rPh>
    <phoneticPr fontId="3"/>
  </si>
  <si>
    <r>
      <t xml:space="preserve">           </t>
    </r>
    <r>
      <rPr>
        <sz val="8"/>
        <rFont val="ＭＳ 明朝"/>
        <family val="1"/>
        <charset val="128"/>
      </rPr>
      <t xml:space="preserve">  </t>
    </r>
    <r>
      <rPr>
        <sz val="10"/>
        <rFont val="ＭＳ 明朝"/>
        <family val="1"/>
        <charset val="128"/>
      </rPr>
      <t>秦野駅1番7:29</t>
    </r>
    <r>
      <rPr>
        <sz val="8"/>
        <rFont val="ＭＳ 明朝"/>
        <family val="1"/>
        <charset val="128"/>
      </rPr>
      <t>-(神奈中平71平塚駅北口行)-</t>
    </r>
    <r>
      <rPr>
        <sz val="10"/>
        <rFont val="ＭＳ 明朝"/>
        <family val="1"/>
        <charset val="128"/>
      </rPr>
      <t>7:41南平橋</t>
    </r>
    <rPh sb="13" eb="15">
      <t>ハダノ</t>
    </rPh>
    <rPh sb="15" eb="16">
      <t>エキ</t>
    </rPh>
    <rPh sb="17" eb="18">
      <t>バン</t>
    </rPh>
    <rPh sb="27" eb="28">
      <t>ヒラ</t>
    </rPh>
    <rPh sb="30" eb="32">
      <t>ヒラツカ</t>
    </rPh>
    <rPh sb="32" eb="33">
      <t>エキ</t>
    </rPh>
    <rPh sb="33" eb="35">
      <t>キタグチ</t>
    </rPh>
    <rPh sb="35" eb="36">
      <t>ユ</t>
    </rPh>
    <rPh sb="42" eb="44">
      <t>ミナミダイラ</t>
    </rPh>
    <rPh sb="44" eb="45">
      <t>バシ</t>
    </rPh>
    <phoneticPr fontId="3"/>
  </si>
  <si>
    <t>加茂神社</t>
    <rPh sb="0" eb="2">
      <t>カモ</t>
    </rPh>
    <rPh sb="2" eb="4">
      <t>ジンジャ</t>
    </rPh>
    <phoneticPr fontId="3"/>
  </si>
  <si>
    <t>名古木</t>
    <rPh sb="0" eb="3">
      <t>ナガヌキ</t>
    </rPh>
    <phoneticPr fontId="3"/>
  </si>
  <si>
    <t>パス</t>
    <phoneticPr fontId="3"/>
  </si>
  <si>
    <t>東小学校</t>
  </si>
  <si>
    <t>東公民館</t>
    <rPh sb="0" eb="1">
      <t>ヒガシ</t>
    </rPh>
    <rPh sb="1" eb="4">
      <t>コウミンカン</t>
    </rPh>
    <phoneticPr fontId="3"/>
  </si>
  <si>
    <t>小蓑毛</t>
    <rPh sb="0" eb="3">
      <t>コミノゲ</t>
    </rPh>
    <phoneticPr fontId="3"/>
  </si>
  <si>
    <t>宝蓮寺大日堂</t>
    <rPh sb="0" eb="1">
      <t>ホウ</t>
    </rPh>
    <rPh sb="1" eb="2">
      <t>レン</t>
    </rPh>
    <rPh sb="2" eb="3">
      <t>ジ</t>
    </rPh>
    <rPh sb="3" eb="5">
      <t>ダイニチ</t>
    </rPh>
    <rPh sb="5" eb="6">
      <t>ドウ</t>
    </rPh>
    <phoneticPr fontId="3"/>
  </si>
  <si>
    <t>蓑毛バス停→NO16コースへ</t>
    <rPh sb="0" eb="2">
      <t>ミノゲ</t>
    </rPh>
    <rPh sb="4" eb="5">
      <t>テイ</t>
    </rPh>
    <phoneticPr fontId="3"/>
  </si>
  <si>
    <t>神奈川15集計</t>
    <rPh sb="0" eb="3">
      <t>カナガワ</t>
    </rPh>
    <phoneticPr fontId="3"/>
  </si>
  <si>
    <t>大山参り蓑毛</t>
    <rPh sb="0" eb="2">
      <t>オオヤマ</t>
    </rPh>
    <rPh sb="2" eb="3">
      <t>マイ</t>
    </rPh>
    <rPh sb="4" eb="6">
      <t>ミノゲ</t>
    </rPh>
    <phoneticPr fontId="3"/>
  </si>
  <si>
    <t>蓑毛バス停</t>
    <rPh sb="0" eb="2">
      <t>ミノゲ</t>
    </rPh>
    <rPh sb="4" eb="5">
      <t>テイ</t>
    </rPh>
    <phoneticPr fontId="3"/>
  </si>
  <si>
    <t>蓑毛越</t>
    <rPh sb="2" eb="3">
      <t>エツ</t>
    </rPh>
    <phoneticPr fontId="3"/>
  </si>
  <si>
    <t>阿扶利神社下社P</t>
    <rPh sb="0" eb="1">
      <t>ア</t>
    </rPh>
    <rPh sb="1" eb="2">
      <t>フ</t>
    </rPh>
    <rPh sb="2" eb="3">
      <t>リ</t>
    </rPh>
    <rPh sb="3" eb="5">
      <t>ジンジャ</t>
    </rPh>
    <rPh sb="5" eb="7">
      <t>シモシャ</t>
    </rPh>
    <phoneticPr fontId="3"/>
  </si>
  <si>
    <t>昼 二重の滝</t>
    <rPh sb="0" eb="1">
      <t>ヒル</t>
    </rPh>
    <rPh sb="2" eb="4">
      <t>ニジュウ</t>
    </rPh>
    <rPh sb="5" eb="6">
      <t>タキ</t>
    </rPh>
    <phoneticPr fontId="3"/>
  </si>
  <si>
    <t>見晴台</t>
    <rPh sb="0" eb="3">
      <t>ミハラシダイ</t>
    </rPh>
    <phoneticPr fontId="3"/>
  </si>
  <si>
    <t>日向ふれあい学習C</t>
    <rPh sb="6" eb="8">
      <t>ガクシュウ</t>
    </rPh>
    <phoneticPr fontId="3"/>
  </si>
  <si>
    <r>
      <t>日向薬師バス停15:15</t>
    </r>
    <r>
      <rPr>
        <sz val="8"/>
        <rFont val="ＭＳ 明朝"/>
        <family val="1"/>
        <charset val="128"/>
      </rPr>
      <t>-(神奈中バス)-</t>
    </r>
    <r>
      <rPr>
        <sz val="10"/>
        <rFont val="ＭＳ 明朝"/>
        <family val="1"/>
        <charset val="128"/>
      </rPr>
      <t>15:34伊勢原駅</t>
    </r>
    <rPh sb="0" eb="2">
      <t>ヒナタ</t>
    </rPh>
    <rPh sb="2" eb="4">
      <t>ヤクシ</t>
    </rPh>
    <rPh sb="6" eb="7">
      <t>テイ</t>
    </rPh>
    <rPh sb="14" eb="16">
      <t>カンナ</t>
    </rPh>
    <rPh sb="16" eb="17">
      <t>ナカ</t>
    </rPh>
    <rPh sb="26" eb="29">
      <t>イセハラ</t>
    </rPh>
    <rPh sb="29" eb="30">
      <t>エキ</t>
    </rPh>
    <phoneticPr fontId="3"/>
  </si>
  <si>
    <r>
      <t>伊勢原駅15:55</t>
    </r>
    <r>
      <rPr>
        <sz val="8"/>
        <rFont val="ＭＳ 明朝"/>
        <family val="1"/>
        <charset val="128"/>
      </rPr>
      <t>-(小田急線急行)-</t>
    </r>
    <r>
      <rPr>
        <sz val="10"/>
        <rFont val="ＭＳ 明朝"/>
        <family val="1"/>
        <charset val="128"/>
      </rPr>
      <t>16:30新百合ヶ丘16:32-16:37生田</t>
    </r>
    <rPh sb="3" eb="4">
      <t>エキ</t>
    </rPh>
    <rPh sb="11" eb="15">
      <t>オダキュウセン</t>
    </rPh>
    <rPh sb="15" eb="17">
      <t>キュウコウ</t>
    </rPh>
    <rPh sb="24" eb="29">
      <t>シンユリガオカ</t>
    </rPh>
    <phoneticPr fontId="3"/>
  </si>
  <si>
    <t>神奈川16集計</t>
    <rPh sb="0" eb="3">
      <t>カナガワ</t>
    </rPh>
    <phoneticPr fontId="3"/>
  </si>
  <si>
    <t>北条武田合戦場</t>
  </si>
  <si>
    <r>
      <t>H28.3.9水   生田5:57-</t>
    </r>
    <r>
      <rPr>
        <sz val="8"/>
        <rFont val="ＭＳ 明朝"/>
        <family val="1"/>
        <charset val="128"/>
      </rPr>
      <t>(小田急線各停)-</t>
    </r>
    <r>
      <rPr>
        <sz val="10"/>
        <rFont val="ＭＳ 明朝"/>
        <family val="1"/>
        <charset val="128"/>
      </rPr>
      <t>6:04新百合ヶ丘6:11</t>
    </r>
    <r>
      <rPr>
        <sz val="8"/>
        <rFont val="ＭＳ 明朝"/>
        <family val="1"/>
        <charset val="128"/>
      </rPr>
      <t>-(急行)-</t>
    </r>
    <r>
      <rPr>
        <sz val="10"/>
        <rFont val="ＭＳ 明朝"/>
        <family val="1"/>
        <charset val="128"/>
      </rPr>
      <t>6:34本厚木駅</t>
    </r>
    <rPh sb="7" eb="8">
      <t>スイ</t>
    </rPh>
    <rPh sb="11" eb="13">
      <t>イクタ</t>
    </rPh>
    <rPh sb="19" eb="23">
      <t>オダキュウセン</t>
    </rPh>
    <rPh sb="23" eb="24">
      <t>カク</t>
    </rPh>
    <rPh sb="24" eb="25">
      <t>テイ</t>
    </rPh>
    <rPh sb="31" eb="36">
      <t>シンユリガオカ</t>
    </rPh>
    <rPh sb="42" eb="44">
      <t>キュウコウ</t>
    </rPh>
    <rPh sb="50" eb="53">
      <t>ホンアツギ</t>
    </rPh>
    <rPh sb="53" eb="54">
      <t>エキ</t>
    </rPh>
    <phoneticPr fontId="3"/>
  </si>
  <si>
    <r>
      <t xml:space="preserve">           </t>
    </r>
    <r>
      <rPr>
        <sz val="8"/>
        <rFont val="ＭＳ 明朝"/>
        <family val="1"/>
        <charset val="128"/>
      </rPr>
      <t xml:space="preserve"> </t>
    </r>
    <r>
      <rPr>
        <sz val="10"/>
        <rFont val="ＭＳ 明朝"/>
        <family val="1"/>
        <charset val="128"/>
      </rPr>
      <t>本厚木駅5番6:50</t>
    </r>
    <r>
      <rPr>
        <sz val="8"/>
        <rFont val="ＭＳ 明朝"/>
        <family val="1"/>
        <charset val="128"/>
      </rPr>
      <t>-(神奈中厚19上煤ヶ谷行)-</t>
    </r>
    <r>
      <rPr>
        <sz val="10"/>
        <rFont val="ＭＳ 明朝"/>
        <family val="1"/>
        <charset val="128"/>
      </rPr>
      <t>7:23坂尻</t>
    </r>
    <rPh sb="12" eb="15">
      <t>ホンアツギ</t>
    </rPh>
    <rPh sb="15" eb="16">
      <t>エキ</t>
    </rPh>
    <rPh sb="17" eb="18">
      <t>バン</t>
    </rPh>
    <rPh sb="27" eb="28">
      <t>コウ</t>
    </rPh>
    <rPh sb="30" eb="31">
      <t>カミ</t>
    </rPh>
    <rPh sb="31" eb="32">
      <t>バイ</t>
    </rPh>
    <rPh sb="33" eb="34">
      <t>タニ</t>
    </rPh>
    <rPh sb="34" eb="35">
      <t>ユ</t>
    </rPh>
    <rPh sb="41" eb="43">
      <t>サカジリ</t>
    </rPh>
    <phoneticPr fontId="3"/>
  </si>
  <si>
    <t>経ヶ岳</t>
    <rPh sb="0" eb="1">
      <t>キョウ</t>
    </rPh>
    <rPh sb="2" eb="3">
      <t>ダケ</t>
    </rPh>
    <phoneticPr fontId="3"/>
  </si>
  <si>
    <t>ルート外</t>
    <rPh sb="3" eb="4">
      <t>ガイ</t>
    </rPh>
    <phoneticPr fontId="3"/>
  </si>
  <si>
    <t>田代半僧坊</t>
    <rPh sb="2" eb="3">
      <t>ハン</t>
    </rPh>
    <rPh sb="3" eb="5">
      <t>ソウボウ</t>
    </rPh>
    <phoneticPr fontId="3"/>
  </si>
  <si>
    <t>三増合戦場跡P</t>
    <phoneticPr fontId="3"/>
  </si>
  <si>
    <t>合戦場碑</t>
    <rPh sb="3" eb="4">
      <t>ヒ</t>
    </rPh>
    <phoneticPr fontId="3"/>
  </si>
  <si>
    <t>(2.9)</t>
    <phoneticPr fontId="3"/>
  </si>
  <si>
    <t>通行止</t>
    <rPh sb="0" eb="2">
      <t>ツウコウ</t>
    </rPh>
    <rPh sb="2" eb="3">
      <t>トメ</t>
    </rPh>
    <phoneticPr fontId="3"/>
  </si>
  <si>
    <t>(1.6)</t>
    <phoneticPr fontId="3"/>
  </si>
  <si>
    <t>田代バス停</t>
    <rPh sb="0" eb="2">
      <t>タシロ</t>
    </rPh>
    <rPh sb="4" eb="5">
      <t>テイ</t>
    </rPh>
    <phoneticPr fontId="3"/>
  </si>
  <si>
    <r>
      <t>田代バス停15:28</t>
    </r>
    <r>
      <rPr>
        <sz val="8"/>
        <rFont val="ＭＳ 明朝"/>
        <family val="1"/>
        <charset val="128"/>
      </rPr>
      <t>-(神奈中バス)-</t>
    </r>
    <r>
      <rPr>
        <sz val="10"/>
        <rFont val="ＭＳ 明朝"/>
        <family val="1"/>
        <charset val="128"/>
      </rPr>
      <t>16:05本厚木駅バス停本厚木駅16:13</t>
    </r>
    <r>
      <rPr>
        <sz val="8"/>
        <rFont val="ＭＳ 明朝"/>
        <family val="1"/>
        <charset val="128"/>
      </rPr>
      <t>-(小田急線急行)-</t>
    </r>
    <rPh sb="4" eb="5">
      <t>テイ</t>
    </rPh>
    <rPh sb="12" eb="14">
      <t>カンナ</t>
    </rPh>
    <rPh sb="14" eb="15">
      <t>ナカ</t>
    </rPh>
    <rPh sb="24" eb="28">
      <t>ホンアツギエキ</t>
    </rPh>
    <rPh sb="30" eb="31">
      <t>テイ</t>
    </rPh>
    <phoneticPr fontId="3"/>
  </si>
  <si>
    <r>
      <t>16:24相模大野16:26</t>
    </r>
    <r>
      <rPr>
        <sz val="8"/>
        <rFont val="ＭＳ 明朝"/>
        <family val="1"/>
        <charset val="128"/>
      </rPr>
      <t>-(小田急線快速急行)-</t>
    </r>
    <r>
      <rPr>
        <sz val="10"/>
        <rFont val="ＭＳ 明朝"/>
        <family val="1"/>
        <charset val="128"/>
      </rPr>
      <t>16:37新百合ヶ丘16:42-16：45生田</t>
    </r>
    <rPh sb="5" eb="9">
      <t>サガミオオノ</t>
    </rPh>
    <rPh sb="31" eb="36">
      <t>シンユリガオカ</t>
    </rPh>
    <phoneticPr fontId="3"/>
  </si>
  <si>
    <t>神奈川17集計</t>
    <rPh sb="0" eb="3">
      <t>カナガワ</t>
    </rPh>
    <phoneticPr fontId="3"/>
  </si>
  <si>
    <t>曇後雨</t>
    <rPh sb="0" eb="1">
      <t>クモ</t>
    </rPh>
    <rPh sb="1" eb="2">
      <t>ノチ</t>
    </rPh>
    <rPh sb="2" eb="3">
      <t>アメ</t>
    </rPh>
    <phoneticPr fontId="3"/>
  </si>
  <si>
    <t>総計</t>
    <phoneticPr fontId="3"/>
  </si>
  <si>
    <t>（連絡）</t>
    <phoneticPr fontId="3"/>
  </si>
  <si>
    <t>kantoufureai-takahara.xlsx</t>
  </si>
  <si>
    <t>更新明細</t>
    <rPh sb="2" eb="4">
      <t>メイサイ</t>
    </rPh>
    <phoneticPr fontId="3"/>
  </si>
  <si>
    <t>グループ化使用</t>
    <rPh sb="4" eb="5">
      <t>カ</t>
    </rPh>
    <rPh sb="5" eb="7">
      <t>シヨウ</t>
    </rPh>
    <phoneticPr fontId="3"/>
  </si>
  <si>
    <t>フィルター使用</t>
    <phoneticPr fontId="3"/>
  </si>
  <si>
    <t>ピボットテーブル使用</t>
    <phoneticPr fontId="3"/>
  </si>
  <si>
    <t>年</t>
    <rPh sb="0" eb="1">
      <t>ネン</t>
    </rPh>
    <phoneticPr fontId="27"/>
  </si>
  <si>
    <t>月</t>
    <rPh sb="0" eb="1">
      <t>ガツ</t>
    </rPh>
    <phoneticPr fontId="27"/>
  </si>
  <si>
    <t>日</t>
    <rPh sb="0" eb="1">
      <t>ヒ</t>
    </rPh>
    <phoneticPr fontId="27"/>
  </si>
  <si>
    <t>区分1</t>
    <rPh sb="0" eb="2">
      <t>クブン</t>
    </rPh>
    <phoneticPr fontId="27"/>
  </si>
  <si>
    <t>区分2</t>
    <rPh sb="0" eb="2">
      <t>クブン</t>
    </rPh>
    <phoneticPr fontId="27"/>
  </si>
  <si>
    <t>関東ふれあい</t>
    <rPh sb="0" eb="2">
      <t>カントウ</t>
    </rPh>
    <phoneticPr fontId="3"/>
  </si>
  <si>
    <t>H27.5.14木 東京１ 湖のみち 16.2km 晴 8:25～14:25 6:00梅の木平～三沢峠～大垂水峠～一丁平～高尾山～高尾山口駅</t>
  </si>
  <si>
    <t>H27.7.8水 東京６ 杉の木陰のみち 11.5km 曇後雨 9:43～13:55 4:12 上養沢～養沢鍾乳洞～日の出山～御岳山～御岳渓谷～御嶽駅</t>
  </si>
  <si>
    <t>群馬県</t>
    <phoneticPr fontId="3"/>
  </si>
  <si>
    <t>H28.3.21月 群馬34 桜山のみち 10.6+(2.3)km 晴 11:30～15:40 4:10 夜沢～おにし青少年野外活動センター～塩沢～金丸～桜山～鬼石郵便局前</t>
  </si>
  <si>
    <t>千葉県</t>
    <phoneticPr fontId="3"/>
  </si>
  <si>
    <t>千葉県</t>
  </si>
  <si>
    <t>ルート</t>
    <phoneticPr fontId="3"/>
  </si>
  <si>
    <t>高尾・陣馬</t>
    <phoneticPr fontId="3"/>
  </si>
  <si>
    <t>01　一丁平（南浅川町）</t>
    <phoneticPr fontId="3"/>
  </si>
  <si>
    <t>08　高尾山（高尾町）</t>
    <phoneticPr fontId="3"/>
  </si>
  <si>
    <t>09　高尾山のスギ並木（高尾町）</t>
    <phoneticPr fontId="3"/>
  </si>
  <si>
    <t>40　極楽寺（大横町7-1）</t>
    <phoneticPr fontId="3"/>
  </si>
  <si>
    <t>75　八王子市役所（元本郷町3-24-1）</t>
    <phoneticPr fontId="3"/>
  </si>
  <si>
    <t>京王沿線</t>
    <phoneticPr fontId="3"/>
  </si>
  <si>
    <t>03　片倉城跡公園（片倉町2475）</t>
    <phoneticPr fontId="3"/>
  </si>
  <si>
    <t>H23.10.10月 那覇空港～斎場御嶽(ｾｰﾌｧｳﾀｷ)～知念岬～琉球村～ルネッサンスリゾートオキナワ
H23.10.11 沖縄美ら海水族館～海洋博公園～今帰仁(ﾅｷｼﾞﾝ)城跡～パイナップルパーク名護～～沖縄ナハナ・ホテル＆スパ
H23.10.12 首里城～平和祈念公園、資料館～ひめゆりの塔～那覇空港</t>
    <phoneticPr fontId="3"/>
  </si>
  <si>
    <t>walking</t>
    <phoneticPr fontId="3"/>
  </si>
  <si>
    <t>H24.4.9月 萩・石見空港～浜田市唐鐘海岸～石見畳ケ浦～温泉津温泉旅館のがわや
H24.4.10 石見銀山～出雲大社～松江ニューアーバンホテル別館
H24.4.11 水木しげる記念館～白兎神社～鳥取砂丘～鳥取空港</t>
    <phoneticPr fontId="3"/>
  </si>
  <si>
    <t>京王沿線</t>
    <phoneticPr fontId="3"/>
  </si>
  <si>
    <t>18　富士森公園（台町二丁目2）</t>
    <phoneticPr fontId="3"/>
  </si>
  <si>
    <t>39　広園寺（山田町1577）</t>
    <phoneticPr fontId="3"/>
  </si>
  <si>
    <t>H24.11.18日 桂浜公園～坂本龍馬像～坂本龍馬記念館～三翠園～高知城～日曜市～はりまや橋～三翠園
H24.11.19 竹林寺～牧野植物園～龍河洞～安芸市観光情報センター～岩崎弥太郎銅像～野良時計～土居廓中と武家屋敷～弘田龍太郎 曲碑～岩崎弥太郎生家～お龍と君枝像～高知龍馬空港</t>
    <phoneticPr fontId="3"/>
  </si>
  <si>
    <t>高千穂</t>
    <phoneticPr fontId="3"/>
  </si>
  <si>
    <t>H25.04.21日 熊本空港～熊本城～水前寺成趣園～阿蘇山～ホテル高千穂～高千穂神社～ホテル高千穂
H25.04.22 高千穂峡～道の駅高千穂～槵觸（くしふる）神社～天岩戸神社～国見が丘～白川水源～熊本空港</t>
    <phoneticPr fontId="3"/>
  </si>
  <si>
    <t>28　長池見附橋（別所二丁目）</t>
    <phoneticPr fontId="3"/>
  </si>
  <si>
    <t>H25.11.16日 八王子いちょうまつり、関所通行オリエンテーリング：追分～千人一～千人二～千人三･四～並木一～並木二～新地～原宿～川原之宿～小名路～小仏関</t>
    <phoneticPr fontId="3"/>
  </si>
  <si>
    <t>06　陣馬山（上恩方町）</t>
    <phoneticPr fontId="3"/>
  </si>
  <si>
    <t>02　今熊山（上川町）</t>
    <phoneticPr fontId="3"/>
  </si>
  <si>
    <t>20　夕やけ小やけふれあいの里（上恩方町2030）</t>
    <phoneticPr fontId="3"/>
  </si>
  <si>
    <t>23　今熊山・金剛の滝（上川町）</t>
    <phoneticPr fontId="3"/>
  </si>
  <si>
    <t>04　小宮公園（大谷町ほか）</t>
    <phoneticPr fontId="3"/>
  </si>
  <si>
    <t>07　田植風景（高月町）</t>
    <phoneticPr fontId="3"/>
  </si>
  <si>
    <t>21　蓮生寺公園（別所一丁目28-1）</t>
    <phoneticPr fontId="3"/>
  </si>
  <si>
    <t>熊野古道</t>
    <phoneticPr fontId="3"/>
  </si>
  <si>
    <t>屋久島</t>
    <phoneticPr fontId="3"/>
  </si>
  <si>
    <t>H27.04.04土 鹿児島空港～屋久島空港～green traveler屋久島サポートデスク～半日島内観光（自然ガイド同行・送迎付）～民宿八重岳本館
H27.04.5 縄文杉トレッキング【往復送迎・ガイド付き】～荒川登山口～大杉～小杉谷集落跡～楠川分れ～三代杉～仁王杉～大株歩道入口～ウィルソン株～大王杉～夫婦杉～縄文杉～荒川登山口～民宿八重岳本館
H27.04.6 白谷広場：白谷雲水峡半日トレッキング～白谷広場600m→白たえの滝→憩いの大岩→8:00飛流橋→飛流おどし→さつき吊橋710m→太鼓岩往復コース～民宿八重岳本館→エイ・エヌ・ディ事務所～屋久島空港～鹿児島空港</t>
    <phoneticPr fontId="3"/>
  </si>
  <si>
    <t>H27.6.11木 関東ふれあいの道東京３番 陣場高原下～和田峠～醍醐丸～生藤山～熊倉山～浅間峠～上川乗</t>
    <phoneticPr fontId="3"/>
  </si>
  <si>
    <t>H27.7.４木 高尾山口駅～高尾病院～病院裏～霞台～ⓢケーブル山上駅～霞台～病院裏～高尾病院～高尾山口駅</t>
    <phoneticPr fontId="3"/>
  </si>
  <si>
    <t>H27.8.15日 高尾山口駅～高尾病院～病院裏～霞台～ⓢケーブル山上駅～霞台～蛇滝～高尾梅郷～小仏川～高尾山口駅</t>
    <phoneticPr fontId="3"/>
  </si>
  <si>
    <t>白神山地</t>
    <phoneticPr fontId="3"/>
  </si>
  <si>
    <t>H27.10.1木 東京駅～北上駅～十二湖～森の物産館キョロロ-鶏頭場の池-青池-ブナ自然林-沸壷の池-十二湖庵-ビジターセンター－中の池-落口の池-がま池～深浦駅～JR五能線リゾートしらかみ くまげら～鯵ヶ沢駅～青森ロイヤルホテル
H27.10.2 弘前中央青果～白神山地 ｱｸｱｸﾞﾘｰﾝﾋﾞﾚｯｼﾞ ANMON～白神山地ブナ林散策道～青森ロイヤルホテル
H27.10.3 八甲田・酸ヶ湯～奥入瀬渓流 R石ヶ戸の滝→R屏風岩→L馬門岩→L九十九島→L阿修羅の流れ→L平成の流れ→L飛金の流れ→L玉簾の滝→R白絹の滝→R白糸の滝→L双白髪の滝→R不老の滝→L姉妹の滝→R九段の滝～奥入瀬渓流 銚子の滝～十和田湖 散策～乙女の像・十和田神社～種差海岸 葦毛崎展望台-中須賀-大須賀浜手前～盛岡駅～東京駅</t>
    <phoneticPr fontId="3"/>
  </si>
  <si>
    <t>武蔵おごせ</t>
    <phoneticPr fontId="3"/>
  </si>
  <si>
    <t>H27.11.21土 八王子いちょうまつり、関所通行オリエンテーリング：追分～千人一～千人二～千人三･四～並木一～並木二～新地～原宿～川原之宿～小名路～小仏関</t>
    <phoneticPr fontId="3"/>
  </si>
  <si>
    <t>川越</t>
    <phoneticPr fontId="3"/>
  </si>
  <si>
    <t>H27.5.30土 東京２番 鳥のみち 19.4m 晴 7:30～13:43 6:13 高尾山口駅～高尾山～城山～小仏峠～景信山～陣場山～陣馬高原下</t>
    <phoneticPr fontId="3"/>
  </si>
  <si>
    <t>H27.6.11木 東京３ 富士見のみち 14.7km 曇時々晴 8:25～14:40 6:15 陣場高原下～和田峠～醍醐丸～生藤山～熊倉山～浅間峠～上川乗</t>
    <phoneticPr fontId="3"/>
  </si>
  <si>
    <t>H27.7.1水 東京４ 歴史のみち 8.0km 雨 8:58～12:12 3:14 上川乗～浅間嶺～瀬戸沢～時坂峠～払沢の滝～北秋川橋</t>
    <phoneticPr fontId="3"/>
  </si>
  <si>
    <t>H27.7.1水 東京５ 鍾乳洞と滝のみち 9.0km 雨後晴 12:42～17:50 5:08 北秋川橋～千足～天狗の滝～綾滝～富士見台～（大滝～上養沢は通行止めのため戻る）～綾滝～千足</t>
    <phoneticPr fontId="3"/>
  </si>
  <si>
    <t>H27.8.8土 埼玉１ 水源のみち 8.9km→7.5km 曇時々晴 12:48～16:45 3:57 ２番より→河又名栗湖入口バス停～有間ダム～白谷沢登山口～白孔雀の滝～岩茸石～ゴンジリ峠～棒ノ嶺～百軒茶屋～西東京バス清東橋バス停→（バスで青梅線川井駅）</t>
    <phoneticPr fontId="3"/>
  </si>
  <si>
    <t>H27.8.8土 埼玉２ 奥武蔵の古刹を訪ねるみち 9.5km 曇時々晴 8:30～12:17 3:47 西武池袋線吾野駅～東郷公園～浅見茶屋～子の権現～豆口峠～竹寺～小殿バス停→（徒歩で河又名栗湖入口バス停）</t>
    <phoneticPr fontId="3"/>
  </si>
  <si>
    <t>H27.8.28金 埼玉３ 伊豆ヶ岳を越えるみち 14.5km 曇時々雨 12:00～18:45 6:45 11番より→西武秩父線吾野駅～東郷公園～浅見茶屋～子の権現～天目指峠～高畑山～古御岳～伊豆ヶ岳～小高山～正丸峠～西武秩父線正丸駅</t>
    <phoneticPr fontId="3"/>
  </si>
  <si>
    <t>H27.10.7水 埼玉５ 大霧山に登るみち 13.1km 晴 9:03～13:10 4:07 (小川町駅からバス)→白石車庫～（白石峠）～定峰峠～旧定峰峠～大霧山～粥仁田峠～高原牧場入口バス停→６番へ</t>
    <phoneticPr fontId="3"/>
  </si>
  <si>
    <t>H27.10.7水 埼玉６ 花の美の山公園を訪ねるみち 8.2km 晴 
13:12～15:58 2:48 ５番より→高原牧場入口バス停～常楽寺～二十三夜寺～美の山公園～万福寺～親鼻駅</t>
    <phoneticPr fontId="3"/>
  </si>
  <si>
    <t>H27.10.21水 埼玉７ 長瀞の自然と歴史を学ぶみち 8.8km 曇時々晴 13:03～15:57 2:54 ８番より→根古屋橋バス停～山形バス停～宝登山～宝登山神社～長瀞駅～上長瀞駅</t>
    <phoneticPr fontId="3"/>
  </si>
  <si>
    <t>H27.10.21水 埼玉８ 秩父盆地を眺めるみち 4.3km 曇時々晴 10:28～12:26 1:58 （皆野駅からバス）→札所前バス停～札立峠～破風山～猿岩～風戸～風戸入口バス停→（徒歩で７番根古屋橋バス停へ）</t>
    <phoneticPr fontId="3"/>
  </si>
  <si>
    <t>H27.11.29日 埼玉９ 将門伝説を探るみち 14.3km 晴 09:20～13:50 4:30 （皆野駅からバス）→西門平バス停～鐘掛城～石間峠～城峯神社～城峯山～石間峠～宇那室バス停～城峯公園～登仙橋バス停→10番へ</t>
    <phoneticPr fontId="3"/>
  </si>
  <si>
    <t>H27.8.28金 埼玉11 義経伝説と滝のあるみち 8.0km 曇時々雨 8:43～11:45 3:02 （越生駅からバス）→黒山バス停～黒山三滝～傘杉峠～顔振峠～吾野駅→３番へ</t>
    <phoneticPr fontId="3"/>
  </si>
  <si>
    <t>H27.11.21水 埼玉12 グリーンラインに沿ったみち 22.0km 曇時々晴 09:02～16:19 7:17 （小川町からバス）→白石車庫バス停～白石峠～大野峠～刈場坂峠～つつじ山～ぶな峠～飯盛峠～関八州見晴台～傘杉峠～顔振峠～吾野駅</t>
    <phoneticPr fontId="3"/>
  </si>
  <si>
    <t>H27.11.26木 埼玉13 高原牧場を通るみち 17.1km 雨後曇 8:55～15:00 6:05 （西武秩父駅からバス）→高原牧場入口バス停～粥仁田峠～秩父高原牧場～二本木峠～皇鈴山～登谷山～釜山神社～塞神峠～長瀞駅</t>
    <phoneticPr fontId="3"/>
  </si>
  <si>
    <t>群馬県</t>
    <phoneticPr fontId="3"/>
  </si>
  <si>
    <t>H28.3.21月 群馬１ 三波石峡のみち (1.0)+5.0km 曇後晴 9:50～11:30 1:40 登仙橋～三波石峡～叢石橋～下久保ダム～神流湖～夜沢</t>
    <phoneticPr fontId="3"/>
  </si>
  <si>
    <t>H28.4.10日 群馬２ 渓谷を下るみち 13.2+(10.7)=23.9km 晴 1:30～15:40 4:10 夜沢～御荷鉾林道展望台～石神峠～不動尊～妹ヶ谷→鬼石郵便局</t>
    <phoneticPr fontId="3"/>
  </si>
  <si>
    <t>関東ふれあい</t>
  </si>
  <si>
    <t>踏破明細</t>
  </si>
  <si>
    <t>東京都</t>
    <phoneticPr fontId="3"/>
  </si>
  <si>
    <t>東京都</t>
    <phoneticPr fontId="3"/>
  </si>
  <si>
    <t>埼玉県</t>
    <phoneticPr fontId="3"/>
  </si>
  <si>
    <t>踏破済みコース感想 写真なし</t>
    <rPh sb="10" eb="12">
      <t>シャシン</t>
    </rPh>
    <phoneticPr fontId="3"/>
  </si>
  <si>
    <t>感想</t>
    <phoneticPr fontId="3"/>
  </si>
  <si>
    <t>踏破数</t>
    <phoneticPr fontId="3"/>
  </si>
  <si>
    <t>関東ふれあいの道</t>
    <phoneticPr fontId="3"/>
  </si>
  <si>
    <t>関東ふれあい及び他のwalking</t>
    <rPh sb="6" eb="7">
      <t>オヨ</t>
    </rPh>
    <phoneticPr fontId="3"/>
  </si>
  <si>
    <t>全ての集計区分別</t>
  </si>
  <si>
    <t>全ての集計年別</t>
  </si>
  <si>
    <t>現在までの踏破数</t>
    <phoneticPr fontId="3"/>
  </si>
  <si>
    <t>神奈川県</t>
  </si>
  <si>
    <t>他のwalking</t>
  </si>
  <si>
    <t>全て</t>
    <phoneticPr fontId="3"/>
  </si>
  <si>
    <t>他のwalking</t>
    <phoneticPr fontId="3"/>
  </si>
  <si>
    <t>全てのwalking</t>
    <phoneticPr fontId="3"/>
  </si>
  <si>
    <t>NO29分岐</t>
    <phoneticPr fontId="3"/>
  </si>
  <si>
    <t>(JR求名駅)</t>
    <phoneticPr fontId="3"/>
  </si>
  <si>
    <t>(JR成東駅)</t>
    <rPh sb="3" eb="6">
      <t>ナルトウエキ</t>
    </rPh>
    <phoneticPr fontId="3"/>
  </si>
  <si>
    <r>
      <t>H29.01.27金 生田6:11</t>
    </r>
    <r>
      <rPr>
        <sz val="8"/>
        <rFont val="ＭＳ 明朝"/>
        <family val="1"/>
        <charset val="128"/>
      </rPr>
      <t>-小田急線成城乗換-</t>
    </r>
    <r>
      <rPr>
        <sz val="10"/>
        <rFont val="ＭＳ 明朝"/>
        <family val="1"/>
        <charset val="128"/>
      </rPr>
      <t>6:39新宿6:44</t>
    </r>
    <r>
      <rPr>
        <sz val="8"/>
        <rFont val="ＭＳ 明朝"/>
        <family val="1"/>
        <charset val="128"/>
      </rPr>
      <t>-総武線各停-</t>
    </r>
    <r>
      <rPr>
        <sz val="10"/>
        <rFont val="ＭＳ 明朝"/>
        <family val="1"/>
        <charset val="128"/>
      </rPr>
      <t>7:54千葉8:00</t>
    </r>
    <rPh sb="11" eb="13">
      <t>イクタ</t>
    </rPh>
    <rPh sb="18" eb="22">
      <t>オダキュウセン</t>
    </rPh>
    <rPh sb="22" eb="24">
      <t>セイジョウ</t>
    </rPh>
    <rPh sb="24" eb="26">
      <t>ノリカエ</t>
    </rPh>
    <rPh sb="31" eb="32">
      <t>シン</t>
    </rPh>
    <rPh sb="32" eb="33">
      <t>ヤド</t>
    </rPh>
    <rPh sb="38" eb="43">
      <t>ソウブセンカクテイ</t>
    </rPh>
    <rPh sb="48" eb="50">
      <t>チバ</t>
    </rPh>
    <phoneticPr fontId="3"/>
  </si>
  <si>
    <r>
      <t xml:space="preserve">            </t>
    </r>
    <r>
      <rPr>
        <sz val="8"/>
        <rFont val="ＭＳ 明朝"/>
        <family val="1"/>
        <charset val="128"/>
      </rPr>
      <t>-外房線成東行大網直通-</t>
    </r>
    <r>
      <rPr>
        <sz val="10"/>
        <rFont val="ＭＳ 明朝"/>
        <family val="1"/>
        <charset val="128"/>
      </rPr>
      <t>8:34東金</t>
    </r>
    <rPh sb="19" eb="21">
      <t>オオアミ</t>
    </rPh>
    <rPh sb="21" eb="23">
      <t>チョクツウ</t>
    </rPh>
    <rPh sb="28" eb="30">
      <t>トウガネ</t>
    </rPh>
    <phoneticPr fontId="3"/>
  </si>
  <si>
    <t>光明寺</t>
    <phoneticPr fontId="3"/>
  </si>
  <si>
    <t>H29.01.27金</t>
  </si>
  <si>
    <t>(求名駅)</t>
    <phoneticPr fontId="3"/>
  </si>
  <si>
    <r>
      <t>H29.01.27金 JR求名駅16:12</t>
    </r>
    <r>
      <rPr>
        <sz val="8"/>
        <rFont val="ＭＳ 明朝"/>
        <family val="1"/>
        <charset val="128"/>
      </rPr>
      <t>-東金線-</t>
    </r>
    <r>
      <rPr>
        <sz val="10"/>
        <rFont val="ＭＳ 明朝"/>
        <family val="1"/>
        <charset val="128"/>
      </rPr>
      <t>16:28大網16:37</t>
    </r>
    <r>
      <rPr>
        <sz val="8"/>
        <rFont val="ＭＳ 明朝"/>
        <family val="1"/>
        <charset val="128"/>
      </rPr>
      <t>-総武線快速久里浜行千葉直通-</t>
    </r>
    <r>
      <rPr>
        <sz val="10"/>
        <rFont val="ＭＳ 明朝"/>
        <family val="1"/>
        <charset val="128"/>
      </rPr>
      <t>17:44錦糸町</t>
    </r>
    <rPh sb="22" eb="25">
      <t>トウガネセン</t>
    </rPh>
    <rPh sb="31" eb="33">
      <t>オオアミ</t>
    </rPh>
    <rPh sb="39" eb="42">
      <t>ソウブセン</t>
    </rPh>
    <rPh sb="42" eb="44">
      <t>カイソク</t>
    </rPh>
    <rPh sb="44" eb="47">
      <t>クリハマ</t>
    </rPh>
    <rPh sb="47" eb="48">
      <t>イキ</t>
    </rPh>
    <rPh sb="50" eb="52">
      <t>チョクツウ</t>
    </rPh>
    <rPh sb="58" eb="61">
      <t>キンシチョウ</t>
    </rPh>
    <phoneticPr fontId="3"/>
  </si>
  <si>
    <r>
      <t xml:space="preserve">            17:47</t>
    </r>
    <r>
      <rPr>
        <sz val="8"/>
        <rFont val="ＭＳ 明朝"/>
        <family val="1"/>
        <charset val="128"/>
      </rPr>
      <t>-総武線-</t>
    </r>
    <r>
      <rPr>
        <sz val="10"/>
        <rFont val="ＭＳ 明朝"/>
        <family val="1"/>
        <charset val="128"/>
      </rPr>
      <t>18:12新宿18:16</t>
    </r>
    <r>
      <rPr>
        <sz val="8"/>
        <rFont val="ＭＳ 明朝"/>
        <family val="1"/>
        <charset val="128"/>
      </rPr>
      <t>-小田急線向ヶ丘乗換-</t>
    </r>
    <r>
      <rPr>
        <sz val="10"/>
        <rFont val="ＭＳ 明朝"/>
        <family val="1"/>
        <charset val="128"/>
      </rPr>
      <t>18:13生田</t>
    </r>
    <rPh sb="18" eb="21">
      <t>ソウブセン</t>
    </rPh>
    <rPh sb="27" eb="29">
      <t>シンジュク</t>
    </rPh>
    <rPh sb="35" eb="38">
      <t>オダキュウ</t>
    </rPh>
    <rPh sb="38" eb="39">
      <t>セン</t>
    </rPh>
    <rPh sb="39" eb="42">
      <t>ムコウガオカ</t>
    </rPh>
    <rPh sb="42" eb="44">
      <t>ノリカエ</t>
    </rPh>
    <rPh sb="50" eb="52">
      <t>イクタ</t>
    </rPh>
    <phoneticPr fontId="3"/>
  </si>
  <si>
    <t>伊藤左千夫の</t>
    <phoneticPr fontId="3"/>
  </si>
  <si>
    <t>関東ふれあいの道にチャレンジ</t>
    <phoneticPr fontId="3"/>
  </si>
  <si>
    <t>関東ふれあいの道</t>
    <phoneticPr fontId="3"/>
  </si>
  <si>
    <t>関東ふれあいの道 excelファイル目次</t>
    <phoneticPr fontId="3"/>
  </si>
  <si>
    <t>下記タイトルをクリックするとexcel該当ページにジャンプします</t>
    <rPh sb="0" eb="1">
      <t>シモ</t>
    </rPh>
    <rPh sb="1" eb="2">
      <t>シル</t>
    </rPh>
    <rPh sb="19" eb="21">
      <t>ガイトウ</t>
    </rPh>
    <phoneticPr fontId="3"/>
  </si>
  <si>
    <t>2017.02.18</t>
  </si>
  <si>
    <t>関東ふれあいの道にチャレンジ</t>
    <phoneticPr fontId="3"/>
  </si>
  <si>
    <r>
      <t>高原清光のホームページ</t>
    </r>
    <r>
      <rPr>
        <sz val="10"/>
        <rFont val="ＭＳ 明朝"/>
        <family val="1"/>
        <charset val="128"/>
      </rPr>
      <t/>
    </r>
    <phoneticPr fontId="3"/>
  </si>
  <si>
    <t>関東ふれあいの道 URL体系 </t>
    <rPh sb="12" eb="14">
      <t>タイケイ</t>
    </rPh>
    <phoneticPr fontId="3"/>
  </si>
  <si>
    <t>kanfure-syuukei.htm</t>
  </si>
  <si>
    <t>東京 1</t>
  </si>
  <si>
    <t>埼玉 1</t>
  </si>
  <si>
    <t>群馬 1</t>
  </si>
  <si>
    <t>千葉 1</t>
  </si>
  <si>
    <t>神奈川 1</t>
  </si>
  <si>
    <t>子安神社</t>
    <rPh sb="0" eb="2">
      <t>コヤス</t>
    </rPh>
    <rPh sb="2" eb="4">
      <t>ジンジャ</t>
    </rPh>
    <phoneticPr fontId="3"/>
  </si>
  <si>
    <t>(JR土気駅)</t>
    <phoneticPr fontId="3"/>
  </si>
  <si>
    <t>No9分岐</t>
    <rPh sb="3" eb="5">
      <t>ブンキ</t>
    </rPh>
    <phoneticPr fontId="3"/>
  </si>
  <si>
    <t>No8分岐</t>
    <rPh sb="3" eb="5">
      <t>ブンキ</t>
    </rPh>
    <phoneticPr fontId="3"/>
  </si>
  <si>
    <t>山里の</t>
  </si>
  <si>
    <t>長柄ふるさと村</t>
    <rPh sb="0" eb="2">
      <t>ナガラ</t>
    </rPh>
    <rPh sb="6" eb="7">
      <t>ムラ</t>
    </rPh>
    <phoneticPr fontId="3"/>
  </si>
  <si>
    <t>笠森バス停</t>
    <rPh sb="4" eb="5">
      <t>テイ</t>
    </rPh>
    <phoneticPr fontId="3"/>
  </si>
  <si>
    <t>森と森をつなぐ</t>
  </si>
  <si>
    <t>六地蔵</t>
  </si>
  <si>
    <r>
      <t>H29.02.04土 生田6:09</t>
    </r>
    <r>
      <rPr>
        <sz val="8"/>
        <rFont val="ＭＳ 明朝"/>
        <family val="1"/>
        <charset val="128"/>
      </rPr>
      <t>-小田急線成城乗換-</t>
    </r>
    <r>
      <rPr>
        <sz val="10"/>
        <rFont val="ＭＳ 明朝"/>
        <family val="1"/>
        <charset val="128"/>
      </rPr>
      <t>6:37新宿6:41</t>
    </r>
    <r>
      <rPr>
        <sz val="8"/>
        <rFont val="ＭＳ 明朝"/>
        <family val="1"/>
        <charset val="128"/>
      </rPr>
      <t>-総武線各停-</t>
    </r>
    <r>
      <rPr>
        <sz val="10"/>
        <rFont val="ＭＳ 明朝"/>
        <family val="1"/>
        <charset val="128"/>
      </rPr>
      <t>7:52千葉8:00</t>
    </r>
    <rPh sb="9" eb="10">
      <t>ド</t>
    </rPh>
    <rPh sb="11" eb="13">
      <t>イクタ</t>
    </rPh>
    <rPh sb="18" eb="22">
      <t>オダキュウセン</t>
    </rPh>
    <rPh sb="22" eb="24">
      <t>セイジョウ</t>
    </rPh>
    <rPh sb="24" eb="26">
      <t>ノリカエ</t>
    </rPh>
    <rPh sb="31" eb="32">
      <t>シン</t>
    </rPh>
    <rPh sb="32" eb="33">
      <t>ヤド</t>
    </rPh>
    <rPh sb="38" eb="43">
      <t>ソウブセンカクテイ</t>
    </rPh>
    <rPh sb="48" eb="50">
      <t>チバ</t>
    </rPh>
    <phoneticPr fontId="3"/>
  </si>
  <si>
    <t>解説標識昼</t>
    <rPh sb="0" eb="2">
      <t>カイセツ</t>
    </rPh>
    <rPh sb="2" eb="4">
      <t>ヒョウシキ</t>
    </rPh>
    <rPh sb="4" eb="5">
      <t>ヒル</t>
    </rPh>
    <phoneticPr fontId="3"/>
  </si>
  <si>
    <t>全㌔数</t>
    <rPh sb="0" eb="1">
      <t>ゼン</t>
    </rPh>
    <rPh sb="2" eb="3">
      <t>スウ</t>
    </rPh>
    <phoneticPr fontId="3"/>
  </si>
  <si>
    <t>昭和の森をたずねる</t>
    <phoneticPr fontId="3"/>
  </si>
  <si>
    <t>半原バス停12:00-神奈中バス-12:04韮尾根NO.13へ</t>
    <rPh sb="22" eb="23">
      <t>ニラ</t>
    </rPh>
    <rPh sb="23" eb="25">
      <t>オネ</t>
    </rPh>
    <phoneticPr fontId="3"/>
  </si>
  <si>
    <t>城山高校前バス停</t>
    <phoneticPr fontId="3"/>
  </si>
  <si>
    <r>
      <t>H28.3.12土  京王稲田堤8:30-</t>
    </r>
    <r>
      <rPr>
        <sz val="8"/>
        <rFont val="ＭＳ 明朝"/>
        <family val="1"/>
        <charset val="128"/>
      </rPr>
      <t>(京王相模原線区間急行)-</t>
    </r>
    <r>
      <rPr>
        <sz val="10"/>
        <rFont val="ＭＳ 明朝"/>
        <family val="1"/>
        <charset val="128"/>
      </rPr>
      <t>8:56橋本→徒歩で城山高校前バス停へ</t>
    </r>
    <rPh sb="8" eb="9">
      <t>ド</t>
    </rPh>
    <rPh sb="11" eb="16">
      <t>ケイオウイナダヅツミ</t>
    </rPh>
    <rPh sb="22" eb="24">
      <t>ケイオウ</t>
    </rPh>
    <rPh sb="24" eb="27">
      <t>サガミハラ</t>
    </rPh>
    <rPh sb="27" eb="28">
      <t>セン</t>
    </rPh>
    <rPh sb="28" eb="30">
      <t>クカン</t>
    </rPh>
    <rPh sb="30" eb="32">
      <t>キュウコウ</t>
    </rPh>
    <rPh sb="38" eb="40">
      <t>ハシモト</t>
    </rPh>
    <rPh sb="41" eb="43">
      <t>トホ</t>
    </rPh>
    <phoneticPr fontId="3"/>
  </si>
  <si>
    <t>観音様の</t>
  </si>
  <si>
    <t>先住民のあるいた</t>
  </si>
  <si>
    <t>H29.02.08金</t>
    <rPh sb="9" eb="10">
      <t>キン</t>
    </rPh>
    <phoneticPr fontId="3"/>
  </si>
  <si>
    <t>&lt;JR本納駅&gt;</t>
    <phoneticPr fontId="3"/>
  </si>
  <si>
    <r>
      <t>H29.02.04土 JR本納駅15:55</t>
    </r>
    <r>
      <rPr>
        <sz val="8"/>
        <rFont val="ＭＳ 明朝"/>
        <family val="1"/>
        <charset val="128"/>
      </rPr>
      <t>-外房線-</t>
    </r>
    <r>
      <rPr>
        <sz val="10"/>
        <rFont val="ＭＳ 明朝"/>
        <family val="1"/>
        <charset val="128"/>
      </rPr>
      <t>16:19曽我16:22</t>
    </r>
    <r>
      <rPr>
        <sz val="8"/>
        <rFont val="ＭＳ 明朝"/>
        <family val="1"/>
        <charset val="128"/>
      </rPr>
      <t>-総武線快速久里浜行千葉直通-</t>
    </r>
    <r>
      <rPr>
        <sz val="10"/>
        <rFont val="ＭＳ 明朝"/>
        <family val="1"/>
        <charset val="128"/>
      </rPr>
      <t>17:04錦糸町</t>
    </r>
    <rPh sb="9" eb="10">
      <t>ド</t>
    </rPh>
    <rPh sb="13" eb="15">
      <t>ホンノウ</t>
    </rPh>
    <rPh sb="15" eb="16">
      <t>エキ</t>
    </rPh>
    <rPh sb="22" eb="25">
      <t>ソトボウセン</t>
    </rPh>
    <rPh sb="31" eb="33">
      <t>ソガ</t>
    </rPh>
    <rPh sb="39" eb="42">
      <t>ソウブセン</t>
    </rPh>
    <rPh sb="42" eb="44">
      <t>カイソク</t>
    </rPh>
    <rPh sb="44" eb="47">
      <t>クリハマ</t>
    </rPh>
    <rPh sb="47" eb="48">
      <t>イキ</t>
    </rPh>
    <rPh sb="48" eb="50">
      <t>チバ</t>
    </rPh>
    <rPh sb="50" eb="52">
      <t>チョクツウ</t>
    </rPh>
    <rPh sb="58" eb="61">
      <t>キンシチョウ</t>
    </rPh>
    <phoneticPr fontId="3"/>
  </si>
  <si>
    <r>
      <t xml:space="preserve">            17:06</t>
    </r>
    <r>
      <rPr>
        <sz val="8"/>
        <rFont val="ＭＳ 明朝"/>
        <family val="1"/>
        <charset val="128"/>
      </rPr>
      <t>-総武線-</t>
    </r>
    <r>
      <rPr>
        <sz val="10"/>
        <rFont val="ＭＳ 明朝"/>
        <family val="1"/>
        <charset val="128"/>
      </rPr>
      <t>17:30新宿17:41</t>
    </r>
    <r>
      <rPr>
        <sz val="8"/>
        <rFont val="ＭＳ 明朝"/>
        <family val="1"/>
        <charset val="128"/>
      </rPr>
      <t>-小田急線成城乗換-</t>
    </r>
    <r>
      <rPr>
        <sz val="10"/>
        <rFont val="ＭＳ 明朝"/>
        <family val="1"/>
        <charset val="128"/>
      </rPr>
      <t>18:13生田</t>
    </r>
    <rPh sb="18" eb="21">
      <t>ソウブセン</t>
    </rPh>
    <rPh sb="27" eb="29">
      <t>シンジュク</t>
    </rPh>
    <rPh sb="35" eb="38">
      <t>オダキュウ</t>
    </rPh>
    <rPh sb="38" eb="39">
      <t>セン</t>
    </rPh>
    <rPh sb="39" eb="41">
      <t>セイジョウ</t>
    </rPh>
    <rPh sb="41" eb="43">
      <t>ノリカエ</t>
    </rPh>
    <rPh sb="49" eb="51">
      <t>イクタ</t>
    </rPh>
    <phoneticPr fontId="3"/>
  </si>
  <si>
    <t>中之台バス停</t>
    <phoneticPr fontId="3"/>
  </si>
  <si>
    <t>上之郷</t>
  </si>
  <si>
    <r>
      <t>高尾山口14:35</t>
    </r>
    <r>
      <rPr>
        <sz val="8"/>
        <rFont val="ＭＳ 明朝"/>
        <family val="1"/>
        <charset val="128"/>
      </rPr>
      <t>-京王線特急-</t>
    </r>
    <r>
      <rPr>
        <sz val="10"/>
        <rFont val="ＭＳ 明朝"/>
        <family val="1"/>
        <charset val="128"/>
      </rPr>
      <t>15:00分倍河原15:05</t>
    </r>
    <r>
      <rPr>
        <sz val="8"/>
        <rFont val="ＭＳ 明朝"/>
        <family val="1"/>
        <charset val="128"/>
      </rPr>
      <t>-南武線-</t>
    </r>
    <r>
      <rPr>
        <sz val="10"/>
        <rFont val="ＭＳ 明朝"/>
        <family val="1"/>
        <charset val="128"/>
      </rPr>
      <t>15:20中野島</t>
    </r>
    <rPh sb="10" eb="13">
      <t>ケイオウセン</t>
    </rPh>
    <rPh sb="13" eb="15">
      <t>トッキュウ</t>
    </rPh>
    <rPh sb="21" eb="25">
      <t>ブバイガワラ</t>
    </rPh>
    <rPh sb="31" eb="34">
      <t>ナンブセン</t>
    </rPh>
    <rPh sb="40" eb="43">
      <t>ナカノシマ</t>
    </rPh>
    <phoneticPr fontId="3"/>
  </si>
  <si>
    <r>
      <t>上川乗15:01</t>
    </r>
    <r>
      <rPr>
        <sz val="8"/>
        <rFont val="ＭＳ 明朝"/>
        <family val="1"/>
        <charset val="128"/>
      </rPr>
      <t>-西東京バス-</t>
    </r>
    <r>
      <rPr>
        <sz val="10"/>
        <rFont val="ＭＳ 明朝"/>
        <family val="1"/>
        <charset val="128"/>
      </rPr>
      <t>15:47武蔵五日市駅16:00</t>
    </r>
    <r>
      <rPr>
        <sz val="8"/>
        <rFont val="ＭＳ 明朝"/>
        <family val="1"/>
        <charset val="128"/>
      </rPr>
      <t>-五日市線-</t>
    </r>
    <r>
      <rPr>
        <sz val="10"/>
        <rFont val="ＭＳ 明朝"/>
        <family val="1"/>
        <charset val="128"/>
      </rPr>
      <t>16:16拝島</t>
    </r>
    <rPh sb="0" eb="2">
      <t>カミカワ</t>
    </rPh>
    <rPh sb="2" eb="3">
      <t>ノ</t>
    </rPh>
    <rPh sb="20" eb="25">
      <t>ムサシイツカイチ</t>
    </rPh>
    <rPh sb="25" eb="26">
      <t>エキ</t>
    </rPh>
    <rPh sb="32" eb="35">
      <t>イツカイチ</t>
    </rPh>
    <rPh sb="35" eb="36">
      <t>セン</t>
    </rPh>
    <phoneticPr fontId="3"/>
  </si>
  <si>
    <r>
      <t>（高尾駅7:35</t>
    </r>
    <r>
      <rPr>
        <sz val="8"/>
        <rFont val="ＭＳ 明朝"/>
        <family val="1"/>
        <charset val="128"/>
      </rPr>
      <t>-西東京バス-</t>
    </r>
    <r>
      <rPr>
        <sz val="10"/>
        <rFont val="ＭＳ 明朝"/>
        <family val="1"/>
        <charset val="128"/>
      </rPr>
      <t>8:22）⇒陣場高原下～和田峠～醍醐丸～生藤山～熊倉山～浅間峠～上川乗⇒（15:01</t>
    </r>
    <r>
      <rPr>
        <sz val="8"/>
        <rFont val="ＭＳ 明朝"/>
        <family val="1"/>
        <charset val="128"/>
      </rPr>
      <t>-西東京バス-</t>
    </r>
    <r>
      <rPr>
        <sz val="10"/>
        <rFont val="ＭＳ 明朝"/>
        <family val="1"/>
        <charset val="128"/>
      </rPr>
      <t xml:space="preserve">15:47武蔵五日市駅）
</t>
    </r>
    <r>
      <rPr>
        <sz val="10"/>
        <color theme="7" tint="-0.499984740745262"/>
        <rFont val="ＭＳ 明朝"/>
        <family val="1"/>
        <charset val="128"/>
      </rPr>
      <t>撮影ポイント：生藤山山頂の標識</t>
    </r>
    <r>
      <rPr>
        <sz val="10"/>
        <rFont val="ＭＳ 明朝"/>
        <family val="1"/>
        <charset val="128"/>
      </rPr>
      <t xml:space="preserve">
５月３日に今熊山～刈寄山～市道山～醍醐丸～和田峠～陣場高原下と通ったばかりだが、逆方向は初めてとなる。和田峠から醍醐丸までは気の根っこの階段が続く。醍醐丸から先はこれまで行ったことがなく、連行山～茅丸と千メートル超を過ぎ生藤山へ。東京・神奈川・山梨の県境に位置する三国山からは東京・山梨の県境を熊倉山～浅間峠まで3.3kmほど進む。そこから南秋川橋まで一気に下るとバス停はすぐそこ。見晴らしの良いところが少なく、最後まで富士山の位置が分からなかった。出会ったのは和田峠までで２人、さらに三国山までで２人、その先はゼロと合わせて４人だけだった。</t>
    </r>
    <rPh sb="95" eb="96">
      <t>ガツ</t>
    </rPh>
    <rPh sb="97" eb="98">
      <t>ヒ</t>
    </rPh>
    <rPh sb="99" eb="101">
      <t>イマクマ</t>
    </rPh>
    <rPh sb="101" eb="102">
      <t>サン</t>
    </rPh>
    <rPh sb="103" eb="104">
      <t>カリ</t>
    </rPh>
    <rPh sb="104" eb="105">
      <t>ヤドリキ</t>
    </rPh>
    <rPh sb="105" eb="107">
      <t>ヤマカラ</t>
    </rPh>
    <rPh sb="107" eb="109">
      <t>シドウ</t>
    </rPh>
    <rPh sb="109" eb="111">
      <t>ヤマカラ</t>
    </rPh>
    <rPh sb="111" eb="114">
      <t>ダイゴマル</t>
    </rPh>
    <rPh sb="115" eb="117">
      <t>ワダ</t>
    </rPh>
    <rPh sb="117" eb="118">
      <t>トウゲ</t>
    </rPh>
    <rPh sb="125" eb="126">
      <t>カヨ</t>
    </rPh>
    <rPh sb="134" eb="135">
      <t>ギャク</t>
    </rPh>
    <rPh sb="135" eb="137">
      <t>ホウコウ</t>
    </rPh>
    <rPh sb="138" eb="139">
      <t>ハジ</t>
    </rPh>
    <rPh sb="168" eb="170">
      <t>ダイゴ</t>
    </rPh>
    <rPh sb="170" eb="171">
      <t>マル</t>
    </rPh>
    <rPh sb="173" eb="174">
      <t>サキ</t>
    </rPh>
    <rPh sb="188" eb="189">
      <t>レン</t>
    </rPh>
    <rPh sb="189" eb="190">
      <t>ギョウ</t>
    </rPh>
    <rPh sb="190" eb="191">
      <t>ヤマ</t>
    </rPh>
    <rPh sb="192" eb="193">
      <t>カヤ</t>
    </rPh>
    <rPh sb="193" eb="194">
      <t>マル</t>
    </rPh>
    <rPh sb="195" eb="196">
      <t>セン</t>
    </rPh>
    <rPh sb="200" eb="201">
      <t>コ</t>
    </rPh>
    <rPh sb="202" eb="203">
      <t>ス</t>
    </rPh>
    <rPh sb="209" eb="211">
      <t>トウキョウ</t>
    </rPh>
    <rPh sb="212" eb="215">
      <t>カナガワ</t>
    </rPh>
    <rPh sb="216" eb="218">
      <t>ヤマナシ</t>
    </rPh>
    <rPh sb="219" eb="220">
      <t>ケン</t>
    </rPh>
    <rPh sb="220" eb="221">
      <t>サカイ</t>
    </rPh>
    <rPh sb="222" eb="224">
      <t>イチ</t>
    </rPh>
    <rPh sb="226" eb="228">
      <t>ミクニ</t>
    </rPh>
    <rPh sb="228" eb="229">
      <t>ヤマ</t>
    </rPh>
    <rPh sb="232" eb="234">
      <t>トウキョウ</t>
    </rPh>
    <rPh sb="235" eb="237">
      <t>ヤマナシ</t>
    </rPh>
    <rPh sb="238" eb="240">
      <t>ケンキョウ</t>
    </rPh>
    <rPh sb="257" eb="258">
      <t>スス</t>
    </rPh>
    <rPh sb="264" eb="265">
      <t>ミナミ</t>
    </rPh>
    <rPh sb="265" eb="267">
      <t>アキガワ</t>
    </rPh>
    <rPh sb="267" eb="268">
      <t>バシ</t>
    </rPh>
    <rPh sb="270" eb="272">
      <t>イッキ</t>
    </rPh>
    <rPh sb="273" eb="274">
      <t>クダ</t>
    </rPh>
    <rPh sb="278" eb="279">
      <t>テイ</t>
    </rPh>
    <rPh sb="285" eb="287">
      <t>ミハ</t>
    </rPh>
    <rPh sb="290" eb="291">
      <t>ヨ</t>
    </rPh>
    <rPh sb="296" eb="297">
      <t>スク</t>
    </rPh>
    <rPh sb="300" eb="302">
      <t>サイゴ</t>
    </rPh>
    <rPh sb="304" eb="307">
      <t>フジサン</t>
    </rPh>
    <rPh sb="308" eb="310">
      <t>イチ</t>
    </rPh>
    <rPh sb="311" eb="312">
      <t>ワ</t>
    </rPh>
    <rPh sb="319" eb="321">
      <t>デア</t>
    </rPh>
    <rPh sb="325" eb="327">
      <t>ワダ</t>
    </rPh>
    <rPh sb="327" eb="328">
      <t>トウゲ</t>
    </rPh>
    <rPh sb="332" eb="333">
      <t>ニン</t>
    </rPh>
    <rPh sb="344" eb="345">
      <t>ニン</t>
    </rPh>
    <rPh sb="348" eb="349">
      <t>サキ</t>
    </rPh>
    <rPh sb="353" eb="354">
      <t>ア</t>
    </rPh>
    <rPh sb="358" eb="359">
      <t>ニン</t>
    </rPh>
    <phoneticPr fontId="3"/>
  </si>
  <si>
    <r>
      <t>武蔵五日市駅8：22</t>
    </r>
    <r>
      <rPr>
        <sz val="8"/>
        <rFont val="ＭＳ 明朝"/>
        <family val="1"/>
        <charset val="128"/>
      </rPr>
      <t>-西東京バス急行都民の森行-</t>
    </r>
    <r>
      <rPr>
        <sz val="10"/>
        <rFont val="ＭＳ 明朝"/>
        <family val="1"/>
        <charset val="128"/>
      </rPr>
      <t>8:54上川乗</t>
    </r>
    <rPh sb="16" eb="18">
      <t>キュウコウ</t>
    </rPh>
    <rPh sb="18" eb="20">
      <t>トミン</t>
    </rPh>
    <rPh sb="21" eb="22">
      <t>モリ</t>
    </rPh>
    <rPh sb="22" eb="23">
      <t>イ</t>
    </rPh>
    <phoneticPr fontId="3"/>
  </si>
  <si>
    <t>払沢の滝見学後12:40払沢の滝入口バス停NO5へ</t>
    <rPh sb="0" eb="2">
      <t>ハライザワ</t>
    </rPh>
    <rPh sb="3" eb="4">
      <t>タキ</t>
    </rPh>
    <rPh sb="4" eb="6">
      <t>ケンガク</t>
    </rPh>
    <rPh sb="6" eb="7">
      <t>ゴ</t>
    </rPh>
    <rPh sb="20" eb="21">
      <t>テイ</t>
    </rPh>
    <phoneticPr fontId="3"/>
  </si>
  <si>
    <t>H27.7.1水  NO4歴史のみちに続いてスタート</t>
    <rPh sb="7" eb="8">
      <t>スイ</t>
    </rPh>
    <rPh sb="13" eb="15">
      <t>レキシ</t>
    </rPh>
    <rPh sb="19" eb="20">
      <t>ツヅ</t>
    </rPh>
    <phoneticPr fontId="3"/>
  </si>
  <si>
    <t>千足バス停18:14-西東京バス-18:40武蔵五日市駅18:47-五日市線拝島直通青梅線-19:21立川</t>
    <rPh sb="0" eb="2">
      <t>センソク</t>
    </rPh>
    <rPh sb="4" eb="5">
      <t>テイ</t>
    </rPh>
    <rPh sb="22" eb="27">
      <t>ムサシイツカイチ</t>
    </rPh>
    <rPh sb="27" eb="28">
      <t>エキ</t>
    </rPh>
    <rPh sb="34" eb="37">
      <t>イツカイチ</t>
    </rPh>
    <rPh sb="37" eb="38">
      <t>セン</t>
    </rPh>
    <rPh sb="38" eb="40">
      <t>ハイジマ</t>
    </rPh>
    <rPh sb="40" eb="42">
      <t>チョクツウ</t>
    </rPh>
    <phoneticPr fontId="3"/>
  </si>
  <si>
    <r>
      <t>NO4から→北秋川橋～千足～天狗の滝～綾滝～富士見台～（大滝～上養沢は通行止めのため戻る）～綾滝～千足⇒（18:14</t>
    </r>
    <r>
      <rPr>
        <sz val="8"/>
        <rFont val="ＭＳ 明朝"/>
        <family val="1"/>
        <charset val="128"/>
      </rPr>
      <t>-西東京バス-</t>
    </r>
    <r>
      <rPr>
        <sz val="10"/>
        <rFont val="ＭＳ 明朝"/>
        <family val="1"/>
        <charset val="128"/>
      </rPr>
      <t xml:space="preserve">18:40武蔵五日市駅）
</t>
    </r>
    <r>
      <rPr>
        <sz val="10"/>
        <color theme="7" tint="-0.499984740745262"/>
        <rFont val="ＭＳ 明朝"/>
        <family val="1"/>
        <charset val="128"/>
      </rPr>
      <t>撮影ポイント：富士見台山頂</t>
    </r>
    <r>
      <rPr>
        <sz val="10"/>
        <rFont val="ＭＳ 明朝"/>
        <family val="1"/>
        <charset val="128"/>
      </rPr>
      <t xml:space="preserve">
歴史のみちに続き午後から当コースに入った。事前に調べておけばよかったが、まさかの途中通行止めだった。降り続く雨の中、狭い登山道の両側から伸びた草で、ズボンがビショ濡れになる。天狗の滝を過ぎて沢を横切るとき、濡れた岩に足を滑らせて腰を強く打ってしまった。15:00頃富士見台についた時は雨が上がり、陽がさしてきた。しかし富士山は見えず、方向も分からなかった。そこから700m行った地点で、まさかの通行止め。しばらく悩んだが、日没になるのを恐れて戻る決断をした。</t>
    </r>
    <r>
      <rPr>
        <b/>
        <sz val="10"/>
        <color rgb="FFFF0000"/>
        <rFont val="ＭＳ 明朝"/>
        <family val="1"/>
        <charset val="128"/>
      </rPr>
      <t>HPには通行止めの理由が書いてあるが、現地の張り紙には（危険箇所あり）とだけしかなく、不親切だと思った。せめて迂回路の有無、最も近いバス停の案内があれば悩まずに済んだのではないか。</t>
    </r>
    <r>
      <rPr>
        <sz val="10"/>
        <rFont val="ＭＳ 明朝"/>
        <family val="1"/>
        <charset val="128"/>
      </rPr>
      <t>上養沢発のバス時刻は調べていても、千足発は調べていないので不安のまま下山した。18:14発に乗れたが、17時台は１本もなく、次は19:54という時刻表を見たとき、運のよさを感じた。</t>
    </r>
    <rPh sb="35" eb="37">
      <t>ツウコウ</t>
    </rPh>
    <rPh sb="37" eb="38">
      <t>ド</t>
    </rPh>
    <rPh sb="42" eb="43">
      <t>モド</t>
    </rPh>
    <rPh sb="99" eb="100">
      <t>ツヅ</t>
    </rPh>
    <rPh sb="101" eb="103">
      <t>ゴゴ</t>
    </rPh>
    <rPh sb="105" eb="106">
      <t>トウ</t>
    </rPh>
    <rPh sb="110" eb="111">
      <t>ハイ</t>
    </rPh>
    <rPh sb="133" eb="135">
      <t>トチュウ</t>
    </rPh>
    <rPh sb="135" eb="137">
      <t>ツウコウ</t>
    </rPh>
    <rPh sb="137" eb="138">
      <t>ド</t>
    </rPh>
    <rPh sb="149" eb="150">
      <t>ナカ</t>
    </rPh>
    <rPh sb="151" eb="152">
      <t>セマ</t>
    </rPh>
    <rPh sb="153" eb="156">
      <t>トザンドウ</t>
    </rPh>
    <rPh sb="157" eb="159">
      <t>リョウガワ</t>
    </rPh>
    <rPh sb="161" eb="162">
      <t>ノ</t>
    </rPh>
    <rPh sb="164" eb="165">
      <t>クサ</t>
    </rPh>
    <rPh sb="174" eb="175">
      <t>ヌ</t>
    </rPh>
    <rPh sb="180" eb="182">
      <t>テング</t>
    </rPh>
    <rPh sb="183" eb="184">
      <t>タキ</t>
    </rPh>
    <rPh sb="185" eb="186">
      <t>ス</t>
    </rPh>
    <rPh sb="188" eb="189">
      <t>サワ</t>
    </rPh>
    <rPh sb="190" eb="192">
      <t>ヨコギ</t>
    </rPh>
    <rPh sb="196" eb="197">
      <t>ヌ</t>
    </rPh>
    <rPh sb="199" eb="200">
      <t>イワ</t>
    </rPh>
    <rPh sb="201" eb="202">
      <t>アシ</t>
    </rPh>
    <rPh sb="203" eb="204">
      <t>スベ</t>
    </rPh>
    <rPh sb="207" eb="208">
      <t>コシ</t>
    </rPh>
    <rPh sb="209" eb="210">
      <t>ツヨ</t>
    </rPh>
    <rPh sb="211" eb="212">
      <t>ウ</t>
    </rPh>
    <rPh sb="224" eb="225">
      <t>コロ</t>
    </rPh>
    <rPh sb="225" eb="229">
      <t>フジミダイ</t>
    </rPh>
    <rPh sb="233" eb="234">
      <t>トキ</t>
    </rPh>
    <rPh sb="235" eb="236">
      <t>アメ</t>
    </rPh>
    <rPh sb="237" eb="238">
      <t>ア</t>
    </rPh>
    <rPh sb="241" eb="242">
      <t>ヒ</t>
    </rPh>
    <rPh sb="252" eb="255">
      <t>フジサン</t>
    </rPh>
    <rPh sb="256" eb="257">
      <t>ミ</t>
    </rPh>
    <rPh sb="260" eb="262">
      <t>ホウコウ</t>
    </rPh>
    <rPh sb="263" eb="264">
      <t>ワ</t>
    </rPh>
    <rPh sb="279" eb="280">
      <t>イ</t>
    </rPh>
    <rPh sb="282" eb="284">
      <t>チテン</t>
    </rPh>
    <rPh sb="290" eb="292">
      <t>ツウコウ</t>
    </rPh>
    <rPh sb="292" eb="293">
      <t>ド</t>
    </rPh>
    <rPh sb="326" eb="328">
      <t>ツウコウ</t>
    </rPh>
    <rPh sb="328" eb="329">
      <t>ド</t>
    </rPh>
    <rPh sb="331" eb="333">
      <t>リユウ</t>
    </rPh>
    <rPh sb="334" eb="335">
      <t>カ</t>
    </rPh>
    <rPh sb="341" eb="343">
      <t>ゲンチ</t>
    </rPh>
    <rPh sb="344" eb="345">
      <t>ハ</t>
    </rPh>
    <rPh sb="346" eb="347">
      <t>ガミ</t>
    </rPh>
    <rPh sb="350" eb="352">
      <t>キケン</t>
    </rPh>
    <rPh sb="352" eb="354">
      <t>カショ</t>
    </rPh>
    <rPh sb="365" eb="368">
      <t>フシンセツ</t>
    </rPh>
    <rPh sb="370" eb="371">
      <t>オモ</t>
    </rPh>
    <rPh sb="398" eb="399">
      <t>ナヤ</t>
    </rPh>
    <rPh sb="415" eb="416">
      <t>ハツ</t>
    </rPh>
    <rPh sb="419" eb="421">
      <t>ジコク</t>
    </rPh>
    <rPh sb="422" eb="423">
      <t>シラ</t>
    </rPh>
    <rPh sb="431" eb="432">
      <t>ハツ</t>
    </rPh>
    <rPh sb="433" eb="434">
      <t>シラ</t>
    </rPh>
    <rPh sb="441" eb="443">
      <t>フアン</t>
    </rPh>
    <rPh sb="446" eb="448">
      <t>ゲザン</t>
    </rPh>
    <rPh sb="456" eb="457">
      <t>ハツ</t>
    </rPh>
    <rPh sb="458" eb="459">
      <t>ノ</t>
    </rPh>
    <rPh sb="469" eb="470">
      <t>ホン</t>
    </rPh>
    <rPh sb="474" eb="475">
      <t>ツギ</t>
    </rPh>
    <rPh sb="484" eb="486">
      <t>ジコク</t>
    </rPh>
    <rPh sb="486" eb="487">
      <t>ヒョウ</t>
    </rPh>
    <rPh sb="488" eb="489">
      <t>ミ</t>
    </rPh>
    <rPh sb="498" eb="499">
      <t>カン</t>
    </rPh>
    <phoneticPr fontId="3"/>
  </si>
  <si>
    <t>上日向16:07→3.3km→16:50川井駅は歩く（バス休日ダイヤは13:06,16:54,18:00のみ）</t>
    <rPh sb="20" eb="22">
      <t>カワイ</t>
    </rPh>
    <rPh sb="22" eb="23">
      <t>エキ</t>
    </rPh>
    <rPh sb="24" eb="25">
      <t>アル</t>
    </rPh>
    <rPh sb="29" eb="31">
      <t>キュウジツ</t>
    </rPh>
    <phoneticPr fontId="3"/>
  </si>
  <si>
    <r>
      <t>清東橋16:50</t>
    </r>
    <r>
      <rPr>
        <sz val="8"/>
        <rFont val="ＭＳ 明朝"/>
        <family val="1"/>
        <charset val="128"/>
      </rPr>
      <t>-西東京バス-</t>
    </r>
    <r>
      <rPr>
        <sz val="10"/>
        <rFont val="ＭＳ 明朝"/>
        <family val="1"/>
        <charset val="128"/>
      </rPr>
      <t>17:03青梅線川井駅 平日15:26,16:13,16:54 休日13:02,</t>
    </r>
    <r>
      <rPr>
        <sz val="10"/>
        <color rgb="FFFF0000"/>
        <rFont val="ＭＳ 明朝"/>
        <family val="1"/>
        <charset val="128"/>
      </rPr>
      <t>16:50</t>
    </r>
    <rPh sb="23" eb="25">
      <t>カワイ</t>
    </rPh>
    <rPh sb="25" eb="26">
      <t>エキ</t>
    </rPh>
    <rPh sb="47" eb="49">
      <t>キュウジツ</t>
    </rPh>
    <phoneticPr fontId="3"/>
  </si>
  <si>
    <r>
      <t xml:space="preserve">11番より→西武秩父線吾野駅～東郷公園～浅見茶屋～子の権現～天目指峠～高畑山～古御岳～伊豆ヶ岳～小高山～正丸峠～西武秩父線正丸駅
</t>
    </r>
    <r>
      <rPr>
        <sz val="10"/>
        <color theme="7" tint="-0.499984740745262"/>
        <rFont val="ＭＳ 明朝"/>
        <family val="1"/>
        <charset val="128"/>
      </rPr>
      <t>撮影ポイント：伊豆ヶ岳山頂地名板</t>
    </r>
    <r>
      <rPr>
        <sz val="10"/>
        <rFont val="ＭＳ 明朝"/>
        <family val="1"/>
        <charset val="128"/>
      </rPr>
      <t xml:space="preserve">
NO.11に続き午後から当コースに入り、子の権現まではNO.２と同じなので予定通りに進んだ。前回ここでデジカメを壊したため、鉄のわらじ前で再度写真を撮った。そこからは急坂も多く、思った以上に時間を要した。コース案内では伊豆ヶ岳女坂は土砂崩れでH27.4.1から男坂に変更とあったが、</t>
    </r>
    <r>
      <rPr>
        <sz val="10"/>
        <color rgb="FFFF0000"/>
        <rFont val="ＭＳ 明朝"/>
        <family val="1"/>
        <charset val="128"/>
      </rPr>
      <t>逆に男坂は落石危険立入禁止で、女坂しか通ることができなかった。</t>
    </r>
    <r>
      <rPr>
        <sz val="10"/>
        <rFont val="ＭＳ 明朝"/>
        <family val="1"/>
        <charset val="128"/>
      </rPr>
      <t>正丸峠を越えたあたりで日没が気になりだした。暗くなりかけてきた沢伝いの道を下りきり、何とか明るいうちに舗装道路へでることができた。</t>
    </r>
    <rPh sb="2" eb="3">
      <t>バン</t>
    </rPh>
    <rPh sb="89" eb="90">
      <t>ツヅ</t>
    </rPh>
    <rPh sb="91" eb="93">
      <t>ゴゴ</t>
    </rPh>
    <rPh sb="95" eb="96">
      <t>トウ</t>
    </rPh>
    <rPh sb="100" eb="101">
      <t>ハイ</t>
    </rPh>
    <rPh sb="115" eb="116">
      <t>オナ</t>
    </rPh>
    <rPh sb="120" eb="122">
      <t>ヨテイ</t>
    </rPh>
    <rPh sb="122" eb="123">
      <t>ドオ</t>
    </rPh>
    <rPh sb="125" eb="126">
      <t>スス</t>
    </rPh>
    <rPh sb="129" eb="131">
      <t>ゼンカイ</t>
    </rPh>
    <rPh sb="139" eb="140">
      <t>コワ</t>
    </rPh>
    <rPh sb="145" eb="146">
      <t>テツ</t>
    </rPh>
    <rPh sb="150" eb="151">
      <t>マエ</t>
    </rPh>
    <rPh sb="152" eb="154">
      <t>サイド</t>
    </rPh>
    <rPh sb="154" eb="156">
      <t>シャシン</t>
    </rPh>
    <rPh sb="157" eb="158">
      <t>ト</t>
    </rPh>
    <rPh sb="166" eb="167">
      <t>キュウ</t>
    </rPh>
    <rPh sb="167" eb="168">
      <t>サカ</t>
    </rPh>
    <rPh sb="169" eb="170">
      <t>オオ</t>
    </rPh>
    <rPh sb="172" eb="173">
      <t>オモ</t>
    </rPh>
    <rPh sb="175" eb="177">
      <t>イジョウ</t>
    </rPh>
    <rPh sb="178" eb="180">
      <t>ジカン</t>
    </rPh>
    <rPh sb="181" eb="182">
      <t>ヨウ</t>
    </rPh>
    <rPh sb="188" eb="190">
      <t>アンナイ</t>
    </rPh>
    <rPh sb="192" eb="194">
      <t>イズ</t>
    </rPh>
    <rPh sb="195" eb="196">
      <t>タケ</t>
    </rPh>
    <rPh sb="196" eb="197">
      <t>オンナ</t>
    </rPh>
    <rPh sb="197" eb="198">
      <t>サカ</t>
    </rPh>
    <rPh sb="199" eb="201">
      <t>ドシャ</t>
    </rPh>
    <rPh sb="201" eb="202">
      <t>クズ</t>
    </rPh>
    <rPh sb="213" eb="214">
      <t>オトコ</t>
    </rPh>
    <rPh sb="214" eb="215">
      <t>ザカ</t>
    </rPh>
    <rPh sb="216" eb="218">
      <t>ヘンコウ</t>
    </rPh>
    <rPh sb="224" eb="225">
      <t>ギャク</t>
    </rPh>
    <rPh sb="226" eb="227">
      <t>オトコ</t>
    </rPh>
    <rPh sb="227" eb="228">
      <t>サカ</t>
    </rPh>
    <rPh sb="229" eb="231">
      <t>ラクセキ</t>
    </rPh>
    <rPh sb="231" eb="233">
      <t>キケン</t>
    </rPh>
    <rPh sb="233" eb="235">
      <t>タチイリ</t>
    </rPh>
    <rPh sb="235" eb="237">
      <t>キンシ</t>
    </rPh>
    <rPh sb="239" eb="240">
      <t>オンナ</t>
    </rPh>
    <rPh sb="240" eb="241">
      <t>サカ</t>
    </rPh>
    <rPh sb="243" eb="244">
      <t>トオ</t>
    </rPh>
    <rPh sb="255" eb="257">
      <t>ショウマル</t>
    </rPh>
    <rPh sb="257" eb="258">
      <t>トウゲ</t>
    </rPh>
    <rPh sb="259" eb="260">
      <t>コ</t>
    </rPh>
    <rPh sb="266" eb="268">
      <t>ニチボツ</t>
    </rPh>
    <rPh sb="269" eb="270">
      <t>キ</t>
    </rPh>
    <rPh sb="277" eb="278">
      <t>クラ</t>
    </rPh>
    <rPh sb="286" eb="287">
      <t>サワ</t>
    </rPh>
    <rPh sb="287" eb="288">
      <t>ツタ</t>
    </rPh>
    <rPh sb="290" eb="291">
      <t>ミチ</t>
    </rPh>
    <rPh sb="292" eb="293">
      <t>オ</t>
    </rPh>
    <rPh sb="297" eb="298">
      <t>ナン</t>
    </rPh>
    <rPh sb="300" eb="301">
      <t>アカ</t>
    </rPh>
    <rPh sb="306" eb="308">
      <t>ホソウ</t>
    </rPh>
    <rPh sb="308" eb="310">
      <t>ドウロ</t>
    </rPh>
    <phoneticPr fontId="3"/>
  </si>
  <si>
    <r>
      <t>（東武東上線小川町駅8:24</t>
    </r>
    <r>
      <rPr>
        <sz val="8"/>
        <rFont val="ＭＳ 明朝"/>
        <family val="1"/>
        <charset val="128"/>
      </rPr>
      <t>-イーグルバス-</t>
    </r>
    <r>
      <rPr>
        <sz val="10"/>
        <rFont val="ＭＳ 明朝"/>
        <family val="1"/>
        <charset val="128"/>
      </rPr>
      <t>8:58）⇒白石車庫～</t>
    </r>
    <r>
      <rPr>
        <strike/>
        <sz val="10"/>
        <rFont val="ＭＳ 明朝"/>
        <family val="1"/>
        <charset val="128"/>
      </rPr>
      <t>（白石峠）</t>
    </r>
    <r>
      <rPr>
        <sz val="10"/>
        <rFont val="ＭＳ 明朝"/>
        <family val="1"/>
        <charset val="128"/>
      </rPr>
      <t xml:space="preserve">～定峰峠～旧定峰峠～大霧山～粥仁田峠～高原牧場入口バス停→６番へ
</t>
    </r>
    <r>
      <rPr>
        <sz val="10"/>
        <color theme="7" tint="-0.499984740745262"/>
        <rFont val="ＭＳ 明朝"/>
        <family val="1"/>
        <charset val="128"/>
      </rPr>
      <t>撮影ポイント：大霧山山頂地名板</t>
    </r>
    <r>
      <rPr>
        <sz val="10"/>
        <rFont val="ＭＳ 明朝"/>
        <family val="1"/>
        <charset val="128"/>
      </rPr>
      <t xml:space="preserve">
白石車庫バス停で降りた登山客は２人だけ。白石峠～粥仁田峠は今年４月外秩父七峰縦走42.195kmを踏破した際に、また白石峠までは４番で通っているので、地図を見ながら定峰峠へ直接向かうことにした。小川町駅・バス停では登山ポストが分からなかったが、粥仁田峠の休憩舎に登山ポストがあったので投函。近くの峠に車を停めて大霧山山頂に登ってきたというおじさんが、今日は晴れているけどかすんで見晴らしが悪い、良い時には日光男体山も見えると言っていた。</t>
    </r>
    <rPh sb="52" eb="53">
      <t>カユ</t>
    </rPh>
    <rPh sb="68" eb="69">
      <t>バン</t>
    </rPh>
    <rPh sb="146" eb="148">
      <t>シロイシ</t>
    </rPh>
    <rPh sb="148" eb="149">
      <t>トウゲ</t>
    </rPh>
    <rPh sb="153" eb="154">
      <t>バン</t>
    </rPh>
    <rPh sb="155" eb="156">
      <t>トオ</t>
    </rPh>
    <rPh sb="163" eb="165">
      <t>チズ</t>
    </rPh>
    <rPh sb="166" eb="167">
      <t>ミ</t>
    </rPh>
    <rPh sb="170" eb="172">
      <t>サダミネ</t>
    </rPh>
    <rPh sb="172" eb="173">
      <t>トウゲ</t>
    </rPh>
    <rPh sb="174" eb="176">
      <t>チョクセツ</t>
    </rPh>
    <rPh sb="176" eb="177">
      <t>ム</t>
    </rPh>
    <rPh sb="185" eb="189">
      <t>オガワマチエキ</t>
    </rPh>
    <rPh sb="192" eb="193">
      <t>テイ</t>
    </rPh>
    <rPh sb="195" eb="197">
      <t>トザン</t>
    </rPh>
    <rPh sb="201" eb="202">
      <t>ワ</t>
    </rPh>
    <rPh sb="215" eb="217">
      <t>キュウケイ</t>
    </rPh>
    <rPh sb="217" eb="218">
      <t>シャ</t>
    </rPh>
    <rPh sb="219" eb="221">
      <t>トザン</t>
    </rPh>
    <rPh sb="230" eb="232">
      <t>トウカン</t>
    </rPh>
    <rPh sb="233" eb="234">
      <t>チカ</t>
    </rPh>
    <rPh sb="236" eb="237">
      <t>トウゲ</t>
    </rPh>
    <rPh sb="238" eb="239">
      <t>クルマ</t>
    </rPh>
    <rPh sb="240" eb="241">
      <t>ト</t>
    </rPh>
    <rPh sb="246" eb="248">
      <t>サンチョウ</t>
    </rPh>
    <rPh sb="249" eb="250">
      <t>ノボ</t>
    </rPh>
    <rPh sb="263" eb="265">
      <t>キョウ</t>
    </rPh>
    <rPh sb="266" eb="267">
      <t>ハ</t>
    </rPh>
    <rPh sb="277" eb="279">
      <t>ミハ</t>
    </rPh>
    <rPh sb="282" eb="283">
      <t>ワル</t>
    </rPh>
    <rPh sb="285" eb="286">
      <t>ヨ</t>
    </rPh>
    <rPh sb="287" eb="288">
      <t>トキ</t>
    </rPh>
    <rPh sb="296" eb="297">
      <t>ミ</t>
    </rPh>
    <rPh sb="300" eb="301">
      <t>イ</t>
    </rPh>
    <phoneticPr fontId="3"/>
  </si>
  <si>
    <r>
      <t xml:space="preserve">５番より→高原牧場入口バス停～常楽寺～二十三夜寺～美の山公園～万福寺～親鼻駅
</t>
    </r>
    <r>
      <rPr>
        <sz val="10"/>
        <color theme="7" tint="-0.499984740745262"/>
        <rFont val="ＭＳ 明朝"/>
        <family val="1"/>
        <charset val="128"/>
      </rPr>
      <t>撮影ポイント：美の山公園インフォメーションセンター前</t>
    </r>
    <r>
      <rPr>
        <sz val="10"/>
        <rFont val="ＭＳ 明朝"/>
        <family val="1"/>
        <charset val="128"/>
      </rPr>
      <t xml:space="preserve">
５番から続いて当コースへ入る。バス停周辺には誰もいない。コース全体を通して一人も見かけなかった。人がいたのは美の山公園に車で来ていた人達だけ。美の山公園からは午前中通った大霧山方面とゴルフ場が見えた。インフォメーションセンターの中に掲示されていた大きなふれあいの道埼玉県全体図が欲しいと思った。</t>
    </r>
    <rPh sb="1" eb="2">
      <t>バン</t>
    </rPh>
    <rPh sb="68" eb="69">
      <t>バン</t>
    </rPh>
    <rPh sb="71" eb="72">
      <t>ツヅ</t>
    </rPh>
    <rPh sb="74" eb="75">
      <t>トウ</t>
    </rPh>
    <rPh sb="79" eb="80">
      <t>ハイ</t>
    </rPh>
    <rPh sb="84" eb="85">
      <t>テイ</t>
    </rPh>
    <rPh sb="85" eb="87">
      <t>シュウヘン</t>
    </rPh>
    <rPh sb="89" eb="90">
      <t>ダレ</t>
    </rPh>
    <rPh sb="98" eb="100">
      <t>ゼンタイ</t>
    </rPh>
    <rPh sb="101" eb="102">
      <t>トオ</t>
    </rPh>
    <rPh sb="104" eb="106">
      <t>ヒトリ</t>
    </rPh>
    <rPh sb="107" eb="108">
      <t>ミ</t>
    </rPh>
    <rPh sb="115" eb="116">
      <t>ヒト</t>
    </rPh>
    <rPh sb="121" eb="122">
      <t>ビ</t>
    </rPh>
    <rPh sb="123" eb="124">
      <t>ヤマ</t>
    </rPh>
    <rPh sb="124" eb="126">
      <t>コウエン</t>
    </rPh>
    <rPh sb="127" eb="128">
      <t>クルマ</t>
    </rPh>
    <rPh sb="129" eb="130">
      <t>キ</t>
    </rPh>
    <rPh sb="133" eb="135">
      <t>ヒトタチ</t>
    </rPh>
    <rPh sb="146" eb="149">
      <t>ゴゼンチュウ</t>
    </rPh>
    <rPh sb="149" eb="150">
      <t>トオ</t>
    </rPh>
    <rPh sb="152" eb="153">
      <t>オオ</t>
    </rPh>
    <rPh sb="153" eb="154">
      <t>キリ</t>
    </rPh>
    <rPh sb="154" eb="155">
      <t>ヤマ</t>
    </rPh>
    <rPh sb="155" eb="157">
      <t>ホウメン</t>
    </rPh>
    <rPh sb="161" eb="162">
      <t>ジョウ</t>
    </rPh>
    <rPh sb="163" eb="164">
      <t>ミ</t>
    </rPh>
    <rPh sb="181" eb="182">
      <t>ナカ</t>
    </rPh>
    <rPh sb="183" eb="185">
      <t>ケイジ</t>
    </rPh>
    <rPh sb="190" eb="191">
      <t>オオ</t>
    </rPh>
    <rPh sb="198" eb="199">
      <t>ミチ</t>
    </rPh>
    <rPh sb="199" eb="202">
      <t>サイタマケン</t>
    </rPh>
    <rPh sb="202" eb="204">
      <t>ゼンタイ</t>
    </rPh>
    <rPh sb="204" eb="205">
      <t>ズ</t>
    </rPh>
    <rPh sb="206" eb="207">
      <t>ホ</t>
    </rPh>
    <rPh sb="210" eb="211">
      <t>オモ</t>
    </rPh>
    <phoneticPr fontId="3"/>
  </si>
  <si>
    <r>
      <t>（秩父鉄道皆野駅バス停08:40</t>
    </r>
    <r>
      <rPr>
        <sz val="8"/>
        <rFont val="ＭＳ 明朝"/>
        <family val="1"/>
        <charset val="128"/>
      </rPr>
      <t>-皆野町営バス-</t>
    </r>
    <r>
      <rPr>
        <sz val="10"/>
        <rFont val="ＭＳ 明朝"/>
        <family val="1"/>
        <charset val="128"/>
      </rPr>
      <t xml:space="preserve">09:14）⇒西門平バス停～鐘掛城～石間峠～城峯神社～城峯山～石間峠～宇那室バス停～城峯公園～登仙橋バス停→10番へ
</t>
    </r>
    <r>
      <rPr>
        <sz val="10"/>
        <color theme="7" tint="-0.499984740745262"/>
        <rFont val="ＭＳ 明朝"/>
        <family val="1"/>
        <charset val="128"/>
      </rPr>
      <t>撮影ポイント：城峰神社鳥居</t>
    </r>
    <r>
      <rPr>
        <sz val="10"/>
        <rFont val="ＭＳ 明朝"/>
        <family val="1"/>
        <charset val="128"/>
      </rPr>
      <t xml:space="preserve">
皆野駅からのバスは２回目で前回空いていたのに、今日は満員で立っている人も多くいた。西門平で５～６人降りて山に向かったが、それ以降は殆ど出会わなかった。バス停から一気に登り1,000mを超えたにしては道がしっかりしているので、苦にならなかった。快晴で城峯山頂展望台からの眺めは最高だった。石間峠からの下りは荒れ気味で、枯れ木が散乱していて歩きにくかった。城峯公園の中は冬桜の観光客が大勢いた。</t>
    </r>
    <rPh sb="98" eb="100">
      <t>ミナノ</t>
    </rPh>
    <rPh sb="100" eb="101">
      <t>エキ</t>
    </rPh>
    <rPh sb="108" eb="109">
      <t>カイ</t>
    </rPh>
    <rPh sb="109" eb="110">
      <t>メ</t>
    </rPh>
    <rPh sb="111" eb="113">
      <t>ゼンカイ</t>
    </rPh>
    <rPh sb="113" eb="114">
      <t>ス</t>
    </rPh>
    <rPh sb="121" eb="123">
      <t>キョウ</t>
    </rPh>
    <rPh sb="124" eb="126">
      <t>マンイン</t>
    </rPh>
    <rPh sb="127" eb="128">
      <t>タ</t>
    </rPh>
    <rPh sb="132" eb="133">
      <t>ヒト</t>
    </rPh>
    <rPh sb="134" eb="135">
      <t>オオ</t>
    </rPh>
    <rPh sb="146" eb="147">
      <t>ニン</t>
    </rPh>
    <rPh sb="147" eb="148">
      <t>オ</t>
    </rPh>
    <rPh sb="150" eb="151">
      <t>ヤマ</t>
    </rPh>
    <rPh sb="152" eb="153">
      <t>ム</t>
    </rPh>
    <rPh sb="160" eb="162">
      <t>イコウ</t>
    </rPh>
    <rPh sb="163" eb="164">
      <t>ホトン</t>
    </rPh>
    <rPh sb="165" eb="167">
      <t>デア</t>
    </rPh>
    <rPh sb="175" eb="176">
      <t>テイ</t>
    </rPh>
    <rPh sb="178" eb="180">
      <t>イッキ</t>
    </rPh>
    <rPh sb="181" eb="182">
      <t>ノボ</t>
    </rPh>
    <rPh sb="190" eb="191">
      <t>コ</t>
    </rPh>
    <rPh sb="197" eb="198">
      <t>ミチ</t>
    </rPh>
    <rPh sb="210" eb="211">
      <t>ク</t>
    </rPh>
    <rPh sb="219" eb="221">
      <t>カイセイ</t>
    </rPh>
    <rPh sb="226" eb="229">
      <t>テンボウダイ</t>
    </rPh>
    <rPh sb="232" eb="233">
      <t>ナガ</t>
    </rPh>
    <rPh sb="235" eb="237">
      <t>サイコウ</t>
    </rPh>
    <rPh sb="247" eb="248">
      <t>クダ</t>
    </rPh>
    <rPh sb="250" eb="251">
      <t>ア</t>
    </rPh>
    <rPh sb="252" eb="254">
      <t>キミ</t>
    </rPh>
    <rPh sb="256" eb="257">
      <t>カ</t>
    </rPh>
    <rPh sb="258" eb="259">
      <t>キ</t>
    </rPh>
    <rPh sb="260" eb="262">
      <t>サンラン</t>
    </rPh>
    <rPh sb="266" eb="267">
      <t>アル</t>
    </rPh>
    <rPh sb="279" eb="280">
      <t>ナカ</t>
    </rPh>
    <rPh sb="281" eb="282">
      <t>フユ</t>
    </rPh>
    <rPh sb="282" eb="283">
      <t>サクラ</t>
    </rPh>
    <rPh sb="284" eb="287">
      <t>カンコウキャク</t>
    </rPh>
    <rPh sb="288" eb="290">
      <t>オオゼイ</t>
    </rPh>
    <phoneticPr fontId="3"/>
  </si>
  <si>
    <t>黒檜山頂神社</t>
    <phoneticPr fontId="3"/>
  </si>
  <si>
    <r>
      <t>（１番宮川町バス停より）→三崎港バス停～歌舞島公園～見桃寺～諸磯湾～油壷湾～油壺バス停→（14:06</t>
    </r>
    <r>
      <rPr>
        <sz val="8"/>
        <rFont val="ＭＳ 明朝"/>
        <family val="1"/>
        <charset val="128"/>
      </rPr>
      <t>-京急バス-</t>
    </r>
    <r>
      <rPr>
        <sz val="10"/>
        <rFont val="ＭＳ 明朝"/>
        <family val="1"/>
        <charset val="128"/>
      </rPr>
      <t xml:space="preserve">14:19三崎口駅）
</t>
    </r>
    <r>
      <rPr>
        <sz val="10"/>
        <color theme="7" tint="-0.499984740745262"/>
        <rFont val="ＭＳ 明朝"/>
        <family val="1"/>
        <charset val="128"/>
      </rPr>
      <t>撮影ポイント：油壺湾ヨットハーバー   宮川町バス停脇の連絡道コース案内（左下）</t>
    </r>
    <r>
      <rPr>
        <sz val="10"/>
        <rFont val="ＭＳ 明朝"/>
        <family val="1"/>
        <charset val="128"/>
      </rPr>
      <t xml:space="preserve">
宮川町バス停脇にある案内板に、三崎港バス停までの連絡道コース案内があり、大変参考になった。東京、埼玉では１回も見かけなかったので、有難かった。三崎港のバス停周辺は観光客と思われる人が多くいた。三崎港の市場を見たかったが、あきらめてゴールを目指した。歌舞島公園の「歌の町」の歌碑を見て、再びバス通りを進んだが、案内図にある見桃寺や漣痕は気が付かず通り過ぎてしまった。このコースは約１時間半と短く、物足りなかった。</t>
    </r>
    <rPh sb="104" eb="106">
      <t>ヒダリシタ</t>
    </rPh>
    <phoneticPr fontId="3"/>
  </si>
  <si>
    <r>
      <t>（京浜急行三崎口駅より8:33</t>
    </r>
    <r>
      <rPr>
        <sz val="8"/>
        <rFont val="ＭＳ 明朝"/>
        <family val="1"/>
        <charset val="128"/>
      </rPr>
      <t>-京急バス-</t>
    </r>
    <r>
      <rPr>
        <sz val="10"/>
        <rFont val="ＭＳ 明朝"/>
        <family val="1"/>
        <charset val="128"/>
      </rPr>
      <t>8:36）→矢作入口バス停～円徳寺～和田長浜海岸～佃嵐崎～城山展望台・荒崎公園～荒崎バス停～長井漁港～長井入口～高等工科学校前バス停 →（11:26</t>
    </r>
    <r>
      <rPr>
        <sz val="8"/>
        <rFont val="ＭＳ 明朝"/>
        <family val="1"/>
        <charset val="128"/>
      </rPr>
      <t>-京急バス-</t>
    </r>
    <r>
      <rPr>
        <sz val="10"/>
        <rFont val="ＭＳ 明朝"/>
        <family val="1"/>
        <charset val="128"/>
      </rPr>
      <t xml:space="preserve">11:36大楠芦名口バス停NO4）
</t>
    </r>
    <r>
      <rPr>
        <sz val="10"/>
        <color theme="7" tint="-0.499984740745262"/>
        <rFont val="ＭＳ 明朝"/>
        <family val="1"/>
        <charset val="128"/>
      </rPr>
      <t>撮影ポイント：荒崎の弁天島</t>
    </r>
    <r>
      <rPr>
        <sz val="10"/>
        <rFont val="ＭＳ 明朝"/>
        <family val="1"/>
        <charset val="128"/>
      </rPr>
      <t xml:space="preserve">
矢作入口バス停で降りたのは一人だけだった。関東ふれあいの案内板が停留所脇にあり、有難かった。和田長浜海岸は砂浜が続き歩きにくかった。佃嵐崎を越えた所で、網を繕っていた漁師が満潮で通れないかも分からないよと教えてくれた。事前に調べていた小田和湾の満潮は10:53なので、先を急ぐことにした。荒崎の手前の岩場で20cmを越える深さになる所があり潮の引くタイミングで何とか通過することができたが、その後は心配するような所はなかった。</t>
    </r>
    <phoneticPr fontId="3"/>
  </si>
  <si>
    <r>
      <t>NO3から→大楠芦名口バス停～大楠山～前田橋バス停～立石公園～長者ヶ崎～一色海岸バス停（14:54</t>
    </r>
    <r>
      <rPr>
        <sz val="8"/>
        <rFont val="ＭＳ 明朝"/>
        <family val="1"/>
        <charset val="128"/>
      </rPr>
      <t>-京急バス-</t>
    </r>
    <r>
      <rPr>
        <sz val="10"/>
        <rFont val="ＭＳ 明朝"/>
        <family val="1"/>
        <charset val="128"/>
      </rPr>
      <t xml:space="preserve">15:15新逗子駅）
</t>
    </r>
    <r>
      <rPr>
        <sz val="10"/>
        <color theme="7" tint="-0.499984740745262"/>
        <rFont val="ＭＳ 明朝"/>
        <family val="1"/>
        <charset val="128"/>
      </rPr>
      <t>撮影ポイント：大楠山山頂の展望塔</t>
    </r>
    <r>
      <rPr>
        <sz val="10"/>
        <rFont val="ＭＳ 明朝"/>
        <family val="1"/>
        <charset val="128"/>
      </rPr>
      <t xml:space="preserve">
大楠芦名口バス停を降りたところに案内板がなくしばらく探したが、信号を渡ったところにようやく見つけてスタートした。正月の日曜日のせいか、今までと違い家族連れに多く出会った。山頂にはトレイルラン姿の団体を含めにぎやかだった。山を下ってからはバス道路をただひたすら歩くだけで余り面白みはないが、はるか彼方に江ノ島が見えたのが印象に残った。一色海岸は子供の頃来たことがあるので、50～60年ぶりだろうか。</t>
    </r>
    <rPh sb="93" eb="94">
      <t>オ</t>
    </rPh>
    <rPh sb="100" eb="103">
      <t>アンナイバン</t>
    </rPh>
    <rPh sb="110" eb="111">
      <t>サガ</t>
    </rPh>
    <rPh sb="115" eb="117">
      <t>シンゴウ</t>
    </rPh>
    <rPh sb="118" eb="119">
      <t>ワタ</t>
    </rPh>
    <rPh sb="129" eb="130">
      <t>ミ</t>
    </rPh>
    <rPh sb="140" eb="142">
      <t>ショウガツ</t>
    </rPh>
    <rPh sb="143" eb="146">
      <t>ニチヨウビ</t>
    </rPh>
    <rPh sb="151" eb="152">
      <t>イマ</t>
    </rPh>
    <rPh sb="155" eb="156">
      <t>チガ</t>
    </rPh>
    <rPh sb="157" eb="159">
      <t>カゾク</t>
    </rPh>
    <rPh sb="159" eb="160">
      <t>ヅ</t>
    </rPh>
    <rPh sb="162" eb="163">
      <t>オオ</t>
    </rPh>
    <rPh sb="164" eb="166">
      <t>デア</t>
    </rPh>
    <rPh sb="169" eb="171">
      <t>サンチョウ</t>
    </rPh>
    <rPh sb="179" eb="180">
      <t>スガタ</t>
    </rPh>
    <rPh sb="181" eb="183">
      <t>ダンタイ</t>
    </rPh>
    <rPh sb="184" eb="185">
      <t>フク</t>
    </rPh>
    <rPh sb="194" eb="195">
      <t>ヤマ</t>
    </rPh>
    <rPh sb="196" eb="197">
      <t>クダ</t>
    </rPh>
    <rPh sb="204" eb="206">
      <t>ドウロ</t>
    </rPh>
    <rPh sb="213" eb="214">
      <t>アル</t>
    </rPh>
    <rPh sb="218" eb="219">
      <t>アマ</t>
    </rPh>
    <rPh sb="220" eb="222">
      <t>オモシロ</t>
    </rPh>
    <rPh sb="231" eb="233">
      <t>カナタ</t>
    </rPh>
    <rPh sb="234" eb="235">
      <t>エ</t>
    </rPh>
    <rPh sb="236" eb="237">
      <t>シマ</t>
    </rPh>
    <rPh sb="238" eb="239">
      <t>ミ</t>
    </rPh>
    <rPh sb="243" eb="245">
      <t>インショウ</t>
    </rPh>
    <rPh sb="246" eb="247">
      <t>ノコ</t>
    </rPh>
    <rPh sb="255" eb="257">
      <t>コドモ</t>
    </rPh>
    <rPh sb="258" eb="259">
      <t>コロ</t>
    </rPh>
    <rPh sb="259" eb="260">
      <t>キ</t>
    </rPh>
    <rPh sb="274" eb="275">
      <t>ネン</t>
    </rPh>
    <phoneticPr fontId="3"/>
  </si>
  <si>
    <r>
      <t xml:space="preserve">鎌倉駅→由比ヶ浜～稲村ヶ崎～七里ヶ浜～小動岬～片瀬江ノ島駅→NO6へ
</t>
    </r>
    <r>
      <rPr>
        <sz val="10"/>
        <color theme="7" tint="-0.499984740745262"/>
        <rFont val="ＭＳ 明朝"/>
        <family val="1"/>
        <charset val="128"/>
      </rPr>
      <t>撮影ポイント：稲村ヶ崎・鎌倉海浜公園稲村ヶ崎地区</t>
    </r>
    <r>
      <rPr>
        <sz val="10"/>
        <rFont val="ＭＳ 明朝"/>
        <family val="1"/>
        <charset val="128"/>
      </rPr>
      <t xml:space="preserve">
藤沢から鎌倉まで50年ぶりに江ノ電に乗った。日曜日のせいか鎌倉駅前は大勢の人がいた。国道134号線の駐車場は満車、道路は渋滞、浜辺のフリーマーケットも大盛況だった。由比ヶ浜でサーフボードをそれようの器具に取り付けた自転車が追い抜いていった。初めてみたので驚いたが、以降原付、子供用と次々に見かけ、よく走れるものだと感心した。稲村ヶ崎の撮影をどこでするか悩んだが、逆光にならないよう東側から撮ることにした。西側へ回ると、晴れていたので富士山が良く見えた。</t>
    </r>
    <rPh sb="61" eb="63">
      <t>フジサワ</t>
    </rPh>
    <rPh sb="65" eb="67">
      <t>カマクラ</t>
    </rPh>
    <rPh sb="71" eb="72">
      <t>ネン</t>
    </rPh>
    <rPh sb="75" eb="76">
      <t>エ</t>
    </rPh>
    <rPh sb="77" eb="78">
      <t>デン</t>
    </rPh>
    <rPh sb="79" eb="80">
      <t>ノ</t>
    </rPh>
    <rPh sb="83" eb="86">
      <t>ニチヨウビ</t>
    </rPh>
    <rPh sb="90" eb="92">
      <t>カマクラ</t>
    </rPh>
    <rPh sb="92" eb="94">
      <t>エキマエ</t>
    </rPh>
    <rPh sb="95" eb="97">
      <t>オオゼイ</t>
    </rPh>
    <rPh sb="98" eb="99">
      <t>ヒト</t>
    </rPh>
    <rPh sb="103" eb="105">
      <t>コクドウ</t>
    </rPh>
    <rPh sb="108" eb="110">
      <t>ゴウセン</t>
    </rPh>
    <rPh sb="111" eb="114">
      <t>チュウシャジョウ</t>
    </rPh>
    <rPh sb="115" eb="117">
      <t>マンシャ</t>
    </rPh>
    <rPh sb="118" eb="120">
      <t>ドウロ</t>
    </rPh>
    <rPh sb="121" eb="123">
      <t>ジュウタイ</t>
    </rPh>
    <rPh sb="124" eb="126">
      <t>ハマベ</t>
    </rPh>
    <rPh sb="136" eb="139">
      <t>ダイセイキョウ</t>
    </rPh>
    <rPh sb="143" eb="147">
      <t>ユイガハマ</t>
    </rPh>
    <rPh sb="160" eb="162">
      <t>キグ</t>
    </rPh>
    <rPh sb="163" eb="164">
      <t>ト</t>
    </rPh>
    <rPh sb="165" eb="166">
      <t>ツ</t>
    </rPh>
    <rPh sb="168" eb="171">
      <t>ジテンシャ</t>
    </rPh>
    <rPh sb="172" eb="173">
      <t>オ</t>
    </rPh>
    <rPh sb="174" eb="175">
      <t>ヌ</t>
    </rPh>
    <rPh sb="181" eb="182">
      <t>ハジ</t>
    </rPh>
    <rPh sb="188" eb="189">
      <t>オドロ</t>
    </rPh>
    <rPh sb="193" eb="195">
      <t>イコウ</t>
    </rPh>
    <rPh sb="195" eb="197">
      <t>ゲンツキ</t>
    </rPh>
    <rPh sb="198" eb="201">
      <t>コドモヨウ</t>
    </rPh>
    <rPh sb="202" eb="204">
      <t>ツギツギ</t>
    </rPh>
    <rPh sb="205" eb="206">
      <t>ミ</t>
    </rPh>
    <rPh sb="211" eb="212">
      <t>ハシ</t>
    </rPh>
    <rPh sb="218" eb="220">
      <t>カンシン</t>
    </rPh>
    <rPh sb="223" eb="227">
      <t>イナムラガサキ</t>
    </rPh>
    <rPh sb="228" eb="230">
      <t>サツエイ</t>
    </rPh>
    <rPh sb="237" eb="238">
      <t>ナヤ</t>
    </rPh>
    <rPh sb="263" eb="265">
      <t>ニシガワ</t>
    </rPh>
    <rPh sb="266" eb="267">
      <t>マワ</t>
    </rPh>
    <rPh sb="270" eb="271">
      <t>ハ</t>
    </rPh>
    <rPh sb="277" eb="280">
      <t>フジサン</t>
    </rPh>
    <rPh sb="281" eb="282">
      <t>ヨ</t>
    </rPh>
    <rPh sb="283" eb="284">
      <t>ミ</t>
    </rPh>
    <phoneticPr fontId="3"/>
  </si>
  <si>
    <r>
      <t>NO5より→片瀬江ノ島駅～湘南海岸公園～辻堂海浜公園～柳島海岸→（浜見平団地バス停14:32</t>
    </r>
    <r>
      <rPr>
        <sz val="8"/>
        <rFont val="ＭＳ 明朝"/>
        <family val="1"/>
        <charset val="128"/>
      </rPr>
      <t>-神奈中バス-</t>
    </r>
    <r>
      <rPr>
        <sz val="10"/>
        <rFont val="ＭＳ 明朝"/>
        <family val="1"/>
        <charset val="128"/>
      </rPr>
      <t xml:space="preserve">14:46茅ヶ崎駅）
</t>
    </r>
    <r>
      <rPr>
        <sz val="10"/>
        <color theme="7" tint="-0.499984740745262"/>
        <rFont val="ＭＳ 明朝"/>
        <family val="1"/>
        <charset val="128"/>
      </rPr>
      <t>撮影ポイント：湘南海岸公園・ニェアール記念碑</t>
    </r>
    <r>
      <rPr>
        <sz val="10"/>
        <rFont val="ＭＳ 明朝"/>
        <family val="1"/>
        <charset val="128"/>
      </rPr>
      <t xml:space="preserve">
ニエアール記念碑を探して湘南海岸公園の噴水池まで行ってしまった。イラストではどこに碑があるのか分からないので、位置がわかる図にしてほしい。現地の説明文にニエアールの胸像と書かれていたので、辺りを見回したところ、ビニールで覆われたそれらしい物を発見した。しかし、何でカバーしているのか理由が分からなかった。このコースの指導標識は痛みが激しく、特に茅ヶ崎海岸のははがれて判読不能だった。</t>
    </r>
    <rPh sb="96" eb="97">
      <t>サガ</t>
    </rPh>
    <rPh sb="99" eb="101">
      <t>ショウナン</t>
    </rPh>
    <rPh sb="101" eb="103">
      <t>カイガン</t>
    </rPh>
    <rPh sb="103" eb="105">
      <t>コウエン</t>
    </rPh>
    <rPh sb="106" eb="108">
      <t>フンスイ</t>
    </rPh>
    <rPh sb="108" eb="109">
      <t>イケ</t>
    </rPh>
    <rPh sb="111" eb="112">
      <t>イ</t>
    </rPh>
    <rPh sb="128" eb="129">
      <t>ヒ</t>
    </rPh>
    <rPh sb="134" eb="135">
      <t>ワ</t>
    </rPh>
    <rPh sb="142" eb="144">
      <t>イチ</t>
    </rPh>
    <rPh sb="148" eb="149">
      <t>ズ</t>
    </rPh>
    <rPh sb="156" eb="158">
      <t>ゲンチ</t>
    </rPh>
    <rPh sb="159" eb="162">
      <t>セツメイブン</t>
    </rPh>
    <rPh sb="169" eb="171">
      <t>キョウゾウ</t>
    </rPh>
    <rPh sb="172" eb="173">
      <t>カ</t>
    </rPh>
    <rPh sb="181" eb="182">
      <t>アタ</t>
    </rPh>
    <rPh sb="184" eb="186">
      <t>ミマワ</t>
    </rPh>
    <rPh sb="197" eb="198">
      <t>オオ</t>
    </rPh>
    <rPh sb="206" eb="207">
      <t>モノ</t>
    </rPh>
    <rPh sb="208" eb="210">
      <t>ハッケン</t>
    </rPh>
    <rPh sb="217" eb="218">
      <t>ナン</t>
    </rPh>
    <rPh sb="228" eb="230">
      <t>リユウ</t>
    </rPh>
    <rPh sb="231" eb="232">
      <t>ワ</t>
    </rPh>
    <rPh sb="250" eb="251">
      <t>イタ</t>
    </rPh>
    <rPh sb="253" eb="254">
      <t>ハゲ</t>
    </rPh>
    <rPh sb="257" eb="258">
      <t>トク</t>
    </rPh>
    <rPh sb="259" eb="262">
      <t>チガサキ</t>
    </rPh>
    <rPh sb="262" eb="264">
      <t>カイガン</t>
    </rPh>
    <rPh sb="270" eb="272">
      <t>ハンドク</t>
    </rPh>
    <rPh sb="272" eb="274">
      <t>フノウ</t>
    </rPh>
    <phoneticPr fontId="3"/>
  </si>
  <si>
    <r>
      <t>（平塚駅南口22番7:00</t>
    </r>
    <r>
      <rPr>
        <sz val="8"/>
        <rFont val="ＭＳ 明朝"/>
        <family val="1"/>
        <charset val="128"/>
      </rPr>
      <t>-神奈中平39大磯駅行-</t>
    </r>
    <r>
      <rPr>
        <sz val="10"/>
        <rFont val="ＭＳ 明朝"/>
        <family val="1"/>
        <charset val="128"/>
      </rPr>
      <t>7:11新花水橋→徒歩30秒）西海岸バス停～高麗山～浅間山～湘南平～大磯～こゆるぎの浜～城山公園前バス停→（9:50</t>
    </r>
    <r>
      <rPr>
        <sz val="8"/>
        <rFont val="ＭＳ 明朝"/>
        <family val="1"/>
        <charset val="128"/>
      </rPr>
      <t>-神奈中磯14二宮北口行-</t>
    </r>
    <r>
      <rPr>
        <sz val="10"/>
        <rFont val="ＭＳ 明朝"/>
        <family val="1"/>
        <charset val="128"/>
      </rPr>
      <t xml:space="preserve">9:54月京バス停）NO8へ
</t>
    </r>
    <r>
      <rPr>
        <sz val="10"/>
        <color theme="7" tint="-0.499984740745262"/>
        <rFont val="ＭＳ 明朝"/>
        <family val="1"/>
        <charset val="128"/>
      </rPr>
      <t>撮影ポイント：〉湘南平・ＴＶＫテレビ塔</t>
    </r>
    <r>
      <rPr>
        <sz val="10"/>
        <rFont val="ＭＳ 明朝"/>
        <family val="1"/>
        <charset val="128"/>
      </rPr>
      <t xml:space="preserve">
平塚駅南口7:00発は大磯行きで西海岸行きではなかったので、運転手に聞くと「１駅前の新花水橋から歩いたら」といわれた。驚いたことに、降りて小さな路地を数10ｍ行ったところが西海岸停留所だった。高久神社から高麗山へは男坂を登ったが、久しぶりの山道に息があがった。湘南台ＴＶ塔からは富士山が大きな姿を見せていた。湘南バイパスではランニングをしている人を数人見かけたが、バスの時間に間に合わせるため、少し走ったりした。</t>
    </r>
    <rPh sb="132" eb="135">
      <t>ヒラツカエキ</t>
    </rPh>
    <rPh sb="135" eb="137">
      <t>ミナミグチ</t>
    </rPh>
    <rPh sb="141" eb="142">
      <t>ハツ</t>
    </rPh>
    <rPh sb="143" eb="145">
      <t>オオイソ</t>
    </rPh>
    <rPh sb="145" eb="146">
      <t>イ</t>
    </rPh>
    <rPh sb="148" eb="151">
      <t>ニシカイガン</t>
    </rPh>
    <rPh sb="151" eb="152">
      <t>イ</t>
    </rPh>
    <rPh sb="162" eb="165">
      <t>ウンテンシュ</t>
    </rPh>
    <rPh sb="166" eb="167">
      <t>キ</t>
    </rPh>
    <rPh sb="171" eb="173">
      <t>エキマエ</t>
    </rPh>
    <rPh sb="174" eb="175">
      <t>シン</t>
    </rPh>
    <rPh sb="175" eb="177">
      <t>ハナミズ</t>
    </rPh>
    <rPh sb="177" eb="178">
      <t>バシ</t>
    </rPh>
    <rPh sb="180" eb="181">
      <t>アル</t>
    </rPh>
    <rPh sb="191" eb="192">
      <t>オドロ</t>
    </rPh>
    <rPh sb="198" eb="199">
      <t>オ</t>
    </rPh>
    <rPh sb="201" eb="202">
      <t>チイ</t>
    </rPh>
    <rPh sb="204" eb="206">
      <t>ロジ</t>
    </rPh>
    <rPh sb="207" eb="208">
      <t>スウ</t>
    </rPh>
    <rPh sb="211" eb="212">
      <t>イ</t>
    </rPh>
    <rPh sb="218" eb="221">
      <t>ニシカイガン</t>
    </rPh>
    <rPh sb="221" eb="224">
      <t>テイリュウジョ</t>
    </rPh>
    <rPh sb="228" eb="230">
      <t>タカヒサ</t>
    </rPh>
    <rPh sb="230" eb="232">
      <t>ジンジャ</t>
    </rPh>
    <rPh sb="234" eb="236">
      <t>コマ</t>
    </rPh>
    <rPh sb="236" eb="237">
      <t>ヤマ</t>
    </rPh>
    <rPh sb="239" eb="240">
      <t>オトコ</t>
    </rPh>
    <rPh sb="240" eb="241">
      <t>ザカ</t>
    </rPh>
    <rPh sb="242" eb="243">
      <t>ノボ</t>
    </rPh>
    <rPh sb="247" eb="248">
      <t>ヒサ</t>
    </rPh>
    <rPh sb="252" eb="254">
      <t>ヤマミチ</t>
    </rPh>
    <rPh sb="255" eb="256">
      <t>イキ</t>
    </rPh>
    <rPh sb="262" eb="265">
      <t>ショウナンダイ</t>
    </rPh>
    <rPh sb="267" eb="268">
      <t>トウ</t>
    </rPh>
    <rPh sb="271" eb="274">
      <t>フジサン</t>
    </rPh>
    <rPh sb="275" eb="276">
      <t>オオ</t>
    </rPh>
    <rPh sb="278" eb="279">
      <t>スガタ</t>
    </rPh>
    <rPh sb="280" eb="281">
      <t>ミ</t>
    </rPh>
    <rPh sb="286" eb="288">
      <t>ショウナン</t>
    </rPh>
    <rPh sb="304" eb="305">
      <t>ヒト</t>
    </rPh>
    <rPh sb="306" eb="308">
      <t>スウニン</t>
    </rPh>
    <rPh sb="308" eb="309">
      <t>ミ</t>
    </rPh>
    <rPh sb="317" eb="319">
      <t>ジカン</t>
    </rPh>
    <rPh sb="320" eb="321">
      <t>マ</t>
    </rPh>
    <rPh sb="322" eb="323">
      <t>ア</t>
    </rPh>
    <rPh sb="329" eb="330">
      <t>スコ</t>
    </rPh>
    <rPh sb="331" eb="332">
      <t>ハシ</t>
    </rPh>
    <phoneticPr fontId="3"/>
  </si>
  <si>
    <r>
      <t>（NO7城山公園前バス停より9:50</t>
    </r>
    <r>
      <rPr>
        <sz val="8"/>
        <rFont val="ＭＳ 明朝"/>
        <family val="1"/>
        <charset val="128"/>
      </rPr>
      <t>-神奈中磯14二宮北口行-</t>
    </r>
    <r>
      <rPr>
        <sz val="10"/>
        <rFont val="ＭＳ 明朝"/>
        <family val="1"/>
        <charset val="128"/>
      </rPr>
      <t xml:space="preserve">9:54）月京バス停～鷹取山～妙円寺～土屋一族の墓～土屋城跡～大乗院～南平橋バス停→NO9へ
</t>
    </r>
    <r>
      <rPr>
        <sz val="10"/>
        <color theme="7" tint="-0.499984740745262"/>
        <rFont val="ＭＳ 明朝"/>
        <family val="1"/>
        <charset val="128"/>
      </rPr>
      <t>撮影ポイント：鷹取山・鷹取神社社殿</t>
    </r>
    <r>
      <rPr>
        <sz val="10"/>
        <rFont val="ＭＳ 明朝"/>
        <family val="1"/>
        <charset val="128"/>
      </rPr>
      <t xml:space="preserve">
城山公園前9：50発二宮北口行きのバスに乗った。月京から順調に諏訪の下橋まで行き、不動川沿いに進んだ所で指導標識を見つけ直進したが、その先左へ曲がる所が分からず行き過ぎた。新幹線をくぐって少し戻ったところで厳島神社（東の池）に出た。そこから鷹取山に向かうところで道が分からなくなった。気がつけばレイクウッドゴルフ場の真ん中を通っていた。大回りをして鷹取神社へたどり着いたが、30分以上のロスをした。後は順調にゴールまで進んだ。</t>
    </r>
    <rPh sb="97" eb="99">
      <t>シロヤマ</t>
    </rPh>
    <rPh sb="99" eb="101">
      <t>コウエン</t>
    </rPh>
    <rPh sb="101" eb="102">
      <t>マエ</t>
    </rPh>
    <rPh sb="106" eb="107">
      <t>ハツ</t>
    </rPh>
    <rPh sb="107" eb="109">
      <t>ニノミヤ</t>
    </rPh>
    <rPh sb="109" eb="110">
      <t>キタ</t>
    </rPh>
    <rPh sb="110" eb="111">
      <t>グチ</t>
    </rPh>
    <rPh sb="111" eb="112">
      <t>イ</t>
    </rPh>
    <rPh sb="117" eb="118">
      <t>ノ</t>
    </rPh>
    <rPh sb="125" eb="127">
      <t>ジュンチョウ</t>
    </rPh>
    <rPh sb="128" eb="130">
      <t>スワ</t>
    </rPh>
    <rPh sb="131" eb="132">
      <t>シモ</t>
    </rPh>
    <rPh sb="132" eb="133">
      <t>バシ</t>
    </rPh>
    <rPh sb="135" eb="136">
      <t>イ</t>
    </rPh>
    <rPh sb="138" eb="140">
      <t>フドウ</t>
    </rPh>
    <rPh sb="140" eb="141">
      <t>ガワ</t>
    </rPh>
    <rPh sb="141" eb="142">
      <t>ソ</t>
    </rPh>
    <rPh sb="144" eb="145">
      <t>スス</t>
    </rPh>
    <rPh sb="147" eb="148">
      <t>トコロ</t>
    </rPh>
    <rPh sb="149" eb="151">
      <t>シドウ</t>
    </rPh>
    <rPh sb="151" eb="153">
      <t>ヒョウシキ</t>
    </rPh>
    <rPh sb="154" eb="155">
      <t>ミ</t>
    </rPh>
    <rPh sb="157" eb="159">
      <t>チョクシン</t>
    </rPh>
    <rPh sb="165" eb="166">
      <t>サキ</t>
    </rPh>
    <rPh sb="166" eb="167">
      <t>ヒダリ</t>
    </rPh>
    <rPh sb="168" eb="169">
      <t>マ</t>
    </rPh>
    <rPh sb="171" eb="172">
      <t>トコロ</t>
    </rPh>
    <rPh sb="173" eb="174">
      <t>ワ</t>
    </rPh>
    <rPh sb="177" eb="178">
      <t>イ</t>
    </rPh>
    <rPh sb="179" eb="180">
      <t>ス</t>
    </rPh>
    <rPh sb="183" eb="186">
      <t>シンカンセン</t>
    </rPh>
    <rPh sb="191" eb="192">
      <t>スコ</t>
    </rPh>
    <rPh sb="193" eb="194">
      <t>モド</t>
    </rPh>
    <rPh sb="200" eb="202">
      <t>イツクシマ</t>
    </rPh>
    <rPh sb="202" eb="204">
      <t>ジンジャ</t>
    </rPh>
    <rPh sb="205" eb="206">
      <t>ヒガシ</t>
    </rPh>
    <rPh sb="207" eb="208">
      <t>イケ</t>
    </rPh>
    <rPh sb="210" eb="211">
      <t>デ</t>
    </rPh>
    <rPh sb="217" eb="219">
      <t>タカトリ</t>
    </rPh>
    <rPh sb="219" eb="220">
      <t>ヤマ</t>
    </rPh>
    <rPh sb="221" eb="222">
      <t>ム</t>
    </rPh>
    <rPh sb="228" eb="229">
      <t>ミチ</t>
    </rPh>
    <rPh sb="230" eb="231">
      <t>ワ</t>
    </rPh>
    <rPh sb="239" eb="240">
      <t>キ</t>
    </rPh>
    <rPh sb="253" eb="254">
      <t>ジョウ</t>
    </rPh>
    <rPh sb="255" eb="256">
      <t>マ</t>
    </rPh>
    <rPh sb="257" eb="258">
      <t>ナカ</t>
    </rPh>
    <rPh sb="259" eb="260">
      <t>トオ</t>
    </rPh>
    <rPh sb="265" eb="267">
      <t>オオマワ</t>
    </rPh>
    <rPh sb="271" eb="273">
      <t>タカトリ</t>
    </rPh>
    <rPh sb="273" eb="275">
      <t>ジンジャ</t>
    </rPh>
    <rPh sb="279" eb="280">
      <t>ツ</t>
    </rPh>
    <rPh sb="286" eb="287">
      <t>フン</t>
    </rPh>
    <rPh sb="287" eb="289">
      <t>イジョウ</t>
    </rPh>
    <rPh sb="296" eb="297">
      <t>アト</t>
    </rPh>
    <rPh sb="298" eb="300">
      <t>ジュンチョウ</t>
    </rPh>
    <rPh sb="306" eb="307">
      <t>スス</t>
    </rPh>
    <phoneticPr fontId="3"/>
  </si>
  <si>
    <r>
      <t>（鶴巻温泉駅2番8:02遅5分</t>
    </r>
    <r>
      <rPr>
        <sz val="8"/>
        <rFont val="ＭＳ 明朝"/>
        <family val="1"/>
        <charset val="128"/>
      </rPr>
      <t>-神奈中伊59伊勢原駅北口行-</t>
    </r>
    <r>
      <rPr>
        <sz val="10"/>
        <rFont val="ＭＳ 明朝"/>
        <family val="1"/>
        <charset val="128"/>
      </rPr>
      <t xml:space="preserve">8:12）坪ノ内バス停～比々多神社～上粕屋神社～産能大学～よろい塚～日向薬師バス停→NO11へ
</t>
    </r>
    <r>
      <rPr>
        <sz val="10"/>
        <color theme="7" tint="-0.499984740745262"/>
        <rFont val="ＭＳ 明朝"/>
        <family val="1"/>
        <charset val="128"/>
      </rPr>
      <t>撮影ポイント：太田道灌の墓の説明板</t>
    </r>
    <r>
      <rPr>
        <sz val="10"/>
        <rFont val="ＭＳ 明朝"/>
        <family val="1"/>
        <charset val="128"/>
      </rPr>
      <t xml:space="preserve">
坪ノ内バス停で降りたのは一人だけ。降りてどちらに行けばよいか迷ったが、246号に出たら向う側に案内板を見つけることができた。比々多神社の先で道を間違え旧大山道の台久保という所に出て、遠回りして上粕屋神社に向った。撮影ポイントの太田道灌の墓はすぐ分かり地図の絵にある墓の前で撮った。ゴールしてから案内文を見たら「墓の前の説明文」とあり違ってしまったが、どうすることもできなかった。言い訳になるが、他県では撮影ポイントの写真が載っているのに比べ、神奈川県のコース案内には載っていないため、事前のイメージがつかみにくいと感じた。</t>
    </r>
    <rPh sb="104" eb="105">
      <t>オ</t>
    </rPh>
    <rPh sb="109" eb="111">
      <t>ヒトリ</t>
    </rPh>
    <rPh sb="114" eb="115">
      <t>オ</t>
    </rPh>
    <rPh sb="121" eb="122">
      <t>イ</t>
    </rPh>
    <rPh sb="127" eb="128">
      <t>マヨ</t>
    </rPh>
    <rPh sb="135" eb="136">
      <t>ゴウ</t>
    </rPh>
    <rPh sb="137" eb="138">
      <t>デ</t>
    </rPh>
    <rPh sb="140" eb="141">
      <t>ム</t>
    </rPh>
    <rPh sb="142" eb="143">
      <t>ガワ</t>
    </rPh>
    <rPh sb="144" eb="147">
      <t>アンナイバン</t>
    </rPh>
    <rPh sb="148" eb="149">
      <t>ミ</t>
    </rPh>
    <rPh sb="165" eb="166">
      <t>サキ</t>
    </rPh>
    <rPh sb="167" eb="168">
      <t>ミチ</t>
    </rPh>
    <rPh sb="169" eb="171">
      <t>マチガ</t>
    </rPh>
    <rPh sb="172" eb="173">
      <t>キュウ</t>
    </rPh>
    <rPh sb="173" eb="175">
      <t>オオヤマ</t>
    </rPh>
    <rPh sb="175" eb="176">
      <t>ミチ</t>
    </rPh>
    <rPh sb="177" eb="178">
      <t>ダイ</t>
    </rPh>
    <rPh sb="178" eb="180">
      <t>クボ</t>
    </rPh>
    <rPh sb="183" eb="184">
      <t>トコロ</t>
    </rPh>
    <rPh sb="185" eb="186">
      <t>デ</t>
    </rPh>
    <rPh sb="188" eb="190">
      <t>トオマワ</t>
    </rPh>
    <rPh sb="199" eb="200">
      <t>ム</t>
    </rPh>
    <rPh sb="203" eb="205">
      <t>サツエイ</t>
    </rPh>
    <rPh sb="210" eb="212">
      <t>オオタ</t>
    </rPh>
    <rPh sb="212" eb="214">
      <t>ドウカン</t>
    </rPh>
    <rPh sb="215" eb="216">
      <t>ハカ</t>
    </rPh>
    <rPh sb="219" eb="220">
      <t>ワ</t>
    </rPh>
    <rPh sb="222" eb="224">
      <t>チズ</t>
    </rPh>
    <rPh sb="225" eb="226">
      <t>エ</t>
    </rPh>
    <rPh sb="229" eb="230">
      <t>ハカ</t>
    </rPh>
    <rPh sb="231" eb="232">
      <t>マエ</t>
    </rPh>
    <rPh sb="233" eb="234">
      <t>ト</t>
    </rPh>
    <rPh sb="244" eb="247">
      <t>アンナイブン</t>
    </rPh>
    <rPh sb="248" eb="249">
      <t>ミ</t>
    </rPh>
    <rPh sb="252" eb="253">
      <t>ハカ</t>
    </rPh>
    <rPh sb="254" eb="255">
      <t>マエ</t>
    </rPh>
    <rPh sb="256" eb="259">
      <t>セツメイブン</t>
    </rPh>
    <rPh sb="263" eb="264">
      <t>チガ</t>
    </rPh>
    <rPh sb="286" eb="287">
      <t>イ</t>
    </rPh>
    <rPh sb="288" eb="289">
      <t>ワケ</t>
    </rPh>
    <rPh sb="294" eb="296">
      <t>タケン</t>
    </rPh>
    <rPh sb="298" eb="300">
      <t>サツエイ</t>
    </rPh>
    <rPh sb="305" eb="307">
      <t>シャシン</t>
    </rPh>
    <rPh sb="308" eb="309">
      <t>ノ</t>
    </rPh>
    <rPh sb="315" eb="316">
      <t>クラ</t>
    </rPh>
    <rPh sb="330" eb="331">
      <t>ノ</t>
    </rPh>
    <rPh sb="339" eb="341">
      <t>ジゼン</t>
    </rPh>
    <rPh sb="354" eb="355">
      <t>カン</t>
    </rPh>
    <phoneticPr fontId="3"/>
  </si>
  <si>
    <r>
      <t>NO10より→日向薬師バス停～七沢温泉～順礼峠～物見峠～むじな坂峠～御門橋バス停→（14:10</t>
    </r>
    <r>
      <rPr>
        <sz val="8"/>
        <rFont val="ＭＳ 明朝"/>
        <family val="1"/>
        <charset val="128"/>
      </rPr>
      <t>-神奈中バス-</t>
    </r>
    <r>
      <rPr>
        <sz val="10"/>
        <rFont val="ＭＳ 明朝"/>
        <family val="1"/>
        <charset val="128"/>
      </rPr>
      <t xml:space="preserve">14:45本厚木駅）
</t>
    </r>
    <r>
      <rPr>
        <sz val="10"/>
        <color theme="7" tint="-0.499984740745262"/>
        <rFont val="ＭＳ 明朝"/>
        <family val="1"/>
        <charset val="128"/>
      </rPr>
      <t>撮影ポイント：順礼峠の地蔵</t>
    </r>
    <r>
      <rPr>
        <sz val="10"/>
        <rFont val="ＭＳ 明朝"/>
        <family val="1"/>
        <charset val="128"/>
      </rPr>
      <t xml:space="preserve">
日向薬師は修理中で本堂を見ることができなかった。七沢温泉入口で案内文をみたら「64号を渡り」とあったので、渡ってから左へ曲がったらコースミスだった。結果としては少しショートカットした形になった。順礼峠へ向う所からようやく山道らしくなった。途中シカ、イノシシ除けの柵があり、チェーンをはずして扉を開けた。電気柵の文字が見え、少し前にあった事件のことを思い出した。ゴール間近にヤマビル除けの忌避剤や、塩の入った箱を見かけ、驚いた。</t>
    </r>
    <phoneticPr fontId="3"/>
  </si>
  <si>
    <r>
      <t>（本厚木駅5番6:55</t>
    </r>
    <r>
      <rPr>
        <sz val="8"/>
        <rFont val="ＭＳ 明朝"/>
        <family val="1"/>
        <charset val="128"/>
      </rPr>
      <t>-神奈中厚20宮ヶ瀬行-</t>
    </r>
    <r>
      <rPr>
        <sz val="10"/>
        <rFont val="ＭＳ 明朝"/>
        <family val="1"/>
        <charset val="128"/>
      </rPr>
      <t>7:30）→坂尻バス停～半原越え～仏果山～物見峠～愛川ふれあいの村～半原バス停→（12:00</t>
    </r>
    <r>
      <rPr>
        <sz val="8"/>
        <rFont val="ＭＳ 明朝"/>
        <family val="1"/>
        <charset val="128"/>
      </rPr>
      <t>-神奈中バス-</t>
    </r>
    <r>
      <rPr>
        <sz val="10"/>
        <rFont val="ＭＳ 明朝"/>
        <family val="1"/>
        <charset val="128"/>
      </rPr>
      <t xml:space="preserve">12:04韮尾根）NO.13へ
</t>
    </r>
    <r>
      <rPr>
        <sz val="10"/>
        <color theme="7" tint="-0.499984740745262"/>
        <rFont val="ＭＳ 明朝"/>
        <family val="1"/>
        <charset val="128"/>
      </rPr>
      <t>撮影ポイント：仏果山山頂の展望台</t>
    </r>
    <r>
      <rPr>
        <sz val="10"/>
        <rFont val="ＭＳ 明朝"/>
        <family val="1"/>
        <charset val="128"/>
      </rPr>
      <t xml:space="preserve">
7:30に坂尻バス停を出発、朝早いにもかかわらず峠を下ってくる自転車14～15台とすれ違った。こんな時間にどこから来ているのだろうか。未明まで雨だったが、足場はそれほど悪くはない。上っていくうちに霧が出てきたがそれもすぐ消えた。半原越を過ぎると道も狭くなり、岩場で怖くなるような箇所もあった。さすが難易度４ということか。仏果山までの上りに５人、下りに13人と出会いこれまでで一番多かった。山頂でも曇り空で景観が望めないため展望台には登らなかった。</t>
    </r>
    <rPh sb="115" eb="117">
      <t>サカジリ</t>
    </rPh>
    <rPh sb="119" eb="120">
      <t>テイ</t>
    </rPh>
    <rPh sb="121" eb="123">
      <t>シュッパツ</t>
    </rPh>
    <rPh sb="124" eb="125">
      <t>アサ</t>
    </rPh>
    <rPh sb="125" eb="126">
      <t>ハヤ</t>
    </rPh>
    <rPh sb="134" eb="135">
      <t>トウゲ</t>
    </rPh>
    <rPh sb="136" eb="137">
      <t>クダ</t>
    </rPh>
    <rPh sb="141" eb="144">
      <t>ジテンシャ</t>
    </rPh>
    <rPh sb="149" eb="150">
      <t>ダイ</t>
    </rPh>
    <rPh sb="153" eb="154">
      <t>チガ</t>
    </rPh>
    <rPh sb="160" eb="162">
      <t>ジカン</t>
    </rPh>
    <rPh sb="167" eb="168">
      <t>キ</t>
    </rPh>
    <rPh sb="177" eb="179">
      <t>ミメイ</t>
    </rPh>
    <rPh sb="181" eb="182">
      <t>アメ</t>
    </rPh>
    <rPh sb="187" eb="189">
      <t>アシバ</t>
    </rPh>
    <rPh sb="194" eb="195">
      <t>ワル</t>
    </rPh>
    <rPh sb="200" eb="201">
      <t>ノボ</t>
    </rPh>
    <rPh sb="208" eb="209">
      <t>キリ</t>
    </rPh>
    <rPh sb="210" eb="211">
      <t>デ</t>
    </rPh>
    <rPh sb="220" eb="221">
      <t>キ</t>
    </rPh>
    <rPh sb="224" eb="226">
      <t>ハンバラ</t>
    </rPh>
    <rPh sb="226" eb="227">
      <t>コ</t>
    </rPh>
    <rPh sb="228" eb="229">
      <t>ス</t>
    </rPh>
    <rPh sb="232" eb="233">
      <t>ミチ</t>
    </rPh>
    <rPh sb="234" eb="235">
      <t>セマ</t>
    </rPh>
    <rPh sb="239" eb="241">
      <t>イワバ</t>
    </rPh>
    <rPh sb="242" eb="243">
      <t>コワ</t>
    </rPh>
    <rPh sb="249" eb="251">
      <t>カショ</t>
    </rPh>
    <rPh sb="259" eb="262">
      <t>ナンイド</t>
    </rPh>
    <rPh sb="276" eb="277">
      <t>ノボ</t>
    </rPh>
    <rPh sb="280" eb="281">
      <t>ニン</t>
    </rPh>
    <rPh sb="282" eb="283">
      <t>クダ</t>
    </rPh>
    <rPh sb="287" eb="288">
      <t>ニン</t>
    </rPh>
    <rPh sb="289" eb="291">
      <t>デア</t>
    </rPh>
    <rPh sb="297" eb="299">
      <t>イチバン</t>
    </rPh>
    <rPh sb="299" eb="300">
      <t>オオ</t>
    </rPh>
    <rPh sb="304" eb="306">
      <t>サンチョウ</t>
    </rPh>
    <rPh sb="308" eb="309">
      <t>クモ</t>
    </rPh>
    <rPh sb="310" eb="311">
      <t>ソラ</t>
    </rPh>
    <rPh sb="312" eb="314">
      <t>ケイカン</t>
    </rPh>
    <rPh sb="315" eb="316">
      <t>ノゾ</t>
    </rPh>
    <rPh sb="321" eb="324">
      <t>テンボウダイ</t>
    </rPh>
    <rPh sb="326" eb="327">
      <t>ノボ</t>
    </rPh>
    <phoneticPr fontId="3"/>
  </si>
  <si>
    <r>
      <t>NO12より→韮尾根バス停～雨乞山～明日原～根小屋～城山～津久井湖～城山高校前バス停→（16:27</t>
    </r>
    <r>
      <rPr>
        <sz val="8"/>
        <rFont val="ＭＳ 明朝"/>
        <family val="1"/>
        <charset val="128"/>
      </rPr>
      <t>-三ヶ木発神奈中バス-</t>
    </r>
    <r>
      <rPr>
        <sz val="10"/>
        <rFont val="ＭＳ 明朝"/>
        <family val="1"/>
        <charset val="128"/>
      </rPr>
      <t xml:space="preserve">16:52橋本駅北口）
</t>
    </r>
    <r>
      <rPr>
        <sz val="10"/>
        <color theme="7" tint="-0.499984740745262"/>
        <rFont val="ＭＳ 明朝"/>
        <family val="1"/>
        <charset val="128"/>
      </rPr>
      <t>撮影ポイント：城山山頂の築井古城記の碑</t>
    </r>
    <r>
      <rPr>
        <sz val="10"/>
        <rFont val="ＭＳ 明朝"/>
        <family val="1"/>
        <charset val="128"/>
      </rPr>
      <t xml:space="preserve">
12番ゴールの半原バス停から予定通り12:00発の三ヶ木行きバスに乗った。乗客は一人だけ、韮尾根は４つ目で12:04に着いた。雨乞山は一気に登ったが、標識以外何にもないのに拍子抜けがした。その先の指導標識や案内文に明日原とか根小屋とか書かれているが、地図には書かれていない。特に根小屋は国土地理院の地図にも載っていない。どの辺まで進んでいるのかが分かりにくかった。また、韮尾根から3.5kmにある里程標に中沢まで6.5kmあるが、中沢などどこにも載っていない。道を間違えたと思った。さらに城山公園の中も見慣れた標識とは違い、何度も道に迷ってしまった。きわめて不親切なコースである。</t>
    </r>
    <rPh sb="95" eb="96">
      <t>バン</t>
    </rPh>
    <rPh sb="107" eb="109">
      <t>ヨテイ</t>
    </rPh>
    <rPh sb="109" eb="110">
      <t>ドオ</t>
    </rPh>
    <rPh sb="116" eb="117">
      <t>ハツ</t>
    </rPh>
    <rPh sb="118" eb="119">
      <t>ミ</t>
    </rPh>
    <rPh sb="120" eb="121">
      <t>モク</t>
    </rPh>
    <rPh sb="121" eb="122">
      <t>ユ</t>
    </rPh>
    <rPh sb="126" eb="127">
      <t>ノ</t>
    </rPh>
    <rPh sb="130" eb="132">
      <t>ジョウキャク</t>
    </rPh>
    <rPh sb="133" eb="135">
      <t>ヒトリ</t>
    </rPh>
    <rPh sb="144" eb="145">
      <t>メ</t>
    </rPh>
    <rPh sb="152" eb="153">
      <t>ツ</t>
    </rPh>
    <rPh sb="160" eb="162">
      <t>イッキ</t>
    </rPh>
    <rPh sb="163" eb="164">
      <t>ノボ</t>
    </rPh>
    <rPh sb="168" eb="170">
      <t>ヒョウシキ</t>
    </rPh>
    <rPh sb="170" eb="172">
      <t>イガイ</t>
    </rPh>
    <rPh sb="172" eb="173">
      <t>ナン</t>
    </rPh>
    <rPh sb="179" eb="182">
      <t>ヒョウシヌ</t>
    </rPh>
    <rPh sb="189" eb="190">
      <t>サキ</t>
    </rPh>
    <rPh sb="191" eb="193">
      <t>シドウ</t>
    </rPh>
    <rPh sb="193" eb="195">
      <t>ヒョウシキ</t>
    </rPh>
    <rPh sb="196" eb="199">
      <t>アンナイブン</t>
    </rPh>
    <rPh sb="210" eb="211">
      <t>カ</t>
    </rPh>
    <rPh sb="218" eb="220">
      <t>チズ</t>
    </rPh>
    <rPh sb="222" eb="223">
      <t>カ</t>
    </rPh>
    <rPh sb="230" eb="231">
      <t>トク</t>
    </rPh>
    <rPh sb="236" eb="238">
      <t>コクド</t>
    </rPh>
    <rPh sb="238" eb="240">
      <t>チリ</t>
    </rPh>
    <rPh sb="240" eb="241">
      <t>イン</t>
    </rPh>
    <rPh sb="242" eb="244">
      <t>チズ</t>
    </rPh>
    <rPh sb="246" eb="247">
      <t>ノ</t>
    </rPh>
    <rPh sb="291" eb="294">
      <t>リテイヒョウ</t>
    </rPh>
    <rPh sb="295" eb="297">
      <t>ナカサワ</t>
    </rPh>
    <rPh sb="308" eb="310">
      <t>ナカサワ</t>
    </rPh>
    <rPh sb="316" eb="317">
      <t>ノ</t>
    </rPh>
    <rPh sb="337" eb="339">
      <t>シロヤマ</t>
    </rPh>
    <rPh sb="339" eb="341">
      <t>コウエン</t>
    </rPh>
    <rPh sb="342" eb="343">
      <t>ナカ</t>
    </rPh>
    <rPh sb="344" eb="346">
      <t>ミナ</t>
    </rPh>
    <rPh sb="348" eb="350">
      <t>ヒョウシキ</t>
    </rPh>
    <rPh sb="352" eb="353">
      <t>チガ</t>
    </rPh>
    <rPh sb="355" eb="357">
      <t>ナンド</t>
    </rPh>
    <rPh sb="358" eb="359">
      <t>ミチ</t>
    </rPh>
    <rPh sb="360" eb="361">
      <t>マヨ</t>
    </rPh>
    <rPh sb="372" eb="375">
      <t>フシンセツ</t>
    </rPh>
    <phoneticPr fontId="3"/>
  </si>
  <si>
    <r>
      <t xml:space="preserve">城山高校前バス停～津久井湖園地～三嶋神社～峰の薬師～三沢峠～梅の木平バス停
</t>
    </r>
    <r>
      <rPr>
        <sz val="10"/>
        <color theme="7" tint="-0.499984740745262"/>
        <rFont val="ＭＳ 明朝"/>
        <family val="1"/>
        <charset val="128"/>
      </rPr>
      <t>撮影ポイント：峰の薬師・鐘撞堂</t>
    </r>
    <r>
      <rPr>
        <sz val="10"/>
        <rFont val="ＭＳ 明朝"/>
        <family val="1"/>
        <charset val="128"/>
      </rPr>
      <t xml:space="preserve">
短いコースなので橋本駅から歩いて行くことにした。スマホのナビを見ると413号線の南側を通るバス道路で交通量が比較的少ない。城山高校前では前回13番の終点で探した指導標識を見つけることができた。標識通りに上中沢バス停を右に上がった。少し先のＴ字路にあった指導標識は文字がかすれて全く判読不可能、迷ったが津久井湖が見える直進を選んだ。峰の薬師では３人ほど休んでいた。三沢峠からの下りは前夜の雨のせいか、かなりぬかるんでいた。梅ノ木平から高尾山口駅まで歩いて、これで神奈川県全17コースを歩き終えた。</t>
    </r>
    <rPh sb="55" eb="56">
      <t>ミジカ</t>
    </rPh>
    <rPh sb="63" eb="66">
      <t>ハシモトエキ</t>
    </rPh>
    <rPh sb="68" eb="69">
      <t>アル</t>
    </rPh>
    <rPh sb="71" eb="72">
      <t>イ</t>
    </rPh>
    <rPh sb="86" eb="87">
      <t>ミ</t>
    </rPh>
    <rPh sb="92" eb="94">
      <t>ゴウセン</t>
    </rPh>
    <rPh sb="95" eb="97">
      <t>ミナミガワ</t>
    </rPh>
    <rPh sb="98" eb="99">
      <t>トオ</t>
    </rPh>
    <rPh sb="102" eb="104">
      <t>ドウロ</t>
    </rPh>
    <rPh sb="105" eb="107">
      <t>コウツウ</t>
    </rPh>
    <rPh sb="107" eb="108">
      <t>リョウ</t>
    </rPh>
    <rPh sb="109" eb="112">
      <t>ヒカクテキ</t>
    </rPh>
    <rPh sb="112" eb="113">
      <t>スク</t>
    </rPh>
    <rPh sb="120" eb="121">
      <t>マエ</t>
    </rPh>
    <rPh sb="123" eb="125">
      <t>ゼンカイ</t>
    </rPh>
    <rPh sb="127" eb="128">
      <t>バン</t>
    </rPh>
    <rPh sb="129" eb="131">
      <t>シュウテン</t>
    </rPh>
    <rPh sb="132" eb="133">
      <t>サガ</t>
    </rPh>
    <rPh sb="135" eb="137">
      <t>シドウ</t>
    </rPh>
    <rPh sb="137" eb="139">
      <t>ヒョウシキ</t>
    </rPh>
    <rPh sb="140" eb="141">
      <t>ミ</t>
    </rPh>
    <rPh sb="151" eb="153">
      <t>ヒョウシキ</t>
    </rPh>
    <rPh sb="153" eb="154">
      <t>ドオ</t>
    </rPh>
    <rPh sb="156" eb="157">
      <t>カミ</t>
    </rPh>
    <rPh sb="157" eb="159">
      <t>ナカザワ</t>
    </rPh>
    <rPh sb="161" eb="162">
      <t>テイ</t>
    </rPh>
    <rPh sb="163" eb="164">
      <t>ミギ</t>
    </rPh>
    <rPh sb="165" eb="166">
      <t>ア</t>
    </rPh>
    <rPh sb="170" eb="171">
      <t>スコ</t>
    </rPh>
    <rPh sb="172" eb="173">
      <t>サキ</t>
    </rPh>
    <rPh sb="175" eb="177">
      <t>ジロ</t>
    </rPh>
    <rPh sb="181" eb="183">
      <t>シドウ</t>
    </rPh>
    <rPh sb="183" eb="185">
      <t>ヒョウシキ</t>
    </rPh>
    <rPh sb="186" eb="188">
      <t>モジ</t>
    </rPh>
    <rPh sb="193" eb="194">
      <t>マッタ</t>
    </rPh>
    <rPh sb="195" eb="197">
      <t>ハンドク</t>
    </rPh>
    <rPh sb="197" eb="200">
      <t>フカノウ</t>
    </rPh>
    <rPh sb="201" eb="202">
      <t>マヨ</t>
    </rPh>
    <rPh sb="205" eb="208">
      <t>ツクイ</t>
    </rPh>
    <rPh sb="208" eb="209">
      <t>コ</t>
    </rPh>
    <rPh sb="210" eb="211">
      <t>ミ</t>
    </rPh>
    <rPh sb="213" eb="215">
      <t>チョクシン</t>
    </rPh>
    <rPh sb="216" eb="217">
      <t>エラ</t>
    </rPh>
    <rPh sb="220" eb="221">
      <t>ミネ</t>
    </rPh>
    <rPh sb="222" eb="224">
      <t>ヤクシ</t>
    </rPh>
    <rPh sb="227" eb="228">
      <t>ニン</t>
    </rPh>
    <rPh sb="230" eb="231">
      <t>ヤス</t>
    </rPh>
    <rPh sb="236" eb="238">
      <t>ミサワ</t>
    </rPh>
    <rPh sb="238" eb="239">
      <t>トウゲ</t>
    </rPh>
    <rPh sb="242" eb="243">
      <t>クダ</t>
    </rPh>
    <rPh sb="245" eb="247">
      <t>ゼンヤ</t>
    </rPh>
    <rPh sb="248" eb="249">
      <t>アメ</t>
    </rPh>
    <rPh sb="265" eb="266">
      <t>ウメ</t>
    </rPh>
    <rPh sb="267" eb="268">
      <t>キ</t>
    </rPh>
    <rPh sb="268" eb="269">
      <t>ダイラ</t>
    </rPh>
    <rPh sb="271" eb="276">
      <t>タカオサングチエキ</t>
    </rPh>
    <rPh sb="278" eb="279">
      <t>アル</t>
    </rPh>
    <rPh sb="285" eb="289">
      <t>カナガワケン</t>
    </rPh>
    <rPh sb="289" eb="290">
      <t>ゼン</t>
    </rPh>
    <rPh sb="296" eb="297">
      <t>アル</t>
    </rPh>
    <rPh sb="298" eb="299">
      <t>オ</t>
    </rPh>
    <phoneticPr fontId="3"/>
  </si>
  <si>
    <r>
      <t>（秦野駅1番7:29</t>
    </r>
    <r>
      <rPr>
        <sz val="8"/>
        <rFont val="ＭＳ 明朝"/>
        <family val="1"/>
        <charset val="128"/>
      </rPr>
      <t>-神奈中平71平塚駅北口行-</t>
    </r>
    <r>
      <rPr>
        <sz val="10"/>
        <rFont val="ＭＳ 明朝"/>
        <family val="1"/>
        <charset val="128"/>
      </rPr>
      <t xml:space="preserve">7:41）→南平橋バス停～健速神社～権現山～加茂神社～光明院～小蓑毛バス停→＜蓑毛バス停＞16番へ
</t>
    </r>
    <r>
      <rPr>
        <sz val="10"/>
        <color theme="7" tint="-0.499984740745262"/>
        <rFont val="ＭＳ 明朝"/>
        <family val="1"/>
        <charset val="128"/>
      </rPr>
      <t>撮影ポイント：蓑毛の宝蓮寺・大日堂山門</t>
    </r>
    <r>
      <rPr>
        <sz val="10"/>
        <rFont val="ＭＳ 明朝"/>
        <family val="1"/>
        <charset val="128"/>
      </rPr>
      <t xml:space="preserve">
半分近くが前回のNO.9とダブっているので順調に歩を進めた。前回間違えた東名高速峰ノ上橋を越えた所と白山神社方面へ入る道も、見落とすことなくうまくいった。しかし、名古木の先でまたもミスをした。左へ曲がるところを直進し光明院を見ることができなかった。バス道路を進み東小学校でコースに戻った。小蓑毛には10：05に着き、10：19発蓑毛行きのバスには時間があったので連絡区間を歩いたが、途中でバスに追い抜かれた。</t>
    </r>
    <rPh sb="95" eb="97">
      <t>ハンブン</t>
    </rPh>
    <rPh sb="97" eb="98">
      <t>チカ</t>
    </rPh>
    <rPh sb="100" eb="102">
      <t>ゼンカイ</t>
    </rPh>
    <rPh sb="116" eb="118">
      <t>ジュンチョウ</t>
    </rPh>
    <rPh sb="119" eb="120">
      <t>ホ</t>
    </rPh>
    <rPh sb="121" eb="122">
      <t>スス</t>
    </rPh>
    <rPh sb="125" eb="127">
      <t>ゼンカイ</t>
    </rPh>
    <rPh sb="127" eb="129">
      <t>マチガ</t>
    </rPh>
    <rPh sb="140" eb="141">
      <t>コ</t>
    </rPh>
    <rPh sb="143" eb="144">
      <t>トコロ</t>
    </rPh>
    <rPh sb="145" eb="147">
      <t>ハクサン</t>
    </rPh>
    <rPh sb="147" eb="149">
      <t>ジンジャ</t>
    </rPh>
    <rPh sb="149" eb="151">
      <t>ホウメン</t>
    </rPh>
    <rPh sb="152" eb="153">
      <t>ハイ</t>
    </rPh>
    <rPh sb="154" eb="155">
      <t>ミチ</t>
    </rPh>
    <rPh sb="157" eb="159">
      <t>ミオ</t>
    </rPh>
    <rPh sb="176" eb="179">
      <t>ナガヌキ</t>
    </rPh>
    <rPh sb="180" eb="181">
      <t>サキ</t>
    </rPh>
    <rPh sb="191" eb="192">
      <t>ヒダリ</t>
    </rPh>
    <rPh sb="193" eb="194">
      <t>マ</t>
    </rPh>
    <rPh sb="200" eb="202">
      <t>チョクシン</t>
    </rPh>
    <rPh sb="203" eb="205">
      <t>コウミョウ</t>
    </rPh>
    <rPh sb="205" eb="206">
      <t>イン</t>
    </rPh>
    <rPh sb="207" eb="208">
      <t>ミ</t>
    </rPh>
    <rPh sb="221" eb="223">
      <t>ドウロ</t>
    </rPh>
    <rPh sb="224" eb="225">
      <t>スス</t>
    </rPh>
    <rPh sb="226" eb="227">
      <t>ヒガシ</t>
    </rPh>
    <rPh sb="227" eb="230">
      <t>ショウガッコウ</t>
    </rPh>
    <rPh sb="235" eb="236">
      <t>モド</t>
    </rPh>
    <rPh sb="239" eb="242">
      <t>コミノゲ</t>
    </rPh>
    <rPh sb="250" eb="251">
      <t>ツ</t>
    </rPh>
    <rPh sb="261" eb="262">
      <t>イ</t>
    </rPh>
    <rPh sb="268" eb="270">
      <t>ジカン</t>
    </rPh>
    <rPh sb="281" eb="282">
      <t>アル</t>
    </rPh>
    <rPh sb="286" eb="288">
      <t>トチュウ</t>
    </rPh>
    <rPh sb="292" eb="293">
      <t>オ</t>
    </rPh>
    <rPh sb="294" eb="295">
      <t>ヌ</t>
    </rPh>
    <phoneticPr fontId="3"/>
  </si>
  <si>
    <r>
      <t>15番小蓑毛バス停より→蓑毛バス停～蓑毛越え～大山阿夫利神社下社～見晴台～日向渓谷～日向薬師バス停→（15:15</t>
    </r>
    <r>
      <rPr>
        <sz val="8"/>
        <rFont val="ＭＳ 明朝"/>
        <family val="1"/>
        <charset val="128"/>
      </rPr>
      <t>-神奈中バス-</t>
    </r>
    <r>
      <rPr>
        <sz val="10"/>
        <rFont val="ＭＳ 明朝"/>
        <family val="1"/>
        <charset val="128"/>
      </rPr>
      <t xml:space="preserve">15:34伊勢原駅）
</t>
    </r>
    <r>
      <rPr>
        <sz val="10"/>
        <color theme="7" tint="-0.499984740745262"/>
        <rFont val="ＭＳ 明朝"/>
        <family val="1"/>
        <charset val="128"/>
      </rPr>
      <t>撮影ポイント：大山・二重の滝</t>
    </r>
    <r>
      <rPr>
        <sz val="10"/>
        <rFont val="ＭＳ 明朝"/>
        <family val="1"/>
        <charset val="128"/>
      </rPr>
      <t xml:space="preserve">
蓑毛越を過ぎたあたりから残雪が目につくようになった。幸いなことに雪道になっていたのはわずか数ｍ程度で、持っていった軽アイゼンは使わずに済んだ。標高差400mを一気に登ると道の右側は絶壁状態で、安全柵があるから気にせず通れるが、なければ躊躇するような所が何ヶ所もあった。大山阿夫利神社下社は大勢の人がいたが、ケーブルカーがどこを走行しているのかは分からなかった。約35年前子供を連れて来たことを思い出した。二重の滝は残念ながら涸れていた。</t>
    </r>
    <rPh sb="90" eb="92">
      <t>ミノゲ</t>
    </rPh>
    <rPh sb="92" eb="93">
      <t>ゴ</t>
    </rPh>
    <rPh sb="94" eb="95">
      <t>ス</t>
    </rPh>
    <rPh sb="102" eb="104">
      <t>ザンセツ</t>
    </rPh>
    <rPh sb="105" eb="106">
      <t>メ</t>
    </rPh>
    <rPh sb="116" eb="117">
      <t>サイワ</t>
    </rPh>
    <rPh sb="122" eb="124">
      <t>ユキミチ</t>
    </rPh>
    <rPh sb="135" eb="136">
      <t>スウ</t>
    </rPh>
    <rPh sb="137" eb="139">
      <t>テイド</t>
    </rPh>
    <rPh sb="141" eb="142">
      <t>モ</t>
    </rPh>
    <rPh sb="147" eb="148">
      <t>ケイ</t>
    </rPh>
    <rPh sb="153" eb="154">
      <t>ツカ</t>
    </rPh>
    <rPh sb="157" eb="158">
      <t>ス</t>
    </rPh>
    <rPh sb="161" eb="164">
      <t>ヒョウコウサ</t>
    </rPh>
    <rPh sb="169" eb="171">
      <t>イッキ</t>
    </rPh>
    <rPh sb="172" eb="173">
      <t>ノボ</t>
    </rPh>
    <rPh sb="175" eb="176">
      <t>ミチ</t>
    </rPh>
    <rPh sb="177" eb="179">
      <t>ミギガワ</t>
    </rPh>
    <rPh sb="180" eb="182">
      <t>ゼッペキ</t>
    </rPh>
    <rPh sb="182" eb="184">
      <t>ジョウタイ</t>
    </rPh>
    <rPh sb="186" eb="188">
      <t>アンゼン</t>
    </rPh>
    <rPh sb="188" eb="189">
      <t>サク</t>
    </rPh>
    <rPh sb="194" eb="195">
      <t>キ</t>
    </rPh>
    <rPh sb="198" eb="199">
      <t>トオ</t>
    </rPh>
    <rPh sb="207" eb="209">
      <t>チュウチョ</t>
    </rPh>
    <rPh sb="214" eb="215">
      <t>トコロ</t>
    </rPh>
    <rPh sb="216" eb="219">
      <t>ナンカショ</t>
    </rPh>
    <phoneticPr fontId="3"/>
  </si>
  <si>
    <r>
      <t xml:space="preserve">            </t>
    </r>
    <r>
      <rPr>
        <sz val="8"/>
        <rFont val="ＭＳ 明朝"/>
        <family val="1"/>
        <charset val="128"/>
      </rPr>
      <t>(西武線)</t>
    </r>
    <r>
      <rPr>
        <sz val="10"/>
        <rFont val="ＭＳ 明朝"/>
        <family val="1"/>
        <charset val="128"/>
      </rPr>
      <t>-7:00飯能7:13-8:05西武秩父8:20</t>
    </r>
    <r>
      <rPr>
        <sz val="8"/>
        <rFont val="ＭＳ 明朝"/>
        <family val="1"/>
        <charset val="128"/>
      </rPr>
      <t>-西武観光バス-</t>
    </r>
    <r>
      <rPr>
        <sz val="10"/>
        <rFont val="ＭＳ 明朝"/>
        <family val="1"/>
        <charset val="128"/>
      </rPr>
      <t>8:47高原牧場入口</t>
    </r>
    <rPh sb="13" eb="16">
      <t>セイブセン</t>
    </rPh>
    <rPh sb="22" eb="23">
      <t>メシ</t>
    </rPh>
    <rPh sb="23" eb="24">
      <t>ノウ</t>
    </rPh>
    <rPh sb="33" eb="37">
      <t>セイブチチブ</t>
    </rPh>
    <rPh sb="42" eb="44">
      <t>セイブ</t>
    </rPh>
    <rPh sb="44" eb="46">
      <t>カンコウ</t>
    </rPh>
    <rPh sb="53" eb="55">
      <t>コウゲン</t>
    </rPh>
    <rPh sb="55" eb="57">
      <t>ボクジョウ</t>
    </rPh>
    <rPh sb="57" eb="59">
      <t>イリグチ</t>
    </rPh>
    <phoneticPr fontId="3"/>
  </si>
  <si>
    <r>
      <t>（西武秩父駅8:20</t>
    </r>
    <r>
      <rPr>
        <sz val="8"/>
        <rFont val="ＭＳ 明朝"/>
        <family val="1"/>
        <charset val="128"/>
      </rPr>
      <t>-西武観光バス-</t>
    </r>
    <r>
      <rPr>
        <sz val="10"/>
        <rFont val="ＭＳ 明朝"/>
        <family val="1"/>
        <charset val="128"/>
      </rPr>
      <t xml:space="preserve">8:47高原牧場入口）⇒高原牧場入口バス停～粥仁田峠～秩父高原牧場～二本木峠～皇鈴山～登谷山～釜山神社～塞神峠～秩父鉄道長瀞駅
</t>
    </r>
    <r>
      <rPr>
        <sz val="10"/>
        <color theme="7" tint="-0.499984740745262"/>
        <rFont val="ＭＳ 明朝"/>
        <family val="1"/>
        <charset val="128"/>
      </rPr>
      <t xml:space="preserve">撮影ポイント：二本木峠地名板
</t>
    </r>
    <r>
      <rPr>
        <sz val="10"/>
        <rFont val="ＭＳ 明朝"/>
        <family val="1"/>
        <charset val="128"/>
      </rPr>
      <t xml:space="preserve">
前半3.4kmは前回５番で通ったことがあるので、甘く見ていたのがいけなかった。出発してすぐの舗装道路で分岐ミスにより30分以上ロスした。朝から雨のせいか人気はなく、最後まで一人も出会わなかった。粥仁田峠から釜伏峠までは今年４月の外秩父七峰縦走大会42kmで通っており迷わなかったが、途中の愛宕山は初めて登った。天気予報では９時から曇、午後晴となっていたのに、２時頃まで小雨模様で晴れることはなかった。案内地図の数ヶ所にある「大展望」とか「大パノラマ」は厚い雲と霧で見えずじまい。ゴール後岩畳とライン下りを見に行き、観光バスで来ている大勢の眼光客に驚かされた。</t>
    </r>
    <rPh sb="98" eb="100">
      <t>ゼンハン</t>
    </rPh>
    <rPh sb="109" eb="110">
      <t>バン</t>
    </rPh>
    <rPh sb="111" eb="112">
      <t>トオ</t>
    </rPh>
    <rPh sb="122" eb="123">
      <t>アマ</t>
    </rPh>
    <rPh sb="124" eb="125">
      <t>ミ</t>
    </rPh>
    <rPh sb="137" eb="139">
      <t>シュッパツ</t>
    </rPh>
    <rPh sb="144" eb="146">
      <t>ホソウ</t>
    </rPh>
    <rPh sb="146" eb="148">
      <t>ドウロ</t>
    </rPh>
    <rPh sb="149" eb="151">
      <t>ブンキ</t>
    </rPh>
    <rPh sb="158" eb="159">
      <t>フン</t>
    </rPh>
    <rPh sb="159" eb="161">
      <t>イジョウ</t>
    </rPh>
    <rPh sb="166" eb="167">
      <t>アサ</t>
    </rPh>
    <rPh sb="169" eb="170">
      <t>アメ</t>
    </rPh>
    <rPh sb="174" eb="176">
      <t>ヒトケ</t>
    </rPh>
    <rPh sb="180" eb="182">
      <t>サイゴ</t>
    </rPh>
    <rPh sb="184" eb="186">
      <t>ヒトリ</t>
    </rPh>
    <rPh sb="187" eb="189">
      <t>デア</t>
    </rPh>
    <rPh sb="195" eb="196">
      <t>カユ</t>
    </rPh>
    <rPh sb="196" eb="199">
      <t>ニタトウゲ</t>
    </rPh>
    <rPh sb="201" eb="202">
      <t>カマ</t>
    </rPh>
    <rPh sb="202" eb="203">
      <t>フ</t>
    </rPh>
    <rPh sb="203" eb="204">
      <t>トウゲ</t>
    </rPh>
    <rPh sb="207" eb="209">
      <t>コトシ</t>
    </rPh>
    <rPh sb="210" eb="211">
      <t>ガツ</t>
    </rPh>
    <rPh sb="212" eb="213">
      <t>ソト</t>
    </rPh>
    <rPh sb="213" eb="215">
      <t>チチブ</t>
    </rPh>
    <rPh sb="215" eb="216">
      <t>ナナ</t>
    </rPh>
    <rPh sb="216" eb="217">
      <t>ミネ</t>
    </rPh>
    <rPh sb="217" eb="219">
      <t>ジュウソウ</t>
    </rPh>
    <rPh sb="219" eb="221">
      <t>タイカイ</t>
    </rPh>
    <rPh sb="226" eb="227">
      <t>トオ</t>
    </rPh>
    <rPh sb="231" eb="232">
      <t>マヨ</t>
    </rPh>
    <rPh sb="239" eb="241">
      <t>トチュウ</t>
    </rPh>
    <rPh sb="242" eb="245">
      <t>アタゴヤマ</t>
    </rPh>
    <rPh sb="246" eb="247">
      <t>ハジ</t>
    </rPh>
    <rPh sb="249" eb="250">
      <t>ノボ</t>
    </rPh>
    <rPh sb="253" eb="255">
      <t>テンキ</t>
    </rPh>
    <rPh sb="255" eb="257">
      <t>ヨホウ</t>
    </rPh>
    <rPh sb="260" eb="261">
      <t>ジ</t>
    </rPh>
    <rPh sb="263" eb="264">
      <t>クモリ</t>
    </rPh>
    <rPh sb="265" eb="267">
      <t>ゴゴ</t>
    </rPh>
    <rPh sb="267" eb="268">
      <t>ハレ</t>
    </rPh>
    <rPh sb="278" eb="279">
      <t>ジ</t>
    </rPh>
    <rPh sb="279" eb="280">
      <t>コロ</t>
    </rPh>
    <rPh sb="282" eb="284">
      <t>コサメ</t>
    </rPh>
    <rPh sb="284" eb="286">
      <t>モヨウ</t>
    </rPh>
    <rPh sb="287" eb="288">
      <t>ハ</t>
    </rPh>
    <rPh sb="298" eb="300">
      <t>アンナイ</t>
    </rPh>
    <rPh sb="300" eb="302">
      <t>チズ</t>
    </rPh>
    <rPh sb="303" eb="306">
      <t>スウカショ</t>
    </rPh>
    <rPh sb="310" eb="311">
      <t>ダイ</t>
    </rPh>
    <rPh sb="311" eb="313">
      <t>テンボウ</t>
    </rPh>
    <rPh sb="317" eb="318">
      <t>ダイ</t>
    </rPh>
    <rPh sb="324" eb="325">
      <t>アツ</t>
    </rPh>
    <rPh sb="326" eb="327">
      <t>クモ</t>
    </rPh>
    <rPh sb="328" eb="329">
      <t>キリ</t>
    </rPh>
    <rPh sb="330" eb="331">
      <t>ミ</t>
    </rPh>
    <rPh sb="340" eb="341">
      <t>ゴ</t>
    </rPh>
    <rPh sb="341" eb="342">
      <t>イワ</t>
    </rPh>
    <rPh sb="342" eb="343">
      <t>タタミ</t>
    </rPh>
    <rPh sb="347" eb="348">
      <t>クダ</t>
    </rPh>
    <rPh sb="350" eb="351">
      <t>ミ</t>
    </rPh>
    <rPh sb="352" eb="353">
      <t>イ</t>
    </rPh>
    <rPh sb="364" eb="366">
      <t>オオゼイ</t>
    </rPh>
    <rPh sb="367" eb="369">
      <t>ガンコウ</t>
    </rPh>
    <rPh sb="369" eb="370">
      <t>キャク</t>
    </rPh>
    <rPh sb="371" eb="372">
      <t>オドロ</t>
    </rPh>
    <phoneticPr fontId="3"/>
  </si>
  <si>
    <r>
      <t xml:space="preserve">JR成田線下総松崎駅～印旛沼畔（甚兵衛排水機場)～甚兵衛渡し跡→NO28
</t>
    </r>
    <r>
      <rPr>
        <sz val="10"/>
        <color theme="7" tint="-0.499984740745262"/>
        <rFont val="ＭＳ 明朝"/>
        <family val="1"/>
        <charset val="128"/>
      </rPr>
      <t>撮影ポイント：甚兵衛排水機場</t>
    </r>
    <r>
      <rPr>
        <sz val="10"/>
        <rFont val="ＭＳ 明朝"/>
        <family val="1"/>
        <charset val="128"/>
      </rPr>
      <t xml:space="preserve">
雲一つない快晴だが気温はこの冬一番に冷えこんだ。時刻表通りに下総松崎駅に到着、前回NO27で確認していたので即スタートした。踏切を渡って田んぼの道を進むと水路脇に白鷺の姿、さすが水鳥のみちである。甚兵衛の森の中に碑があるとのことだが、どこにあるのか分らなかった。また水路が邪魔して堤に上がれず、折角印旛沼に来たのに全く見ることができなかった。迂回路の２ヶ所は線路で分断された永久的なものとは思わなかった。</t>
    </r>
    <rPh sb="53" eb="54">
      <t>クモ</t>
    </rPh>
    <rPh sb="54" eb="55">
      <t>ヒト</t>
    </rPh>
    <rPh sb="58" eb="60">
      <t>カイセイ</t>
    </rPh>
    <rPh sb="62" eb="64">
      <t>キオン</t>
    </rPh>
    <rPh sb="67" eb="68">
      <t>フユ</t>
    </rPh>
    <rPh sb="68" eb="70">
      <t>イチバン</t>
    </rPh>
    <rPh sb="71" eb="72">
      <t>ヒ</t>
    </rPh>
    <rPh sb="77" eb="80">
      <t>ジコクヒョウ</t>
    </rPh>
    <rPh sb="80" eb="81">
      <t>トオ</t>
    </rPh>
    <rPh sb="83" eb="85">
      <t>シモウサ</t>
    </rPh>
    <rPh sb="85" eb="87">
      <t>マンザキ</t>
    </rPh>
    <rPh sb="87" eb="88">
      <t>エキ</t>
    </rPh>
    <rPh sb="89" eb="91">
      <t>トウチャク</t>
    </rPh>
    <rPh sb="92" eb="94">
      <t>ゼンカイ</t>
    </rPh>
    <rPh sb="99" eb="101">
      <t>カクニン</t>
    </rPh>
    <rPh sb="107" eb="108">
      <t>ソク</t>
    </rPh>
    <rPh sb="115" eb="117">
      <t>フミキリ</t>
    </rPh>
    <rPh sb="118" eb="119">
      <t>ワタ</t>
    </rPh>
    <rPh sb="121" eb="122">
      <t>タ</t>
    </rPh>
    <rPh sb="125" eb="126">
      <t>ミチ</t>
    </rPh>
    <rPh sb="127" eb="128">
      <t>スス</t>
    </rPh>
    <rPh sb="130" eb="132">
      <t>スイロ</t>
    </rPh>
    <rPh sb="132" eb="133">
      <t>ワキ</t>
    </rPh>
    <rPh sb="134" eb="136">
      <t>シラサギ</t>
    </rPh>
    <rPh sb="137" eb="138">
      <t>スガタ</t>
    </rPh>
    <rPh sb="142" eb="144">
      <t>ミズトリ</t>
    </rPh>
    <rPh sb="155" eb="156">
      <t>モリ</t>
    </rPh>
    <rPh sb="157" eb="158">
      <t>チュウ</t>
    </rPh>
    <rPh sb="159" eb="160">
      <t>ヒ</t>
    </rPh>
    <rPh sb="177" eb="178">
      <t>ワカ</t>
    </rPh>
    <rPh sb="200" eb="202">
      <t>セッカク</t>
    </rPh>
    <rPh sb="206" eb="207">
      <t>キ</t>
    </rPh>
    <rPh sb="210" eb="211">
      <t>マッタ</t>
    </rPh>
    <rPh sb="212" eb="213">
      <t>ミ</t>
    </rPh>
    <rPh sb="224" eb="227">
      <t>ウカイロ</t>
    </rPh>
    <rPh sb="230" eb="231">
      <t>ショ</t>
    </rPh>
    <rPh sb="232" eb="234">
      <t>センロ</t>
    </rPh>
    <rPh sb="235" eb="237">
      <t>ブンダン</t>
    </rPh>
    <phoneticPr fontId="3"/>
  </si>
  <si>
    <r>
      <t>東金駅～八鶴湖～姫島</t>
    </r>
    <r>
      <rPr>
        <sz val="8"/>
        <rFont val="ＭＳ 明朝"/>
        <family val="1"/>
        <charset val="128"/>
      </rPr>
      <t>⋯[求名駅]⋯</t>
    </r>
    <r>
      <rPr>
        <sz val="10"/>
        <rFont val="ＭＳ 明朝"/>
        <family val="1"/>
        <charset val="128"/>
      </rPr>
      <t>食虫植物群落～伊藤左千夫の生家</t>
    </r>
    <r>
      <rPr>
        <sz val="8"/>
        <rFont val="ＭＳ 明朝"/>
        <family val="1"/>
        <charset val="128"/>
      </rPr>
      <t>⋯[成東駅]⋯</t>
    </r>
    <r>
      <rPr>
        <sz val="10"/>
        <rFont val="ＭＳ 明朝"/>
        <family val="1"/>
        <charset val="128"/>
      </rPr>
      <t xml:space="preserve">光明寺→NO29
</t>
    </r>
    <r>
      <rPr>
        <sz val="10"/>
        <color theme="7" tint="-0.499984740745262"/>
        <rFont val="ＭＳ 明朝"/>
        <family val="1"/>
        <charset val="128"/>
      </rPr>
      <t>撮影ポイント：成東・東金食虫植物群落 解説標識</t>
    </r>
    <r>
      <rPr>
        <sz val="10"/>
        <rFont val="ＭＳ 明朝"/>
        <family val="1"/>
        <charset val="128"/>
      </rPr>
      <t xml:space="preserve">
出発してすぐの八鶴湖で早速道を間違えた。案内図が最福寺辺りを右に曲るようにみえたので、階段を上り境内の裏手奥まで行ったが行き止まりだった。再び元へ戻ったすぐ先にふれあいの看板をみつけた。しかし指導標識がなかったため行き過ぎ、また戻ってようやく奥まったところにあった階段にたどりついた。大幅にロスしたためその後の下り坂は走りどおしだった。さらに寿福寺を過ぎた交差点では誤った方向を指している指導標識に騙されて、千葉学芸高校まで行ってしまった。何度となく復帰を試みたがそのつど失敗したため、バスどおりを姫島へ向った。食虫植物群落の資料室は鍵がかかっていて入ることができなかった。この日は強風が吹いており、熊野神社手前の未舗装の道で帽子を10m近く飛ばされ田んぼに落ちた。作物はなく中に入って取ることはできたが、靴が泥んこ状態となってしまった。成東駅はNO6で行っているので、光明寺手前でNo29に合流した。</t>
    </r>
    <rPh sb="73" eb="75">
      <t>シュッパツ</t>
    </rPh>
    <rPh sb="84" eb="86">
      <t>サッソク</t>
    </rPh>
    <rPh sb="86" eb="87">
      <t>ミチ</t>
    </rPh>
    <rPh sb="88" eb="90">
      <t>マチガ</t>
    </rPh>
    <rPh sb="93" eb="96">
      <t>アンナイズ</t>
    </rPh>
    <rPh sb="97" eb="98">
      <t>サイ</t>
    </rPh>
    <rPh sb="98" eb="99">
      <t>フク</t>
    </rPh>
    <rPh sb="99" eb="100">
      <t>ジ</t>
    </rPh>
    <rPh sb="100" eb="101">
      <t>アタ</t>
    </rPh>
    <rPh sb="103" eb="104">
      <t>ミギ</t>
    </rPh>
    <rPh sb="105" eb="106">
      <t>マガ</t>
    </rPh>
    <rPh sb="116" eb="118">
      <t>カイダン</t>
    </rPh>
    <rPh sb="119" eb="120">
      <t>ノボ</t>
    </rPh>
    <rPh sb="121" eb="123">
      <t>ケイダイ</t>
    </rPh>
    <rPh sb="124" eb="126">
      <t>ウラテ</t>
    </rPh>
    <rPh sb="126" eb="127">
      <t>オク</t>
    </rPh>
    <rPh sb="129" eb="130">
      <t>イ</t>
    </rPh>
    <rPh sb="133" eb="134">
      <t>イ</t>
    </rPh>
    <rPh sb="135" eb="136">
      <t>ド</t>
    </rPh>
    <rPh sb="142" eb="143">
      <t>フタタ</t>
    </rPh>
    <rPh sb="144" eb="145">
      <t>モト</t>
    </rPh>
    <rPh sb="146" eb="147">
      <t>モド</t>
    </rPh>
    <rPh sb="151" eb="152">
      <t>サキ</t>
    </rPh>
    <rPh sb="158" eb="160">
      <t>カンバン</t>
    </rPh>
    <rPh sb="169" eb="171">
      <t>シドウ</t>
    </rPh>
    <rPh sb="171" eb="173">
      <t>ヒョウシキ</t>
    </rPh>
    <rPh sb="180" eb="181">
      <t>イ</t>
    </rPh>
    <rPh sb="182" eb="183">
      <t>ス</t>
    </rPh>
    <rPh sb="187" eb="188">
      <t>モド</t>
    </rPh>
    <rPh sb="194" eb="195">
      <t>オク</t>
    </rPh>
    <rPh sb="205" eb="207">
      <t>カイダン</t>
    </rPh>
    <rPh sb="215" eb="217">
      <t>オオハバ</t>
    </rPh>
    <rPh sb="226" eb="227">
      <t>ゴ</t>
    </rPh>
    <rPh sb="228" eb="229">
      <t>クダ</t>
    </rPh>
    <rPh sb="230" eb="231">
      <t>ザカ</t>
    </rPh>
    <rPh sb="232" eb="233">
      <t>ハシ</t>
    </rPh>
    <rPh sb="244" eb="245">
      <t>ジュ</t>
    </rPh>
    <rPh sb="245" eb="246">
      <t>フク</t>
    </rPh>
    <rPh sb="246" eb="247">
      <t>ジ</t>
    </rPh>
    <rPh sb="248" eb="249">
      <t>ス</t>
    </rPh>
    <rPh sb="251" eb="254">
      <t>コウサテン</t>
    </rPh>
    <rPh sb="256" eb="257">
      <t>アヤマ</t>
    </rPh>
    <rPh sb="259" eb="261">
      <t>ホウコウ</t>
    </rPh>
    <rPh sb="262" eb="263">
      <t>サ</t>
    </rPh>
    <rPh sb="267" eb="269">
      <t>シドウ</t>
    </rPh>
    <rPh sb="269" eb="271">
      <t>ヒョウシキ</t>
    </rPh>
    <rPh sb="272" eb="273">
      <t>ダマ</t>
    </rPh>
    <rPh sb="277" eb="279">
      <t>チバ</t>
    </rPh>
    <rPh sb="279" eb="281">
      <t>ガクゲイ</t>
    </rPh>
    <rPh sb="281" eb="283">
      <t>コウコウ</t>
    </rPh>
    <rPh sb="285" eb="286">
      <t>イ</t>
    </rPh>
    <rPh sb="293" eb="295">
      <t>ナンド</t>
    </rPh>
    <rPh sb="298" eb="300">
      <t>フッキ</t>
    </rPh>
    <rPh sb="301" eb="302">
      <t>ココロ</t>
    </rPh>
    <rPh sb="309" eb="311">
      <t>シッパイ</t>
    </rPh>
    <rPh sb="322" eb="324">
      <t>ヒメシマ</t>
    </rPh>
    <rPh sb="325" eb="326">
      <t>ムカ</t>
    </rPh>
    <rPh sb="336" eb="339">
      <t>シリョウシツ</t>
    </rPh>
    <rPh sb="340" eb="341">
      <t>カギ</t>
    </rPh>
    <rPh sb="348" eb="349">
      <t>ハイ</t>
    </rPh>
    <rPh sb="362" eb="363">
      <t>ヒ</t>
    </rPh>
    <rPh sb="364" eb="366">
      <t>キョウフウ</t>
    </rPh>
    <rPh sb="367" eb="368">
      <t>フ</t>
    </rPh>
    <rPh sb="373" eb="375">
      <t>クマノ</t>
    </rPh>
    <rPh sb="375" eb="377">
      <t>ジンジャ</t>
    </rPh>
    <rPh sb="377" eb="379">
      <t>テマエ</t>
    </rPh>
    <rPh sb="386" eb="388">
      <t>ボウシ</t>
    </rPh>
    <rPh sb="392" eb="393">
      <t>チカ</t>
    </rPh>
    <rPh sb="394" eb="395">
      <t>ト</t>
    </rPh>
    <rPh sb="398" eb="399">
      <t>タ</t>
    </rPh>
    <rPh sb="402" eb="403">
      <t>オ</t>
    </rPh>
    <rPh sb="406" eb="408">
      <t>サクモツ</t>
    </rPh>
    <rPh sb="411" eb="412">
      <t>ナカ</t>
    </rPh>
    <rPh sb="413" eb="414">
      <t>ハイ</t>
    </rPh>
    <rPh sb="416" eb="417">
      <t>ト</t>
    </rPh>
    <rPh sb="426" eb="427">
      <t>クツ</t>
    </rPh>
    <rPh sb="428" eb="429">
      <t>ドロ</t>
    </rPh>
    <rPh sb="431" eb="433">
      <t>ジョウタイ</t>
    </rPh>
    <rPh sb="442" eb="445">
      <t>ナルトウエキ</t>
    </rPh>
    <rPh sb="450" eb="451">
      <t>イ</t>
    </rPh>
    <rPh sb="461" eb="463">
      <t>テマエ</t>
    </rPh>
    <rPh sb="469" eb="471">
      <t>ゴウリュウ</t>
    </rPh>
    <phoneticPr fontId="3"/>
  </si>
  <si>
    <r>
      <t>東金駅～八鶴湖～日吉神社～雄蛇ケ池～No.9の分岐</t>
    </r>
    <r>
      <rPr>
        <sz val="8"/>
        <rFont val="ＭＳ 明朝"/>
        <family val="1"/>
        <charset val="128"/>
      </rPr>
      <t>⋯[土気駅]</t>
    </r>
    <r>
      <rPr>
        <sz val="10"/>
        <rFont val="ＭＳ 明朝"/>
        <family val="1"/>
        <charset val="128"/>
      </rPr>
      <t xml:space="preserve">
</t>
    </r>
    <r>
      <rPr>
        <sz val="10"/>
        <color theme="7" tint="-0.499984740745262"/>
        <rFont val="ＭＳ 明朝"/>
        <family val="1"/>
        <charset val="128"/>
      </rPr>
      <t>撮影ポイント：雄蛇ヶ池 解説標識</t>
    </r>
    <r>
      <rPr>
        <sz val="10"/>
        <rFont val="ＭＳ 明朝"/>
        <family val="1"/>
        <charset val="128"/>
      </rPr>
      <t xml:space="preserve">
日吉神社先にある指導標識の八雲神社を示す板がはずれて落ちていたため、どちらの方か一瞬とまどった。雄蛇ケ池水神宮手前の遊歩道入口では「補修工事のため立入禁止」の看板があり迷ったが、すぐそこに見えたので写真を撮りに中へ入った。不安に思いながら先へ進むと、途中コンクリート板数ヶ所がめくれあがっていた程度で無事通過できた。工事は行われていなかったが、帰ってからホームページをみたら工期：平成29年2月2日～3月27日工事通行止め予定とあった。少し前に見たときにはなかったので、いつ頃載ったのだろうか。この道では反対側からきた３人の男性とすれ違った。子安神社を過ぎて案内図にはないトンネルを抜けた先で最初のミス、県道と思われる道の山辺バス停を全く逆に進んでいた。すぐに気が付いたので少しのロスで済んだ。後から調べたら県道の手前を大きく左折するようになっていた。そこからNo.9の分岐まではミスなく順調に進み、土気駅には寄らず昭和の森へ進んだ。</t>
    </r>
    <rPh sb="50" eb="52">
      <t>ヒヨシ</t>
    </rPh>
    <rPh sb="52" eb="54">
      <t>ジンジャ</t>
    </rPh>
    <rPh sb="54" eb="55">
      <t>セン</t>
    </rPh>
    <rPh sb="58" eb="62">
      <t>シドウヒョウシキ</t>
    </rPh>
    <rPh sb="63" eb="65">
      <t>ヤグモ</t>
    </rPh>
    <rPh sb="65" eb="67">
      <t>ジンジャ</t>
    </rPh>
    <rPh sb="68" eb="69">
      <t>シメ</t>
    </rPh>
    <rPh sb="70" eb="71">
      <t>イタ</t>
    </rPh>
    <rPh sb="76" eb="77">
      <t>オ</t>
    </rPh>
    <rPh sb="88" eb="89">
      <t>ホウ</t>
    </rPh>
    <rPh sb="90" eb="92">
      <t>イッシュン</t>
    </rPh>
    <rPh sb="102" eb="103">
      <t>スイ</t>
    </rPh>
    <rPh sb="103" eb="105">
      <t>ジングウ</t>
    </rPh>
    <rPh sb="105" eb="107">
      <t>テマエ</t>
    </rPh>
    <rPh sb="108" eb="111">
      <t>ユウホドウ</t>
    </rPh>
    <rPh sb="111" eb="113">
      <t>イリグチ</t>
    </rPh>
    <rPh sb="116" eb="120">
      <t>ホシュウコウジ</t>
    </rPh>
    <rPh sb="123" eb="125">
      <t>タチイリ</t>
    </rPh>
    <rPh sb="125" eb="127">
      <t>キンシ</t>
    </rPh>
    <rPh sb="134" eb="135">
      <t>マヨ</t>
    </rPh>
    <rPh sb="144" eb="145">
      <t>ミ</t>
    </rPh>
    <rPh sb="149" eb="151">
      <t>シャシン</t>
    </rPh>
    <rPh sb="152" eb="153">
      <t>ト</t>
    </rPh>
    <rPh sb="155" eb="156">
      <t>チュウ</t>
    </rPh>
    <rPh sb="157" eb="158">
      <t>ハイ</t>
    </rPh>
    <rPh sb="161" eb="163">
      <t>フアン</t>
    </rPh>
    <rPh sb="164" eb="165">
      <t>オモ</t>
    </rPh>
    <rPh sb="169" eb="170">
      <t>セン</t>
    </rPh>
    <rPh sb="171" eb="172">
      <t>スス</t>
    </rPh>
    <rPh sb="175" eb="177">
      <t>トチュウ</t>
    </rPh>
    <rPh sb="183" eb="184">
      <t>イタ</t>
    </rPh>
    <rPh sb="184" eb="185">
      <t>スウ</t>
    </rPh>
    <rPh sb="186" eb="187">
      <t>ショ</t>
    </rPh>
    <rPh sb="197" eb="199">
      <t>テイド</t>
    </rPh>
    <rPh sb="200" eb="202">
      <t>ブジ</t>
    </rPh>
    <rPh sb="202" eb="203">
      <t>ツウ</t>
    </rPh>
    <rPh sb="203" eb="204">
      <t>スギル</t>
    </rPh>
    <rPh sb="211" eb="212">
      <t>ギョウ</t>
    </rPh>
    <rPh sb="222" eb="223">
      <t>カエ</t>
    </rPh>
    <rPh sb="299" eb="300">
      <t>ミチ</t>
    </rPh>
    <rPh sb="302" eb="304">
      <t>ハンタイ</t>
    </rPh>
    <rPh sb="304" eb="305">
      <t>ガワ</t>
    </rPh>
    <rPh sb="310" eb="311">
      <t>ニン</t>
    </rPh>
    <rPh sb="312" eb="314">
      <t>ダンセイ</t>
    </rPh>
    <rPh sb="317" eb="318">
      <t>チガ</t>
    </rPh>
    <rPh sb="321" eb="322">
      <t>ネ</t>
    </rPh>
    <rPh sb="322" eb="323">
      <t>ヤス</t>
    </rPh>
    <rPh sb="323" eb="325">
      <t>ジンジャ</t>
    </rPh>
    <rPh sb="326" eb="327">
      <t>ス</t>
    </rPh>
    <rPh sb="329" eb="332">
      <t>アンナイズ</t>
    </rPh>
    <rPh sb="341" eb="342">
      <t>ヌ</t>
    </rPh>
    <rPh sb="344" eb="345">
      <t>セン</t>
    </rPh>
    <rPh sb="346" eb="348">
      <t>サイショ</t>
    </rPh>
    <rPh sb="352" eb="353">
      <t>アガタ</t>
    </rPh>
    <rPh sb="353" eb="354">
      <t>ミチ</t>
    </rPh>
    <rPh sb="355" eb="356">
      <t>オモ</t>
    </rPh>
    <rPh sb="359" eb="360">
      <t>ミチ</t>
    </rPh>
    <rPh sb="361" eb="363">
      <t>ヤマベ</t>
    </rPh>
    <rPh sb="365" eb="366">
      <t>テイ</t>
    </rPh>
    <rPh sb="367" eb="368">
      <t>ゼン</t>
    </rPh>
    <rPh sb="369" eb="370">
      <t>ギャク</t>
    </rPh>
    <rPh sb="371" eb="372">
      <t>スス</t>
    </rPh>
    <rPh sb="380" eb="381">
      <t>キ</t>
    </rPh>
    <rPh sb="382" eb="383">
      <t>ツ</t>
    </rPh>
    <rPh sb="387" eb="388">
      <t>ショウ</t>
    </rPh>
    <rPh sb="393" eb="394">
      <t>ス</t>
    </rPh>
    <rPh sb="397" eb="398">
      <t>アト</t>
    </rPh>
    <rPh sb="400" eb="401">
      <t>シラ</t>
    </rPh>
    <rPh sb="407" eb="409">
      <t>テマエ</t>
    </rPh>
    <rPh sb="410" eb="411">
      <t>ダイ</t>
    </rPh>
    <rPh sb="413" eb="415">
      <t>サセツ</t>
    </rPh>
    <rPh sb="435" eb="436">
      <t>ブン</t>
    </rPh>
    <rPh sb="436" eb="437">
      <t>キ</t>
    </rPh>
    <rPh sb="444" eb="446">
      <t>ジュンチョウ</t>
    </rPh>
    <rPh sb="447" eb="448">
      <t>スス</t>
    </rPh>
    <rPh sb="455" eb="456">
      <t>ヨ</t>
    </rPh>
    <rPh sb="458" eb="460">
      <t>ショウワ</t>
    </rPh>
    <rPh sb="461" eb="462">
      <t>モリ</t>
    </rPh>
    <rPh sb="463" eb="464">
      <t>スス</t>
    </rPh>
    <phoneticPr fontId="3"/>
  </si>
  <si>
    <r>
      <t xml:space="preserve">本納駅～荻生徂徠勉学の地～蓮福寺～真名上人塚～長柄ふるさと村～六地蔵→NO11へ
</t>
    </r>
    <r>
      <rPr>
        <sz val="10"/>
        <color theme="7" tint="-0.499984740745262"/>
        <rFont val="ＭＳ 明朝"/>
        <family val="1"/>
        <charset val="128"/>
      </rPr>
      <t>撮影ポイント：真名上人塚 解説標識</t>
    </r>
    <r>
      <rPr>
        <sz val="10"/>
        <rFont val="ＭＳ 明朝"/>
        <family val="1"/>
        <charset val="128"/>
      </rPr>
      <t xml:space="preserve">
本納駅からは前回NO9で通っており分っているので、新治小学校前まで走った。15分ほど経って雲空が快晴になった。そこで急にGPSが効かなくなり、トラッキング情報が途切れた。再起動したら復旧したので助かった。地図では首都圏中央連絡道を横切るようになっているが、トンネルの上なので全く見ることができない。ゴルフ場を過ぎて長柄ふるさと村を探すが見当たらない。どうやらリソル生命の森というのがそれらしい。大きな梅林では花が咲き始めていた。山之郷三差路にあった指導標識は明らかに誤った方向を指していた。浄水場方面に向いており、ダム方向にはなっていない。六地蔵局前から11番に向う。</t>
    </r>
    <rPh sb="66" eb="67">
      <t>ゼン</t>
    </rPh>
    <rPh sb="67" eb="68">
      <t>マワ</t>
    </rPh>
    <rPh sb="72" eb="73">
      <t>トオ</t>
    </rPh>
    <rPh sb="93" eb="94">
      <t>ハシ</t>
    </rPh>
    <rPh sb="99" eb="100">
      <t>フン</t>
    </rPh>
    <rPh sb="102" eb="103">
      <t>タ</t>
    </rPh>
    <rPh sb="106" eb="107">
      <t>ソラ</t>
    </rPh>
    <rPh sb="108" eb="110">
      <t>カイセイ</t>
    </rPh>
    <rPh sb="118" eb="119">
      <t>キュウ</t>
    </rPh>
    <rPh sb="124" eb="125">
      <t>キ</t>
    </rPh>
    <rPh sb="137" eb="139">
      <t>ジョウホウ</t>
    </rPh>
    <rPh sb="140" eb="142">
      <t>トギ</t>
    </rPh>
    <rPh sb="145" eb="146">
      <t>サイ</t>
    </rPh>
    <rPh sb="146" eb="148">
      <t>キドウ</t>
    </rPh>
    <rPh sb="151" eb="153">
      <t>フッキュウ</t>
    </rPh>
    <rPh sb="157" eb="158">
      <t>タス</t>
    </rPh>
    <rPh sb="162" eb="164">
      <t>チズ</t>
    </rPh>
    <rPh sb="166" eb="169">
      <t>シュトケン</t>
    </rPh>
    <rPh sb="169" eb="171">
      <t>チュウオウ</t>
    </rPh>
    <rPh sb="171" eb="173">
      <t>レンラク</t>
    </rPh>
    <rPh sb="173" eb="174">
      <t>ミチ</t>
    </rPh>
    <rPh sb="212" eb="213">
      <t>ジョウ</t>
    </rPh>
    <rPh sb="214" eb="215">
      <t>ス</t>
    </rPh>
    <rPh sb="225" eb="226">
      <t>サガ</t>
    </rPh>
    <rPh sb="228" eb="230">
      <t>ミア</t>
    </rPh>
    <rPh sb="242" eb="244">
      <t>セイメイ</t>
    </rPh>
    <rPh sb="245" eb="246">
      <t>モリ</t>
    </rPh>
    <rPh sb="257" eb="258">
      <t>オオ</t>
    </rPh>
    <rPh sb="260" eb="262">
      <t>バイリン</t>
    </rPh>
    <rPh sb="264" eb="265">
      <t>ハナ</t>
    </rPh>
    <rPh sb="266" eb="267">
      <t>サ</t>
    </rPh>
    <rPh sb="268" eb="269">
      <t>ハジ</t>
    </rPh>
    <rPh sb="274" eb="277">
      <t>ヤマノゴウ</t>
    </rPh>
    <rPh sb="277" eb="280">
      <t>サンサロ</t>
    </rPh>
    <rPh sb="284" eb="288">
      <t>シドウヒョウシキ</t>
    </rPh>
    <rPh sb="289" eb="290">
      <t>アキ</t>
    </rPh>
    <rPh sb="293" eb="294">
      <t>アヤマ</t>
    </rPh>
    <rPh sb="296" eb="298">
      <t>ホウコウ</t>
    </rPh>
    <rPh sb="299" eb="300">
      <t>サ</t>
    </rPh>
    <rPh sb="305" eb="308">
      <t>ジョウスイジョウ</t>
    </rPh>
    <rPh sb="308" eb="310">
      <t>ホウメン</t>
    </rPh>
    <rPh sb="311" eb="312">
      <t>ム</t>
    </rPh>
    <rPh sb="333" eb="334">
      <t>キョク</t>
    </rPh>
    <rPh sb="334" eb="335">
      <t>マエ</t>
    </rPh>
    <rPh sb="339" eb="340">
      <t>バン</t>
    </rPh>
    <rPh sb="341" eb="342">
      <t>ムカ</t>
    </rPh>
    <phoneticPr fontId="3"/>
  </si>
  <si>
    <t>（今回更新は赤字）</t>
    <rPh sb="1" eb="3">
      <t>コンカイ</t>
    </rPh>
    <rPh sb="3" eb="5">
      <t>コウシン</t>
    </rPh>
    <rPh sb="6" eb="8">
      <t>アカジ</t>
    </rPh>
    <phoneticPr fontId="3"/>
  </si>
  <si>
    <t>眼蔵寺</t>
    <rPh sb="0" eb="1">
      <t>ガン</t>
    </rPh>
    <rPh sb="1" eb="2">
      <t>ゾウ</t>
    </rPh>
    <rPh sb="2" eb="3">
      <t>ジ</t>
    </rPh>
    <phoneticPr fontId="3"/>
  </si>
  <si>
    <t>昼</t>
    <rPh sb="0" eb="1">
      <t>ヒル</t>
    </rPh>
    <phoneticPr fontId="3"/>
  </si>
  <si>
    <r>
      <t xml:space="preserve">            </t>
    </r>
    <r>
      <rPr>
        <sz val="8"/>
        <rFont val="ＭＳ 明朝"/>
        <family val="1"/>
        <charset val="128"/>
      </rPr>
      <t>-外房線上総一ノ宮行-</t>
    </r>
    <r>
      <rPr>
        <sz val="10"/>
        <rFont val="ＭＳ 明朝"/>
        <family val="1"/>
        <charset val="128"/>
      </rPr>
      <t>8:23本納</t>
    </r>
    <rPh sb="16" eb="18">
      <t>カズサ</t>
    </rPh>
    <rPh sb="18" eb="19">
      <t>イチ</t>
    </rPh>
    <rPh sb="20" eb="21">
      <t>ミヤ</t>
    </rPh>
    <rPh sb="21" eb="22">
      <t>ギョウ</t>
    </rPh>
    <rPh sb="27" eb="29">
      <t>ホンノウ</t>
    </rPh>
    <phoneticPr fontId="3"/>
  </si>
  <si>
    <t>黒潮の潮騒をきく</t>
  </si>
  <si>
    <t>御宿海岸を歩く</t>
  </si>
  <si>
    <t>H29.02.19日 生田6:18-小田急線成城乗換-6:48新宿6:54-総武線各停-8:02千葉8:17</t>
    <rPh sb="9" eb="10">
      <t>ヒ</t>
    </rPh>
    <phoneticPr fontId="3"/>
  </si>
  <si>
    <r>
      <t xml:space="preserve">            </t>
    </r>
    <r>
      <rPr>
        <sz val="8"/>
        <rFont val="ＭＳ 明朝"/>
        <family val="1"/>
        <charset val="128"/>
      </rPr>
      <t>-外房線安房鴨川行-</t>
    </r>
    <r>
      <rPr>
        <sz val="10"/>
        <rFont val="ＭＳ 明朝"/>
        <family val="1"/>
        <charset val="128"/>
      </rPr>
      <t>9:13長者町</t>
    </r>
    <rPh sb="16" eb="20">
      <t>アワカモガワ</t>
    </rPh>
    <rPh sb="20" eb="21">
      <t>ギョウ</t>
    </rPh>
    <rPh sb="26" eb="29">
      <t>チョウジャマチ</t>
    </rPh>
    <phoneticPr fontId="3"/>
  </si>
  <si>
    <t>JR長者町駅</t>
    <rPh sb="2" eb="6">
      <t>チョウジャマチエキ</t>
    </rPh>
    <phoneticPr fontId="3"/>
  </si>
  <si>
    <t>和泉浦海岸</t>
    <rPh sb="0" eb="2">
      <t>イズミ</t>
    </rPh>
    <rPh sb="2" eb="3">
      <t>ウラ</t>
    </rPh>
    <rPh sb="3" eb="5">
      <t>カイガン</t>
    </rPh>
    <phoneticPr fontId="3"/>
  </si>
  <si>
    <t>JR大原駅</t>
    <rPh sb="2" eb="5">
      <t>オオハラエキ</t>
    </rPh>
    <phoneticPr fontId="3"/>
  </si>
  <si>
    <t>碑</t>
    <rPh sb="0" eb="1">
      <t>ヒ</t>
    </rPh>
    <phoneticPr fontId="3"/>
  </si>
  <si>
    <t>真実一路の碑P</t>
    <rPh sb="0" eb="2">
      <t>シンジツ</t>
    </rPh>
    <rPh sb="2" eb="4">
      <t>イチロ</t>
    </rPh>
    <rPh sb="5" eb="6">
      <t>ヒ</t>
    </rPh>
    <phoneticPr fontId="3"/>
  </si>
  <si>
    <t>岩船入口</t>
    <rPh sb="0" eb="2">
      <t>イワフネ</t>
    </rPh>
    <rPh sb="2" eb="4">
      <t>イリグチ</t>
    </rPh>
    <phoneticPr fontId="3"/>
  </si>
  <si>
    <t>岩船地蔵尊P</t>
    <rPh sb="0" eb="2">
      <t>イワフネ</t>
    </rPh>
    <rPh sb="2" eb="5">
      <t>ジゾウソン</t>
    </rPh>
    <phoneticPr fontId="3"/>
  </si>
  <si>
    <t>スペイン記念公園</t>
    <rPh sb="4" eb="6">
      <t>キネン</t>
    </rPh>
    <rPh sb="6" eb="8">
      <t>コウエン</t>
    </rPh>
    <phoneticPr fontId="3"/>
  </si>
  <si>
    <t>JR御宿駅</t>
    <rPh sb="2" eb="5">
      <t>オンジュクエキ</t>
    </rPh>
    <phoneticPr fontId="3"/>
  </si>
  <si>
    <t>晴後曇</t>
    <rPh sb="2" eb="3">
      <t>クモリ</t>
    </rPh>
    <phoneticPr fontId="3"/>
  </si>
  <si>
    <t>地蔵尊 昼</t>
    <rPh sb="4" eb="5">
      <t>ヒル</t>
    </rPh>
    <phoneticPr fontId="3"/>
  </si>
  <si>
    <t>＜JR浪花駅＞</t>
    <rPh sb="3" eb="6">
      <t>ナミハナエキ</t>
    </rPh>
    <phoneticPr fontId="3"/>
  </si>
  <si>
    <r>
      <t xml:space="preserve">H27.05.30土 </t>
    </r>
    <r>
      <rPr>
        <b/>
        <sz val="10"/>
        <rFont val="ＭＳ 明朝"/>
        <family val="1"/>
        <charset val="128"/>
      </rPr>
      <t>東京２</t>
    </r>
    <r>
      <rPr>
        <sz val="10"/>
        <rFont val="ＭＳ 明朝"/>
        <family val="1"/>
        <charset val="128"/>
      </rPr>
      <t xml:space="preserve"> 鳥のみち 19.4m 晴 7:30～13:43 6:13 高尾山口駅～高尾山～城山～小仏峠～景信山～陣場山～陣馬高原下</t>
    </r>
    <phoneticPr fontId="3"/>
  </si>
  <si>
    <r>
      <t xml:space="preserve">H27.06.11木 </t>
    </r>
    <r>
      <rPr>
        <b/>
        <sz val="10"/>
        <rFont val="ＭＳ 明朝"/>
        <family val="1"/>
        <charset val="128"/>
      </rPr>
      <t>東京３</t>
    </r>
    <r>
      <rPr>
        <sz val="10"/>
        <rFont val="ＭＳ 明朝"/>
        <family val="1"/>
        <charset val="128"/>
      </rPr>
      <t xml:space="preserve"> 富士見のみち 14.7km 曇時々晴 8:25～14:40 6:15 陣場高原下～和田峠～醍醐丸～生藤山～熊倉山～浅間峠～上川乗</t>
    </r>
    <phoneticPr fontId="3"/>
  </si>
  <si>
    <r>
      <t xml:space="preserve">H27.07.01水 </t>
    </r>
    <r>
      <rPr>
        <b/>
        <sz val="10"/>
        <rFont val="ＭＳ 明朝"/>
        <family val="1"/>
        <charset val="128"/>
      </rPr>
      <t>東京４</t>
    </r>
    <r>
      <rPr>
        <sz val="10"/>
        <rFont val="ＭＳ 明朝"/>
        <family val="1"/>
        <charset val="128"/>
      </rPr>
      <t xml:space="preserve"> 歴史のみち 8.0km 雨 8:58～12:12 3:14 上川乗～浅間嶺～瀬戸沢～時坂峠～払沢の滝～北秋川橋</t>
    </r>
    <phoneticPr fontId="3"/>
  </si>
  <si>
    <r>
      <t xml:space="preserve">H27.07.01水 </t>
    </r>
    <r>
      <rPr>
        <b/>
        <sz val="10"/>
        <rFont val="ＭＳ 明朝"/>
        <family val="1"/>
        <charset val="128"/>
      </rPr>
      <t>東京５</t>
    </r>
    <r>
      <rPr>
        <sz val="10"/>
        <rFont val="ＭＳ 明朝"/>
        <family val="1"/>
        <charset val="128"/>
      </rPr>
      <t xml:space="preserve"> 鍾乳洞と滝のみち 9.0km 雨後晴 12:42～17:50 5:08 北秋川橋～千足～天狗の滝～綾滝～富士見台～（大滝～上養沢は通行止めのため戻る）～綾滝～千足</t>
    </r>
    <phoneticPr fontId="3"/>
  </si>
  <si>
    <r>
      <t xml:space="preserve">H27.07.08水 </t>
    </r>
    <r>
      <rPr>
        <b/>
        <sz val="10"/>
        <rFont val="ＭＳ 明朝"/>
        <family val="1"/>
        <charset val="128"/>
      </rPr>
      <t>東京６</t>
    </r>
    <r>
      <rPr>
        <sz val="10"/>
        <rFont val="ＭＳ 明朝"/>
        <family val="1"/>
        <charset val="128"/>
      </rPr>
      <t xml:space="preserve"> 杉の木陰のみち 11.5km 曇後雨 9:43～13:55 4:12 上養沢～養沢鍾乳洞～日の出山～御岳山～御岳渓谷～御嶽駅</t>
    </r>
    <phoneticPr fontId="3"/>
  </si>
  <si>
    <r>
      <t xml:space="preserve">H27.08.08土 </t>
    </r>
    <r>
      <rPr>
        <b/>
        <sz val="10"/>
        <rFont val="ＭＳ 明朝"/>
        <family val="1"/>
        <charset val="128"/>
      </rPr>
      <t>埼玉１</t>
    </r>
    <r>
      <rPr>
        <sz val="10"/>
        <rFont val="ＭＳ 明朝"/>
        <family val="1"/>
        <charset val="128"/>
      </rPr>
      <t xml:space="preserve"> 水源のみち 8.9km→7.5km 曇時々晴 12:48～16:45 3:57 ２番より→河又名栗湖入口バス停～有間ダム～白谷沢登山口～白孔雀の滝～岩茸石～ゴンジリ峠～棒ノ嶺～百軒茶屋～西東京バス清東橋バス停→（バスで青梅線川井駅）</t>
    </r>
    <phoneticPr fontId="3"/>
  </si>
  <si>
    <r>
      <t xml:space="preserve">H27.08.28金 </t>
    </r>
    <r>
      <rPr>
        <b/>
        <sz val="10"/>
        <rFont val="ＭＳ 明朝"/>
        <family val="1"/>
        <charset val="128"/>
      </rPr>
      <t>埼玉３</t>
    </r>
    <r>
      <rPr>
        <sz val="10"/>
        <rFont val="ＭＳ 明朝"/>
        <family val="1"/>
        <charset val="128"/>
      </rPr>
      <t xml:space="preserve"> 伊豆ヶ岳を越えるみち 14.5km 曇時々雨 12:00～18:45 6:45 11番より→西武秩父線吾野駅～東郷公園～浅見茶屋～子の権現～天目指峠～高畑山～古御岳～伊豆ヶ岳～小高山～正丸峠～西武秩父線正丸駅</t>
    </r>
    <phoneticPr fontId="3"/>
  </si>
  <si>
    <r>
      <t xml:space="preserve">H27.10.07水 </t>
    </r>
    <r>
      <rPr>
        <b/>
        <sz val="10"/>
        <rFont val="ＭＳ 明朝"/>
        <family val="1"/>
        <charset val="128"/>
      </rPr>
      <t>埼玉５</t>
    </r>
    <r>
      <rPr>
        <sz val="10"/>
        <rFont val="ＭＳ 明朝"/>
        <family val="1"/>
        <charset val="128"/>
      </rPr>
      <t xml:space="preserve"> 大霧山に登るみち 13.1km 晴 9:03～13:10 4:07 (小川町駅からバス)→白石車庫～（白石峠）～定峰峠～旧定峰峠～大霧山～粥仁田峠～高原牧場入口バス停→６番へ</t>
    </r>
    <phoneticPr fontId="3"/>
  </si>
  <si>
    <r>
      <t xml:space="preserve">H27.10.07水 </t>
    </r>
    <r>
      <rPr>
        <b/>
        <sz val="10"/>
        <rFont val="ＭＳ 明朝"/>
        <family val="1"/>
        <charset val="128"/>
      </rPr>
      <t>埼玉６</t>
    </r>
    <r>
      <rPr>
        <sz val="10"/>
        <rFont val="ＭＳ 明朝"/>
        <family val="1"/>
        <charset val="128"/>
      </rPr>
      <t xml:space="preserve"> 花の美の山公園を訪ねるみち 8.2km 晴 
13:12～15:58 2:48 ５番より→高原牧場入口バス停～常楽寺～二十三夜寺～美の山公園～万福寺～親鼻駅</t>
    </r>
    <phoneticPr fontId="3"/>
  </si>
  <si>
    <r>
      <t xml:space="preserve">H27.10.21水 </t>
    </r>
    <r>
      <rPr>
        <b/>
        <sz val="10"/>
        <rFont val="ＭＳ 明朝"/>
        <family val="1"/>
        <charset val="128"/>
      </rPr>
      <t>埼玉７</t>
    </r>
    <r>
      <rPr>
        <sz val="10"/>
        <rFont val="ＭＳ 明朝"/>
        <family val="1"/>
        <charset val="128"/>
      </rPr>
      <t xml:space="preserve"> 長瀞の自然と歴史を学ぶみち 8.8km 曇時々晴 13:03～15:57 2:54 ８番より→根古屋橋バス停～山形バス停～宝登山～宝登山神社～長瀞駅～上長瀞駅</t>
    </r>
    <phoneticPr fontId="3"/>
  </si>
  <si>
    <r>
      <t xml:space="preserve">H27.10.21水 </t>
    </r>
    <r>
      <rPr>
        <b/>
        <sz val="10"/>
        <rFont val="ＭＳ 明朝"/>
        <family val="1"/>
        <charset val="128"/>
      </rPr>
      <t>埼玉８</t>
    </r>
    <r>
      <rPr>
        <sz val="10"/>
        <rFont val="ＭＳ 明朝"/>
        <family val="1"/>
        <charset val="128"/>
      </rPr>
      <t xml:space="preserve"> 秩父盆地を眺めるみち 4.3km 曇時々晴 10:28～12:26 1:58 （皆野駅からバス）→札所前バス停～札立峠～破風山～猿岩～風戸～風戸入口バス停→（徒歩で７番根古屋橋バス停へ）</t>
    </r>
    <phoneticPr fontId="3"/>
  </si>
  <si>
    <r>
      <t xml:space="preserve">H27.08.28金 </t>
    </r>
    <r>
      <rPr>
        <b/>
        <sz val="10"/>
        <rFont val="ＭＳ 明朝"/>
        <family val="1"/>
        <charset val="128"/>
      </rPr>
      <t>埼玉11</t>
    </r>
    <r>
      <rPr>
        <sz val="10"/>
        <rFont val="ＭＳ 明朝"/>
        <family val="1"/>
        <charset val="128"/>
      </rPr>
      <t xml:space="preserve"> 義経伝説と滝のあるみち 8.0km 曇時々雨 8:43～11:45 3:02 （越生駅からバス）→黒山バス停～黒山三滝～傘杉峠～顔振峠～吾野駅→３番へ</t>
    </r>
    <phoneticPr fontId="3"/>
  </si>
  <si>
    <r>
      <t xml:space="preserve">H27.11.21水 </t>
    </r>
    <r>
      <rPr>
        <b/>
        <sz val="10"/>
        <rFont val="ＭＳ 明朝"/>
        <family val="1"/>
        <charset val="128"/>
      </rPr>
      <t>埼玉12</t>
    </r>
    <r>
      <rPr>
        <sz val="10"/>
        <rFont val="ＭＳ 明朝"/>
        <family val="1"/>
        <charset val="128"/>
      </rPr>
      <t xml:space="preserve"> グリーンラインに沿ったみち 22.0km 曇時々晴 09:02～16:19 7:17 （小川町からバス）→白石車庫バス停～白石峠～大野峠～刈場坂峠～つつじ山～ぶな峠～飯盛峠～関八州見晴台～傘杉峠～顔振峠～吾野駅</t>
    </r>
    <phoneticPr fontId="3"/>
  </si>
  <si>
    <r>
      <t xml:space="preserve">H27.11.26木 </t>
    </r>
    <r>
      <rPr>
        <b/>
        <sz val="10"/>
        <rFont val="ＭＳ 明朝"/>
        <family val="1"/>
        <charset val="128"/>
      </rPr>
      <t>埼玉13</t>
    </r>
    <r>
      <rPr>
        <sz val="10"/>
        <rFont val="ＭＳ 明朝"/>
        <family val="1"/>
        <charset val="128"/>
      </rPr>
      <t xml:space="preserve"> 高原牧場を通るみち 17.1km 雨後曇 8:55～15:00 6:05 （西武秩父駅からバス）→高原牧場入口バス停～粥仁田峠～秩父高原牧場～二本木峠～皇鈴山～登谷山～釜山神社～塞神峠～長瀞駅</t>
    </r>
    <phoneticPr fontId="3"/>
  </si>
  <si>
    <r>
      <t xml:space="preserve">H28.03.21月 </t>
    </r>
    <r>
      <rPr>
        <b/>
        <sz val="10"/>
        <rFont val="ＭＳ 明朝"/>
        <family val="1"/>
        <charset val="128"/>
      </rPr>
      <t>群馬１</t>
    </r>
    <r>
      <rPr>
        <sz val="10"/>
        <rFont val="ＭＳ 明朝"/>
        <family val="1"/>
        <charset val="128"/>
      </rPr>
      <t xml:space="preserve"> 三波石峡のみち (1.0)+5.0km 曇後晴 9:50～11:30 1:40 登仙橋～三波石峡～叢石橋～下久保ダム～神流湖～夜沢</t>
    </r>
    <phoneticPr fontId="3"/>
  </si>
  <si>
    <r>
      <t xml:space="preserve">H28.03.21月 </t>
    </r>
    <r>
      <rPr>
        <b/>
        <sz val="10"/>
        <rFont val="ＭＳ 明朝"/>
        <family val="1"/>
        <charset val="128"/>
      </rPr>
      <t>群馬34</t>
    </r>
    <r>
      <rPr>
        <sz val="10"/>
        <rFont val="ＭＳ 明朝"/>
        <family val="1"/>
        <charset val="128"/>
      </rPr>
      <t xml:space="preserve"> 桜山のみち 10.6+(2.3)km 晴 11:30～15:40 4:10 夜沢～おにし青少年野外活動センター～塩沢～金丸～桜山～鬼石郵便局前</t>
    </r>
    <phoneticPr fontId="3"/>
  </si>
  <si>
    <r>
      <t xml:space="preserve">H28.11.12土 </t>
    </r>
    <r>
      <rPr>
        <b/>
        <sz val="10"/>
        <rFont val="ＭＳ 明朝"/>
        <family val="1"/>
        <charset val="128"/>
      </rPr>
      <t>千葉01</t>
    </r>
    <r>
      <rPr>
        <sz val="10"/>
        <rFont val="ＭＳ 明朝"/>
        <family val="1"/>
        <charset val="128"/>
      </rPr>
      <t xml:space="preserve"> 坂東太郎のみち (2.0)+11.3km 曇時々晴 9:30～13:14 3:44 ＜JR成田線佐原駅＞→水郷大橋～利根川堤～神崎大橋～神崎の森・神崎神社～JR成田線下総神崎駅→NO2</t>
    </r>
    <phoneticPr fontId="3"/>
  </si>
  <si>
    <r>
      <t xml:space="preserve">H28.11.12土 </t>
    </r>
    <r>
      <rPr>
        <b/>
        <sz val="10"/>
        <rFont val="ＭＳ 明朝"/>
        <family val="1"/>
        <charset val="128"/>
      </rPr>
      <t>千葉02</t>
    </r>
    <r>
      <rPr>
        <sz val="10"/>
        <rFont val="ＭＳ 明朝"/>
        <family val="1"/>
        <charset val="128"/>
      </rPr>
      <t xml:space="preserve"> 自然と歴史をたどるみち 11.4+(1.3)km 曇時々晴 13:20～16:55 3:35 NO1→JR成田線下総神崎駅～神宮寺～宇迦神社～常福寺～楽満寺～小御門神社～檀林寺～滑河観音（龍正院）→＜JR成田線滑河駅＞</t>
    </r>
    <phoneticPr fontId="3"/>
  </si>
  <si>
    <r>
      <t xml:space="preserve">H28.11.25金 </t>
    </r>
    <r>
      <rPr>
        <b/>
        <sz val="10"/>
        <rFont val="ＭＳ 明朝"/>
        <family val="1"/>
        <charset val="128"/>
      </rPr>
      <t>千葉03</t>
    </r>
    <r>
      <rPr>
        <sz val="10"/>
        <rFont val="ＭＳ 明朝"/>
        <family val="1"/>
        <charset val="128"/>
      </rPr>
      <t xml:space="preserve"> 古墳をたずねるみち (1.3)+15.2km=16.5km 晴 09:00～12:17&amp;14:28～15:54 4:33 ＜JR成田線滑河駅＞→滑河観音(龍正院)～竜台～27分岐点～龍角寺～房総のむら～JR成田線下総松崎駅→NO27</t>
    </r>
    <phoneticPr fontId="3"/>
  </si>
  <si>
    <r>
      <t xml:space="preserve">H28.11.25金 </t>
    </r>
    <r>
      <rPr>
        <b/>
        <sz val="10"/>
        <rFont val="ＭＳ 明朝"/>
        <family val="1"/>
        <charset val="128"/>
      </rPr>
      <t>千葉27</t>
    </r>
    <r>
      <rPr>
        <sz val="10"/>
        <rFont val="ＭＳ 明朝"/>
        <family val="1"/>
        <charset val="128"/>
      </rPr>
      <t xml:space="preserve"> 川と沼をつなぐみち (14.2)→7.0km 晴 12:17～14:28 2:11 NO3→＜滑河観音＞→利根川堤（新川水門）～麻生～03分岐点～安食駅</t>
    </r>
    <phoneticPr fontId="3"/>
  </si>
  <si>
    <r>
      <t xml:space="preserve">H28.12.17土 </t>
    </r>
    <r>
      <rPr>
        <b/>
        <sz val="10"/>
        <rFont val="ＭＳ 明朝"/>
        <family val="1"/>
        <charset val="128"/>
      </rPr>
      <t xml:space="preserve">千葉04 </t>
    </r>
    <r>
      <rPr>
        <sz val="10"/>
        <rFont val="ＭＳ 明朝"/>
        <family val="1"/>
        <charset val="128"/>
      </rPr>
      <t>水鳥のみち 5.8km 晴 8:30～10:05 1:35 JR成田線下総松崎駅～印旛沼畔（甚兵衛排水機場)～甚兵衛渡し跡→NO28</t>
    </r>
    <rPh sb="9" eb="10">
      <t>ド</t>
    </rPh>
    <phoneticPr fontId="3"/>
  </si>
  <si>
    <r>
      <t xml:space="preserve">H28.12.17土 </t>
    </r>
    <r>
      <rPr>
        <b/>
        <sz val="10"/>
        <rFont val="ＭＳ 明朝"/>
        <family val="1"/>
        <charset val="128"/>
      </rPr>
      <t>千葉28</t>
    </r>
    <r>
      <rPr>
        <sz val="10"/>
        <rFont val="ＭＳ 明朝"/>
        <family val="1"/>
        <charset val="128"/>
      </rPr>
      <t xml:space="preserve"> 沼めぐりのみち 8.3km 曇時々晴 10:10～12:06 1:56 NO4→甚兵衛渡し跡～印旛沼畔(水鳥のみち合流点)～酒直水門～長門川～安食駅</t>
    </r>
    <phoneticPr fontId="3"/>
  </si>
  <si>
    <r>
      <t xml:space="preserve">H28.12.28水 </t>
    </r>
    <r>
      <rPr>
        <b/>
        <sz val="10"/>
        <rFont val="ＭＳ 明朝"/>
        <family val="1"/>
        <charset val="128"/>
      </rPr>
      <t>千葉05</t>
    </r>
    <r>
      <rPr>
        <sz val="10"/>
        <rFont val="ＭＳ 明朝"/>
        <family val="1"/>
        <charset val="128"/>
      </rPr>
      <t xml:space="preserve"> 埴輪と遊ぶみち 8.3km 晴 9:28～11:55 2:27 小池～芝山仁王尊～芝山古墳・はにわ博物館～殿塚・姫塚～山武市松尾町古和本郷→NO6</t>
    </r>
    <phoneticPr fontId="3"/>
  </si>
  <si>
    <r>
      <t xml:space="preserve">H29.01.27金 </t>
    </r>
    <r>
      <rPr>
        <b/>
        <sz val="10"/>
        <rFont val="ＭＳ 明朝"/>
        <family val="1"/>
        <charset val="128"/>
      </rPr>
      <t>千葉07</t>
    </r>
    <r>
      <rPr>
        <sz val="10"/>
        <rFont val="ＭＳ 明朝"/>
        <family val="1"/>
        <charset val="128"/>
      </rPr>
      <t xml:space="preserve"> 伊藤左千夫のみち 15.6km 曇後晴 8:38～13:05 4:27 東金駅～八鶴湖～姫島</t>
    </r>
    <r>
      <rPr>
        <sz val="8"/>
        <rFont val="ＭＳ 明朝"/>
        <family val="1"/>
        <charset val="128"/>
      </rPr>
      <t>⋯[求名駅]⋯</t>
    </r>
    <r>
      <rPr>
        <sz val="10"/>
        <rFont val="ＭＳ 明朝"/>
        <family val="1"/>
        <charset val="128"/>
      </rPr>
      <t>食虫植物群落～伊藤左千夫の生家</t>
    </r>
    <r>
      <rPr>
        <sz val="8"/>
        <rFont val="ＭＳ 明朝"/>
        <family val="1"/>
        <charset val="128"/>
      </rPr>
      <t>⋯[成東駅]⋯</t>
    </r>
    <r>
      <rPr>
        <sz val="10"/>
        <rFont val="ＭＳ 明朝"/>
        <family val="1"/>
        <charset val="128"/>
      </rPr>
      <t>光明寺→NO29</t>
    </r>
    <phoneticPr fontId="3"/>
  </si>
  <si>
    <r>
      <t xml:space="preserve">H29.01.27金 </t>
    </r>
    <r>
      <rPr>
        <b/>
        <sz val="10"/>
        <rFont val="ＭＳ 明朝"/>
        <family val="1"/>
        <charset val="128"/>
      </rPr>
      <t>千葉29</t>
    </r>
    <r>
      <rPr>
        <sz val="10"/>
        <rFont val="ＭＳ 明朝"/>
        <family val="1"/>
        <charset val="128"/>
      </rPr>
      <t xml:space="preserve"> 城跡をたずねるみち 7.3km 晴 13:05～16:00 2:19+0:36 NO7→</t>
    </r>
    <r>
      <rPr>
        <sz val="8"/>
        <rFont val="ＭＳ 明朝"/>
        <family val="1"/>
        <charset val="128"/>
      </rPr>
      <t>[成東駅]⋯</t>
    </r>
    <r>
      <rPr>
        <sz val="10"/>
        <rFont val="ＭＳ 明朝"/>
        <family val="1"/>
        <charset val="128"/>
      </rPr>
      <t>光明寺～浪切不動・石塚の森～成東城跡公園～姫島→＜求名駅＞</t>
    </r>
    <phoneticPr fontId="3"/>
  </si>
  <si>
    <r>
      <t xml:space="preserve">H29.02.04土 </t>
    </r>
    <r>
      <rPr>
        <b/>
        <sz val="10"/>
        <rFont val="ＭＳ 明朝"/>
        <family val="1"/>
        <charset val="128"/>
      </rPr>
      <t>千葉08</t>
    </r>
    <r>
      <rPr>
        <sz val="10"/>
        <rFont val="ＭＳ 明朝"/>
        <family val="1"/>
        <charset val="128"/>
      </rPr>
      <t xml:space="preserve"> 桜をめでるみち 13.3km 晴 8:37～12:21 3:44 東金駅～八鶴湖～日吉神社～雄蛇ケ池～No.9の分岐</t>
    </r>
    <r>
      <rPr>
        <sz val="8"/>
        <rFont val="ＭＳ 明朝"/>
        <family val="1"/>
        <charset val="128"/>
      </rPr>
      <t>⋯[土気駅]</t>
    </r>
    <phoneticPr fontId="3"/>
  </si>
  <si>
    <r>
      <t xml:space="preserve">H29.02.04土 </t>
    </r>
    <r>
      <rPr>
        <b/>
        <sz val="10"/>
        <rFont val="ＭＳ 明朝"/>
        <family val="1"/>
        <charset val="128"/>
      </rPr>
      <t>千葉09</t>
    </r>
    <r>
      <rPr>
        <sz val="10"/>
        <rFont val="ＭＳ 明朝"/>
        <family val="1"/>
        <charset val="128"/>
      </rPr>
      <t xml:space="preserve"> 昭和の森をたずねるみち 9.0+(2.5)km 晴 12:21～15:40 2:34+0:45 </t>
    </r>
    <r>
      <rPr>
        <sz val="8"/>
        <rFont val="ＭＳ 明朝"/>
        <family val="1"/>
        <charset val="128"/>
      </rPr>
      <t>[土気駅]⋯</t>
    </r>
    <r>
      <rPr>
        <sz val="10"/>
        <rFont val="ＭＳ 明朝"/>
        <family val="1"/>
        <charset val="128"/>
      </rPr>
      <t>No.8の分岐～昭和の森～小中池～新治小学校前→＜本納駅＞</t>
    </r>
    <phoneticPr fontId="3"/>
  </si>
  <si>
    <r>
      <t xml:space="preserve">H27.12.20日 </t>
    </r>
    <r>
      <rPr>
        <b/>
        <sz val="10"/>
        <rFont val="ＭＳ 明朝"/>
        <family val="1"/>
        <charset val="128"/>
      </rPr>
      <t>神奈川１</t>
    </r>
    <r>
      <rPr>
        <sz val="10"/>
        <rFont val="ＭＳ 明朝"/>
        <family val="1"/>
        <charset val="128"/>
      </rPr>
      <t xml:space="preserve"> 三浦・岩礁のみち 10.3km 晴 9:06～12:18 3:12 松輪バス停～間口漁港～剣崎～江奈湾～白浜毘沙門天～毘沙門児童公園～盗人狩～宮川湾～宮川町バス停 →（歩いて２番へ）</t>
    </r>
    <rPh sb="9" eb="10">
      <t>ヒ</t>
    </rPh>
    <rPh sb="51" eb="52">
      <t>ワ</t>
    </rPh>
    <rPh sb="100" eb="101">
      <t>アル</t>
    </rPh>
    <rPh sb="104" eb="105">
      <t>バン</t>
    </rPh>
    <phoneticPr fontId="3"/>
  </si>
  <si>
    <r>
      <t xml:space="preserve">H28.01.03日 </t>
    </r>
    <r>
      <rPr>
        <b/>
        <sz val="10"/>
        <rFont val="ＭＳ 明朝"/>
        <family val="1"/>
        <charset val="128"/>
      </rPr>
      <t>神奈川３</t>
    </r>
    <r>
      <rPr>
        <sz val="10"/>
        <rFont val="ＭＳ 明朝"/>
        <family val="1"/>
        <charset val="128"/>
      </rPr>
      <t xml:space="preserve"> 荒崎・潮騒のみち 7.7km 晴 08:38～11:06 2:28 矢作入口バス停～円徳寺～和田長浜海岸～佃嵐崎～城山展望台・荒崎公園～荒崎バス停～長井漁港～長井入口～高等工科学校前バス停</t>
    </r>
    <rPh sb="9" eb="10">
      <t>ヒ</t>
    </rPh>
    <phoneticPr fontId="3"/>
  </si>
  <si>
    <r>
      <t xml:space="preserve">H28.01.03日 </t>
    </r>
    <r>
      <rPr>
        <b/>
        <sz val="10"/>
        <rFont val="ＭＳ 明朝"/>
        <family val="1"/>
        <charset val="128"/>
      </rPr>
      <t>神奈川４</t>
    </r>
    <r>
      <rPr>
        <sz val="10"/>
        <rFont val="ＭＳ 明朝"/>
        <family val="1"/>
        <charset val="128"/>
      </rPr>
      <t xml:space="preserve"> 佐島・大楠山のみち 10.7km 晴 11:37～14:44 3:07 大楠芦名口バス停～大楠山～前田橋バス停～立石公園～長者ヶ崎～一色海岸バス停</t>
    </r>
    <rPh sb="9" eb="10">
      <t>ヒ</t>
    </rPh>
    <phoneticPr fontId="3"/>
  </si>
  <si>
    <r>
      <t xml:space="preserve">H28.01.10日 </t>
    </r>
    <r>
      <rPr>
        <b/>
        <sz val="10"/>
        <rFont val="ＭＳ 明朝"/>
        <family val="1"/>
        <charset val="128"/>
      </rPr>
      <t>神奈川５</t>
    </r>
    <r>
      <rPr>
        <sz val="10"/>
        <rFont val="ＭＳ 明朝"/>
        <family val="1"/>
        <charset val="128"/>
      </rPr>
      <t xml:space="preserve"> 稲村ヶ崎・磯づたいのみち (1.3)+6.2=7.5km 晴 09:00～11:05 2:05 鎌倉駅→由比ヶ浜～稲村ヶ崎～七里ヶ浜～小動岬～片瀬江ノ島駅</t>
    </r>
    <rPh sb="9" eb="10">
      <t>ヒ</t>
    </rPh>
    <phoneticPr fontId="3"/>
  </si>
  <si>
    <r>
      <t xml:space="preserve">H28.01.28木 </t>
    </r>
    <r>
      <rPr>
        <b/>
        <sz val="10"/>
        <rFont val="ＭＳ 明朝"/>
        <family val="1"/>
        <charset val="128"/>
      </rPr>
      <t>神奈川７</t>
    </r>
    <r>
      <rPr>
        <sz val="10"/>
        <rFont val="ＭＳ 明朝"/>
        <family val="1"/>
        <charset val="128"/>
      </rPr>
      <t xml:space="preserve"> 大磯・高麗山のみち 7.6km 晴 07:11～09:42 2:31 平塚西海岸バス停～高麗山～浅間山～湘南平～大磯～こゆるぎの浜～城山公園前バス停</t>
    </r>
    <phoneticPr fontId="3"/>
  </si>
  <si>
    <r>
      <t xml:space="preserve">H28.01.28木 </t>
    </r>
    <r>
      <rPr>
        <b/>
        <sz val="10"/>
        <rFont val="ＭＳ 明朝"/>
        <family val="1"/>
        <charset val="128"/>
      </rPr>
      <t>神奈川８</t>
    </r>
    <r>
      <rPr>
        <sz val="10"/>
        <rFont val="ＭＳ 明朝"/>
        <family val="1"/>
        <charset val="128"/>
      </rPr>
      <t xml:space="preserve"> 鷹取山・里のみち 8.9km 晴 10:00～13:02 3:02 月京バス停～鷹取山～妙円寺～土屋一族の墓～土屋城跡～大乗院～南平橋バス停</t>
    </r>
    <phoneticPr fontId="3"/>
  </si>
  <si>
    <r>
      <t xml:space="preserve">H28.01.28木 </t>
    </r>
    <r>
      <rPr>
        <b/>
        <sz val="10"/>
        <rFont val="ＭＳ 明朝"/>
        <family val="1"/>
        <charset val="128"/>
      </rPr>
      <t>神奈川９</t>
    </r>
    <r>
      <rPr>
        <sz val="10"/>
        <rFont val="ＭＳ 明朝"/>
        <family val="1"/>
        <charset val="128"/>
      </rPr>
      <t xml:space="preserve"> 弘法大師と桜のみち 9.4km 晴 13:15～16:33 3:18 南平橋バス停～健速神社～権現山～弘法山～新善波トンネル～吾妻山～坪ノ内バス停</t>
    </r>
    <phoneticPr fontId="3"/>
  </si>
  <si>
    <r>
      <t xml:space="preserve">H28.02.10水 </t>
    </r>
    <r>
      <rPr>
        <b/>
        <sz val="10"/>
        <rFont val="ＭＳ 明朝"/>
        <family val="1"/>
        <charset val="128"/>
      </rPr>
      <t>神奈川15</t>
    </r>
    <r>
      <rPr>
        <sz val="10"/>
        <rFont val="ＭＳ 明朝"/>
        <family val="1"/>
        <charset val="128"/>
      </rPr>
      <t xml:space="preserve"> 弘法大師と丹沢へのみち 8.6+(1.4)=10.0km 晴 07:43～10:25 2:42 南平橋バス停～健速神社～権現山～加茂神社～光明院～小蓑毛バス停→16番蓑毛バス停へ</t>
    </r>
    <rPh sb="9" eb="10">
      <t>スイ</t>
    </rPh>
    <rPh sb="99" eb="100">
      <t>バン</t>
    </rPh>
    <phoneticPr fontId="3"/>
  </si>
  <si>
    <r>
      <t xml:space="preserve">H28.02.10水 </t>
    </r>
    <r>
      <rPr>
        <b/>
        <sz val="10"/>
        <rFont val="ＭＳ 明朝"/>
        <family val="1"/>
        <charset val="128"/>
      </rPr>
      <t>神奈川16</t>
    </r>
    <r>
      <rPr>
        <sz val="10"/>
        <rFont val="ＭＳ 明朝"/>
        <family val="1"/>
        <charset val="128"/>
      </rPr>
      <t xml:space="preserve"> 大山参り蓑毛のみち 8.7km 晴 10:44～14:20 3:36 15番小蓑毛バス停より→蓑毛バス停～蓑毛越え～大山阿夫利神社下社～見晴台～日向渓谷～日向薬師バス停</t>
    </r>
    <phoneticPr fontId="3"/>
  </si>
  <si>
    <r>
      <t xml:space="preserve">H28.02.21日 </t>
    </r>
    <r>
      <rPr>
        <b/>
        <sz val="10"/>
        <rFont val="ＭＳ 明朝"/>
        <family val="1"/>
        <charset val="128"/>
      </rPr>
      <t>神奈川12</t>
    </r>
    <r>
      <rPr>
        <sz val="10"/>
        <rFont val="ＭＳ 明朝"/>
        <family val="1"/>
        <charset val="128"/>
      </rPr>
      <t xml:space="preserve"> 丹沢山塊東辺のみち 11.3km 曇後晴 7:30～11:50 4:20 坂尻バス停～半原越え～仏果山～物見峠～愛川ふれあいの村～半原バス停→韮尾根バス停へ</t>
    </r>
    <rPh sb="9" eb="10">
      <t>ヒ</t>
    </rPh>
    <phoneticPr fontId="3"/>
  </si>
  <si>
    <r>
      <t xml:space="preserve">H28.02.21日 </t>
    </r>
    <r>
      <rPr>
        <b/>
        <sz val="10"/>
        <rFont val="ＭＳ 明朝"/>
        <family val="1"/>
        <charset val="128"/>
      </rPr>
      <t>神奈川13</t>
    </r>
    <r>
      <rPr>
        <sz val="10"/>
        <rFont val="ＭＳ 明朝"/>
        <family val="1"/>
        <charset val="128"/>
      </rPr>
      <t xml:space="preserve"> 山里から津久井湖へのみち 10.3km 晴 12:10～16:22 4:12 韮尾根バス停～雨乞山～明日原～根小屋～城山～津久井湖～城山高校前バス停</t>
    </r>
    <phoneticPr fontId="3"/>
  </si>
  <si>
    <r>
      <t xml:space="preserve">H28.02.26金 </t>
    </r>
    <r>
      <rPr>
        <b/>
        <sz val="10"/>
        <rFont val="ＭＳ 明朝"/>
        <family val="1"/>
        <charset val="128"/>
      </rPr>
      <t>神奈川10</t>
    </r>
    <r>
      <rPr>
        <sz val="10"/>
        <rFont val="ＭＳ 明朝"/>
        <family val="1"/>
        <charset val="128"/>
      </rPr>
      <t xml:space="preserve"> 太田道灌・日向薬師のみち 8.5km 晴 8:13～10:53 2:40 坪ノ内バス停～比々多神社～上粕屋神社～産能大学～よろい塚～日向薬師バス停</t>
    </r>
    <phoneticPr fontId="3"/>
  </si>
  <si>
    <r>
      <t xml:space="preserve">H28.02.26金 </t>
    </r>
    <r>
      <rPr>
        <b/>
        <sz val="10"/>
        <rFont val="ＭＳ 明朝"/>
        <family val="1"/>
        <charset val="128"/>
      </rPr>
      <t>神奈川11</t>
    </r>
    <r>
      <rPr>
        <sz val="10"/>
        <rFont val="ＭＳ 明朝"/>
        <family val="1"/>
        <charset val="128"/>
      </rPr>
      <t xml:space="preserve"> 順礼峠のみち 8.8km 晴 10:56～13:48 2:52 日向薬師バス停～七沢温泉～順礼峠～物見峠～むじな坂峠～御門橋バス停</t>
    </r>
    <phoneticPr fontId="3"/>
  </si>
  <si>
    <r>
      <t xml:space="preserve">H28.03.09日 </t>
    </r>
    <r>
      <rPr>
        <b/>
        <sz val="10"/>
        <rFont val="ＭＳ 明朝"/>
        <family val="1"/>
        <charset val="128"/>
      </rPr>
      <t>神奈川17</t>
    </r>
    <r>
      <rPr>
        <sz val="10"/>
        <rFont val="ＭＳ 明朝"/>
        <family val="1"/>
        <charset val="128"/>
      </rPr>
      <t xml:space="preserve"> 北条武田合戦場のみち 16.2km→11.7+(4.6)=16.3km 曇後雨 7:25～14:55 7:30 坂尻～半原越～経ヶ岳～（細野）～田代～三増合戦場跡（工事中のためこの先通行止～志田峠～韮尾根）</t>
    </r>
    <rPh sb="9" eb="10">
      <t>ヒ</t>
    </rPh>
    <rPh sb="85" eb="87">
      <t>ホソノ</t>
    </rPh>
    <rPh sb="99" eb="102">
      <t>コウジチュウ</t>
    </rPh>
    <rPh sb="107" eb="108">
      <t>サキ</t>
    </rPh>
    <rPh sb="108" eb="110">
      <t>ツウコウ</t>
    </rPh>
    <rPh sb="110" eb="111">
      <t>ド</t>
    </rPh>
    <phoneticPr fontId="3"/>
  </si>
  <si>
    <r>
      <t xml:space="preserve">H28.03.12土 </t>
    </r>
    <r>
      <rPr>
        <b/>
        <sz val="10"/>
        <rFont val="ＭＳ 明朝"/>
        <family val="1"/>
        <charset val="128"/>
      </rPr>
      <t>神奈川14</t>
    </r>
    <r>
      <rPr>
        <sz val="10"/>
        <rFont val="ＭＳ 明朝"/>
        <family val="1"/>
        <charset val="128"/>
      </rPr>
      <t xml:space="preserve"> 峰の薬師へのみち (6.5)+7.1+(1.5)=15.1km 晴 8:57～13:35 4:38 城山高校前バス停～津久井湖園地～三嶋神社～峰の薬師～三沢峠～梅の木平バス停</t>
    </r>
    <rPh sb="9" eb="10">
      <t>ド</t>
    </rPh>
    <phoneticPr fontId="3"/>
  </si>
  <si>
    <r>
      <t xml:space="preserve">H27.11.29日 </t>
    </r>
    <r>
      <rPr>
        <b/>
        <sz val="10"/>
        <rFont val="ＭＳ 明朝"/>
        <family val="1"/>
        <charset val="128"/>
      </rPr>
      <t>埼玉９</t>
    </r>
    <r>
      <rPr>
        <sz val="10"/>
        <rFont val="ＭＳ 明朝"/>
        <family val="1"/>
        <charset val="128"/>
      </rPr>
      <t xml:space="preserve"> 将門伝説を探るみち 14.3km 晴 09:20～13:50 4:30 （皆野駅からバス）→西門平バス停～鐘掛城～石間峠～城峯神社～城峯山～石間峠～宇那室バス停～城峯公園～登仙橋バス停→10番へ</t>
    </r>
    <phoneticPr fontId="3"/>
  </si>
  <si>
    <t>H27.7.28火 往路:中野島5:19→5:32分倍河原5:38→5:57北野
北野6:02発→馬返7:26着(中央高速八王子より河口湖IC)
馬返7:36～7:48一合目7:51～8:15二合目8:21～8:42三合目8:44～9:04四合目9:05～9:53五合目9:55～10:30六合目10:42～11:41七合目11:42～14:03八合目14:10～16:07本八合目16:08～16:1016:11上江戸屋泊
H27.7.29水 雨時々曇 上江戸屋1:41～2:01九合目2:03～2:41九合目2:41～3:35吉田口山頂3:41～4:21朝日岳ご来光待ち4:45～4:47御殿場口山頂郵便局4:49～5:13剣ヶ峰5:30～吉田口山頂6:05
八合目 3,270 1.6 2.8 0:50 1:30 1:08 7:28八合目7:30～8:52七合目8:53～9:35六合目9:40～10:12五合目10:12～11:07四合目11:09～11:36三合目11:38～12:02二合目12:04～12:40一合目12:42～13:00馬返  
復路：馬返13:15-13:35玉喜亭(吉田うどん)14:02-(中央高速河口湖IC・調布IC)-15：26生田着</t>
    <rPh sb="8" eb="9">
      <t>ヒ</t>
    </rPh>
    <rPh sb="221" eb="222">
      <t>スイ</t>
    </rPh>
    <rPh sb="223" eb="224">
      <t>アメ</t>
    </rPh>
    <rPh sb="224" eb="226">
      <t>トキドキ</t>
    </rPh>
    <rPh sb="226" eb="227">
      <t>クモリ</t>
    </rPh>
    <phoneticPr fontId="3"/>
  </si>
  <si>
    <t xml:space="preserve">H26.6.26木 晴時々曇 往路：北野7:05発→馬返8:30着(中央高速八王子より河口湖IC) 馬返(1430m)8:45～9:00一合目(1520m鈴原天照大神)9:03～9:28二合目(1700m御室桟橋)9:33～9:50三合目(1840m見晴小屋跡)9:55～10:12四合目(1,900m大黒小屋跡)10:17～11:10五合目(2305m佐藤小屋)11:13～11:45ｽﾊﾞﾙﾗｲﾝ5合目(2305m小御嶽神社 昼食)12:10～13:00六合目(2390m)13:10～13:45五合目13:47～14:05四合目14:05～14:15三合目14:15～14:30二合目14:30～15:10一合目15:10～15:30馬返 復路：馬返15:45発→東名御殿場IC川崎IC経由川崎生田着17:50着  </t>
    <phoneticPr fontId="3"/>
  </si>
  <si>
    <t>H26.7.28月 晴時々曇 往路：北野7:05→9:00北麓駐車場(中央高速事故渋滞 相模湖ICより河口湖IC)9:30→10:12スバルﾗｲﾝ５合目(シャトルバス) ｽﾊﾞﾙﾗｲﾝ5合目11:00～11:50六合目11:55～12:43七合目花小屋12:43～12:47日の出館13:03～13:11トモエ館13:11～13:21鎌岩館13:21～13:28富士一館13:28～13:40鳥居荘13:40～14:03東洋館14:03～14:45太子館泊
H26.7.29火 太子館4:20～4:32蓬莱館ご来光4:53～5:17白雲荘5:17～5:30元祖室5:30～5:58本八合目富士山ﾎﾃﾙ6:05～6:09トモエ館6:09～6:10上江戸屋6:10～6:30御来光館 朝食7:00～7:26久須志神社7:26～8:25吉田口山頂浅間大社奥宮8:45～9:11時計回り御殿場口山頂郵便局9:24～9:32上富士館9:32～9:56剣ヶ峰お鉢巡り10:10～10:47吉田口山頂山口屋11:00～11:45八合目分岐点11:50～12:32緊急避難所12:32～13:05七合目13:1513:45六合目13:47～14:27ｽﾊﾞﾙﾗｲﾝ5合目
復路：スバルﾗｲﾝ５合目(シャトルバス)14:45→15:20北麓駐車場15:40→15:50ほうとう小作16:20(中央高速河口湖・調布経由)→18:40生田</t>
    <rPh sb="8" eb="9">
      <t>ゲツ</t>
    </rPh>
    <phoneticPr fontId="3"/>
  </si>
  <si>
    <r>
      <t xml:space="preserve">H28.12.28水 </t>
    </r>
    <r>
      <rPr>
        <b/>
        <sz val="10"/>
        <rFont val="ＭＳ 明朝"/>
        <family val="1"/>
        <charset val="128"/>
      </rPr>
      <t>千葉05</t>
    </r>
    <r>
      <rPr>
        <sz val="10"/>
        <rFont val="ＭＳ 明朝"/>
        <family val="1"/>
        <charset val="128"/>
      </rPr>
      <t xml:space="preserve"> 埴輪と遊ぶみち 8.3km 晴 9:28～11:55 2:27 小池～芝山仁王尊～芝山古墳・はにわ博物館～殿塚・姫塚～山武市松尾町古和本郷→NO6</t>
    </r>
    <phoneticPr fontId="3"/>
  </si>
  <si>
    <r>
      <t xml:space="preserve">H28.12.28水 </t>
    </r>
    <r>
      <rPr>
        <b/>
        <sz val="10"/>
        <rFont val="ＭＳ 明朝"/>
        <family val="1"/>
        <charset val="128"/>
      </rPr>
      <t>千葉06</t>
    </r>
    <r>
      <rPr>
        <sz val="10"/>
        <rFont val="ＭＳ 明朝"/>
        <family val="1"/>
        <charset val="128"/>
      </rPr>
      <t xml:space="preserve"> 山武杉のみち 15.1km 晴 12:05～14:45 2:40 NO5→山武市松尾町古和本郷～山武杉の森～光明寺～成東駅</t>
    </r>
    <phoneticPr fontId="3"/>
  </si>
  <si>
    <t>H29.02.24金 生田6:01-小田急線成城乗換-6:27新宿6:29-総武線各停-7:37(7分遅)千葉7:52</t>
    <rPh sb="9" eb="10">
      <t>キン</t>
    </rPh>
    <rPh sb="50" eb="51">
      <t>フン</t>
    </rPh>
    <rPh sb="51" eb="52">
      <t>チ</t>
    </rPh>
    <phoneticPr fontId="3"/>
  </si>
  <si>
    <t>能満寺古墳</t>
    <phoneticPr fontId="3"/>
  </si>
  <si>
    <r>
      <t>H29.02.10金 切割</t>
    </r>
    <r>
      <rPr>
        <sz val="8"/>
        <rFont val="ＭＳ 明朝"/>
        <family val="1"/>
        <charset val="128"/>
      </rPr>
      <t>-小湊ﾊﾞｽ-</t>
    </r>
    <r>
      <rPr>
        <sz val="10"/>
        <rFont val="ＭＳ 明朝"/>
        <family val="1"/>
        <charset val="128"/>
      </rPr>
      <t>茂原駅南口</t>
    </r>
    <r>
      <rPr>
        <sz val="8"/>
        <rFont val="ＭＳ 明朝"/>
        <family val="1"/>
        <charset val="128"/>
      </rPr>
      <t xml:space="preserve"> </t>
    </r>
    <r>
      <rPr>
        <sz val="10"/>
        <rFont val="ＭＳ 明朝"/>
        <family val="1"/>
        <charset val="128"/>
      </rPr>
      <t>茂原16:43</t>
    </r>
    <r>
      <rPr>
        <sz val="8"/>
        <rFont val="ＭＳ 明朝"/>
        <family val="1"/>
        <charset val="128"/>
      </rPr>
      <t>-外房線-</t>
    </r>
    <r>
      <rPr>
        <sz val="10"/>
        <rFont val="ＭＳ 明朝"/>
        <family val="1"/>
        <charset val="128"/>
      </rPr>
      <t>17:29千葉17:34</t>
    </r>
    <r>
      <rPr>
        <sz val="8"/>
        <rFont val="ＭＳ 明朝"/>
        <family val="1"/>
        <charset val="128"/>
      </rPr>
      <t>-総武線-</t>
    </r>
    <r>
      <rPr>
        <sz val="10"/>
        <rFont val="ＭＳ 明朝"/>
        <family val="1"/>
        <charset val="128"/>
      </rPr>
      <t>18:27</t>
    </r>
    <rPh sb="11" eb="12">
      <t>セツ</t>
    </rPh>
    <rPh sb="12" eb="13">
      <t>ワ</t>
    </rPh>
    <rPh sb="14" eb="15">
      <t>ショウ</t>
    </rPh>
    <rPh sb="15" eb="16">
      <t>ミナト</t>
    </rPh>
    <rPh sb="20" eb="22">
      <t>モバラ</t>
    </rPh>
    <rPh sb="23" eb="25">
      <t>ミナミグチ</t>
    </rPh>
    <rPh sb="34" eb="37">
      <t>ソトボウセン</t>
    </rPh>
    <rPh sb="51" eb="54">
      <t>ソウブセン</t>
    </rPh>
    <phoneticPr fontId="3"/>
  </si>
  <si>
    <r>
      <t xml:space="preserve">            御茶ノ水18:29</t>
    </r>
    <r>
      <rPr>
        <sz val="8"/>
        <rFont val="ＭＳ 明朝"/>
        <family val="1"/>
        <charset val="128"/>
      </rPr>
      <t>-総武線快速-</t>
    </r>
    <r>
      <rPr>
        <sz val="10"/>
        <rFont val="ＭＳ 明朝"/>
        <family val="1"/>
        <charset val="128"/>
      </rPr>
      <t>18:39新宿18:46</t>
    </r>
    <r>
      <rPr>
        <sz val="8"/>
        <rFont val="ＭＳ 明朝"/>
        <family val="1"/>
        <charset val="128"/>
      </rPr>
      <t>-小田急線向ヶ丘乗換-</t>
    </r>
    <r>
      <rPr>
        <sz val="10"/>
        <rFont val="ＭＳ 明朝"/>
        <family val="1"/>
        <charset val="128"/>
      </rPr>
      <t>19:13生田</t>
    </r>
    <rPh sb="22" eb="25">
      <t>ソウブセン</t>
    </rPh>
    <rPh sb="25" eb="27">
      <t>カイソク</t>
    </rPh>
    <rPh sb="33" eb="35">
      <t>シンジュク</t>
    </rPh>
    <rPh sb="41" eb="44">
      <t>オダキュウ</t>
    </rPh>
    <rPh sb="44" eb="45">
      <t>セン</t>
    </rPh>
    <rPh sb="45" eb="48">
      <t>ムコウガオカ</t>
    </rPh>
    <rPh sb="48" eb="50">
      <t>ノリカエ</t>
    </rPh>
    <rPh sb="56" eb="58">
      <t>イクタ</t>
    </rPh>
    <phoneticPr fontId="3"/>
  </si>
  <si>
    <r>
      <t>H29.02.19日 御宿14:26</t>
    </r>
    <r>
      <rPr>
        <sz val="8"/>
        <rFont val="ＭＳ 明朝"/>
        <family val="1"/>
        <charset val="128"/>
      </rPr>
      <t>-外房線-</t>
    </r>
    <r>
      <rPr>
        <sz val="10"/>
        <rFont val="ＭＳ 明朝"/>
        <family val="1"/>
        <charset val="128"/>
      </rPr>
      <t>15:49千葉16:00</t>
    </r>
    <r>
      <rPr>
        <sz val="8"/>
        <rFont val="ＭＳ 明朝"/>
        <family val="1"/>
        <charset val="128"/>
      </rPr>
      <t>-総武線-</t>
    </r>
    <r>
      <rPr>
        <sz val="10"/>
        <rFont val="ＭＳ 明朝"/>
        <family val="1"/>
        <charset val="128"/>
      </rPr>
      <t>17:08新宿18:46</t>
    </r>
    <rPh sb="11" eb="12">
      <t>オ</t>
    </rPh>
    <rPh sb="12" eb="13">
      <t>ヤド</t>
    </rPh>
    <rPh sb="19" eb="22">
      <t>ソトボウセン</t>
    </rPh>
    <rPh sb="36" eb="39">
      <t>ソウブセン</t>
    </rPh>
    <phoneticPr fontId="3"/>
  </si>
  <si>
    <r>
      <t xml:space="preserve">            </t>
    </r>
    <r>
      <rPr>
        <sz val="8"/>
        <rFont val="ＭＳ 明朝"/>
        <family val="1"/>
        <charset val="128"/>
      </rPr>
      <t>-小田急線成城乗換-</t>
    </r>
    <r>
      <rPr>
        <sz val="10"/>
        <rFont val="ＭＳ 明朝"/>
        <family val="1"/>
        <charset val="128"/>
      </rPr>
      <t>17:53生田</t>
    </r>
    <rPh sb="13" eb="16">
      <t>オダキュウ</t>
    </rPh>
    <rPh sb="16" eb="17">
      <t>セン</t>
    </rPh>
    <rPh sb="17" eb="19">
      <t>セイジョウ</t>
    </rPh>
    <rPh sb="19" eb="21">
      <t>ノリカエ</t>
    </rPh>
    <rPh sb="27" eb="29">
      <t>イクタ</t>
    </rPh>
    <phoneticPr fontId="3"/>
  </si>
  <si>
    <t>九十九里の砂をふみしめて歩く</t>
    <phoneticPr fontId="3"/>
  </si>
  <si>
    <t>&lt;切割バス停&gt;</t>
    <rPh sb="1" eb="2">
      <t>セツ</t>
    </rPh>
    <rPh sb="2" eb="3">
      <t>ワリ</t>
    </rPh>
    <phoneticPr fontId="3"/>
  </si>
  <si>
    <t>東浪見駅</t>
  </si>
  <si>
    <t>解説標識</t>
  </si>
  <si>
    <t>休憩所</t>
    <rPh sb="0" eb="1">
      <t>ヤス</t>
    </rPh>
    <rPh sb="1" eb="2">
      <t>イコ</t>
    </rPh>
    <rPh sb="2" eb="3">
      <t>ショ</t>
    </rPh>
    <phoneticPr fontId="3"/>
  </si>
  <si>
    <t>八重垣神社P</t>
    <phoneticPr fontId="3"/>
  </si>
  <si>
    <t>真名上人塚P</t>
    <phoneticPr fontId="3"/>
  </si>
  <si>
    <r>
      <t>印旛沼畔P</t>
    </r>
    <r>
      <rPr>
        <b/>
        <sz val="8"/>
        <rFont val="ＭＳ 明朝"/>
        <family val="1"/>
        <charset val="128"/>
      </rPr>
      <t>4分岐</t>
    </r>
    <phoneticPr fontId="3"/>
  </si>
  <si>
    <t>甚兵衛渡しP</t>
    <phoneticPr fontId="3"/>
  </si>
  <si>
    <t>太東崎P</t>
    <phoneticPr fontId="3"/>
  </si>
  <si>
    <t>長者町駅</t>
  </si>
  <si>
    <t>太東海浜植物群落地</t>
    <phoneticPr fontId="3"/>
  </si>
  <si>
    <t>観音様の</t>
    <phoneticPr fontId="3"/>
  </si>
  <si>
    <t>先住民のあるいた</t>
    <phoneticPr fontId="3"/>
  </si>
  <si>
    <r>
      <t xml:space="preserve">            </t>
    </r>
    <r>
      <rPr>
        <sz val="8"/>
        <rFont val="ＭＳ 明朝"/>
        <family val="1"/>
        <charset val="128"/>
      </rPr>
      <t>-外房線上総一ノ宮行-</t>
    </r>
    <r>
      <rPr>
        <sz val="10"/>
        <rFont val="ＭＳ 明朝"/>
        <family val="1"/>
        <charset val="128"/>
      </rPr>
      <t>8:30茂原 茂原駅南口9:00</t>
    </r>
    <r>
      <rPr>
        <sz val="8"/>
        <rFont val="ＭＳ 明朝"/>
        <family val="1"/>
        <charset val="128"/>
      </rPr>
      <t>-小湊ﾊﾞｽ-</t>
    </r>
    <r>
      <rPr>
        <sz val="10"/>
        <rFont val="ＭＳ 明朝"/>
        <family val="1"/>
        <charset val="128"/>
      </rPr>
      <t>9:31切割</t>
    </r>
    <rPh sb="16" eb="18">
      <t>カズサ</t>
    </rPh>
    <rPh sb="18" eb="19">
      <t>イチ</t>
    </rPh>
    <rPh sb="20" eb="21">
      <t>ミヤ</t>
    </rPh>
    <rPh sb="21" eb="22">
      <t>ギョウ</t>
    </rPh>
    <rPh sb="27" eb="29">
      <t>モバラ</t>
    </rPh>
    <phoneticPr fontId="3"/>
  </si>
  <si>
    <t>大海原を望める</t>
  </si>
  <si>
    <t>九十九里の砂をふみしめて歩く</t>
  </si>
  <si>
    <t>荒磯の</t>
  </si>
  <si>
    <t>理想郷をたずねる</t>
  </si>
  <si>
    <t>＜勝浦駅＞</t>
    <rPh sb="1" eb="3">
      <t>カツウラ</t>
    </rPh>
    <rPh sb="3" eb="4">
      <t>エキ</t>
    </rPh>
    <phoneticPr fontId="3"/>
  </si>
  <si>
    <t>部原三又</t>
    <rPh sb="0" eb="2">
      <t>ヘバラ</t>
    </rPh>
    <rPh sb="2" eb="4">
      <t>ミツマタ</t>
    </rPh>
    <phoneticPr fontId="3"/>
  </si>
  <si>
    <t>官軍塚</t>
    <rPh sb="0" eb="2">
      <t>カングン</t>
    </rPh>
    <rPh sb="2" eb="3">
      <t>ツカ</t>
    </rPh>
    <phoneticPr fontId="3"/>
  </si>
  <si>
    <t>(勝浦駅)</t>
    <phoneticPr fontId="3"/>
  </si>
  <si>
    <t>松部港</t>
    <rPh sb="0" eb="2">
      <t>マツベ</t>
    </rPh>
    <rPh sb="2" eb="3">
      <t>ミナト</t>
    </rPh>
    <phoneticPr fontId="3"/>
  </si>
  <si>
    <t>(勝浦駅)</t>
    <phoneticPr fontId="3"/>
  </si>
  <si>
    <t>勝浦海中公園</t>
    <rPh sb="2" eb="3">
      <t>ウミ</t>
    </rPh>
    <rPh sb="3" eb="4">
      <t>チュウ</t>
    </rPh>
    <rPh sb="4" eb="6">
      <t>コウエン</t>
    </rPh>
    <phoneticPr fontId="3"/>
  </si>
  <si>
    <t>鵜原駅</t>
    <rPh sb="0" eb="2">
      <t>ウバラ</t>
    </rPh>
    <phoneticPr fontId="3"/>
  </si>
  <si>
    <t>鵜原海岸P</t>
    <rPh sb="2" eb="3">
      <t>ウミ</t>
    </rPh>
    <rPh sb="3" eb="4">
      <t>ガン</t>
    </rPh>
    <phoneticPr fontId="3"/>
  </si>
  <si>
    <t>勝浦城址P</t>
    <rPh sb="2" eb="4">
      <t>ジョウシ</t>
    </rPh>
    <phoneticPr fontId="3"/>
  </si>
  <si>
    <r>
      <t xml:space="preserve">H29.02.10金 </t>
    </r>
    <r>
      <rPr>
        <b/>
        <sz val="10"/>
        <rFont val="ＭＳ 明朝"/>
        <family val="1"/>
        <charset val="128"/>
      </rPr>
      <t>千葉10</t>
    </r>
    <r>
      <rPr>
        <sz val="10"/>
        <rFont val="ＭＳ 明朝"/>
        <family val="1"/>
        <charset val="128"/>
      </rPr>
      <t xml:space="preserve"> 山里のみち 13.0km 雲後晴 8:37～11:45 3:08 本納駅～荻生徂徠勉学の地～蓮福寺～真名上人塚～長柄ふるさと村～六地蔵→NO11へ</t>
    </r>
    <phoneticPr fontId="3"/>
  </si>
  <si>
    <r>
      <t xml:space="preserve">H29.02.10金 </t>
    </r>
    <r>
      <rPr>
        <b/>
        <sz val="10"/>
        <rFont val="ＭＳ 明朝"/>
        <family val="1"/>
        <charset val="128"/>
      </rPr>
      <t>千葉11</t>
    </r>
    <r>
      <rPr>
        <sz val="10"/>
        <rFont val="ＭＳ 明朝"/>
        <family val="1"/>
        <charset val="128"/>
      </rPr>
      <t xml:space="preserve"> 森と森をつなぐみち 12.5+(1.1)km 晴後雲 11:47～15:30 3:43 NO10→六地蔵～権現森～長柄山～自衛隊送信所～八重垣刑部神社～笠森観音～笠森→＜深沢切割バス停＞</t>
    </r>
    <phoneticPr fontId="3"/>
  </si>
  <si>
    <r>
      <t xml:space="preserve">H29.02.19日 </t>
    </r>
    <r>
      <rPr>
        <b/>
        <sz val="10"/>
        <rFont val="ＭＳ 明朝"/>
        <family val="1"/>
        <charset val="128"/>
      </rPr>
      <t>千葉16</t>
    </r>
    <r>
      <rPr>
        <sz val="10"/>
        <rFont val="ＭＳ 明朝"/>
        <family val="1"/>
        <charset val="128"/>
      </rPr>
      <t xml:space="preserve"> 黒潮の潮騒をきくみち 8.0km 晴 9:18～11:20 2:02 長者町駅～江東橋～岬海洋センター～和泉浦～日在浦～大原駅→&lt;浪花駅まで電車&gt;NO17へ</t>
    </r>
    <rPh sb="9" eb="10">
      <t>ヒ</t>
    </rPh>
    <rPh sb="81" eb="84">
      <t>ナミハナエキ</t>
    </rPh>
    <rPh sb="86" eb="88">
      <t>デンシャ</t>
    </rPh>
    <phoneticPr fontId="3"/>
  </si>
  <si>
    <r>
      <t xml:space="preserve">H29.02.24金 </t>
    </r>
    <r>
      <rPr>
        <b/>
        <sz val="10"/>
        <rFont val="ＭＳ 明朝"/>
        <family val="1"/>
        <charset val="128"/>
      </rPr>
      <t>千葉13</t>
    </r>
    <r>
      <rPr>
        <sz val="10"/>
        <rFont val="ＭＳ 明朝"/>
        <family val="1"/>
        <charset val="128"/>
      </rPr>
      <t xml:space="preserve"> 先住民のあるいたみち 9.5km 雲時々晴 13:09～15:57 2:48 NO12→中之台～報恩寺～西光寺～油殿古墳群～能満寺古墳～上之郷・睦沢公民館入口</t>
    </r>
    <rPh sb="34" eb="36">
      <t>トキドキ</t>
    </rPh>
    <phoneticPr fontId="3"/>
  </si>
  <si>
    <r>
      <t xml:space="preserve">H29.02.19日 </t>
    </r>
    <r>
      <rPr>
        <b/>
        <sz val="10"/>
        <rFont val="ＭＳ 明朝"/>
        <family val="1"/>
        <charset val="128"/>
      </rPr>
      <t>千葉17</t>
    </r>
    <r>
      <rPr>
        <sz val="10"/>
        <rFont val="ＭＳ 明朝"/>
        <family val="1"/>
        <charset val="128"/>
      </rPr>
      <t xml:space="preserve"> 御宿海岸を歩くみち (1.0)+10.1km 晴 11:40～11:20 2:02    NO16より→＜浪花駅＞～岩船入口～岩船地蔵尊～釣師海岸～メキシコ記念公園～月の沙漠像～御宿駅</t>
    </r>
    <rPh sb="9" eb="10">
      <t>ヒ</t>
    </rPh>
    <phoneticPr fontId="3"/>
  </si>
  <si>
    <r>
      <t xml:space="preserve">H29.02.24金 </t>
    </r>
    <r>
      <rPr>
        <b/>
        <sz val="10"/>
        <rFont val="ＭＳ 明朝"/>
        <family val="1"/>
        <charset val="128"/>
      </rPr>
      <t>千葉12</t>
    </r>
    <r>
      <rPr>
        <sz val="10"/>
        <rFont val="ＭＳ 明朝"/>
        <family val="1"/>
        <charset val="128"/>
      </rPr>
      <t xml:space="preserve"> 観音様のみち (1.1)+11.3km 雲時々晴 9:33～13:09 2:26 </t>
    </r>
    <r>
      <rPr>
        <sz val="8"/>
        <rFont val="ＭＳ 明朝"/>
        <family val="1"/>
        <charset val="128"/>
      </rPr>
      <t>茂原駅南口</t>
    </r>
    <r>
      <rPr>
        <sz val="10"/>
        <rFont val="ＭＳ 明朝"/>
        <family val="1"/>
        <charset val="128"/>
      </rPr>
      <t>-</t>
    </r>
    <r>
      <rPr>
        <sz val="8"/>
        <rFont val="ＭＳ 明朝"/>
        <family val="1"/>
        <charset val="128"/>
      </rPr>
      <t>小湊ﾊﾞｽ</t>
    </r>
    <r>
      <rPr>
        <sz val="10"/>
        <rFont val="ＭＳ 明朝"/>
        <family val="1"/>
        <charset val="128"/>
      </rPr>
      <t>-＜切割＞→笠森観音～</t>
    </r>
    <r>
      <rPr>
        <sz val="8"/>
        <rFont val="ＭＳ 明朝"/>
        <family val="1"/>
        <charset val="128"/>
      </rPr>
      <t>長南町自然遊歩道</t>
    </r>
    <r>
      <rPr>
        <sz val="10"/>
        <rFont val="ＭＳ 明朝"/>
        <family val="1"/>
        <charset val="128"/>
      </rPr>
      <t>～野見金公園(ﾕｰﾄﾋﾟｱ笠森(旧保養ｾﾝﾀｰ):休館中)～中之台バス停→NO13</t>
    </r>
    <rPh sb="100" eb="102">
      <t>カサモリ</t>
    </rPh>
    <rPh sb="103" eb="104">
      <t>キュウ</t>
    </rPh>
    <rPh sb="104" eb="106">
      <t>ホヨウ</t>
    </rPh>
    <rPh sb="112" eb="115">
      <t>キュウカンチュウ</t>
    </rPh>
    <phoneticPr fontId="3"/>
  </si>
  <si>
    <t>行川アイランド駅</t>
    <phoneticPr fontId="3"/>
  </si>
  <si>
    <t>おせんころがし</t>
  </si>
  <si>
    <t>誕生寺P</t>
    <phoneticPr fontId="3"/>
  </si>
  <si>
    <t>仁王門</t>
  </si>
  <si>
    <t>仁王門</t>
    <rPh sb="0" eb="3">
      <t>ニオウモン</t>
    </rPh>
    <phoneticPr fontId="3"/>
  </si>
  <si>
    <t>小湊海岸</t>
  </si>
  <si>
    <t>内浦山県民の森</t>
  </si>
  <si>
    <t>海と森をつなぐ</t>
  </si>
  <si>
    <t>アジサイの</t>
  </si>
  <si>
    <t>麻綿原高原</t>
  </si>
  <si>
    <t>浜金谷駅</t>
  </si>
  <si>
    <t>観月台</t>
  </si>
  <si>
    <t>石切場跡</t>
  </si>
  <si>
    <t>展望台</t>
  </si>
  <si>
    <t>鋸山P</t>
    <phoneticPr fontId="3"/>
  </si>
  <si>
    <t>林道口</t>
  </si>
  <si>
    <t>保田駅</t>
  </si>
  <si>
    <t>H29.3.4土 曇 高尾山口駅～高尾病院～霞台～ⓢケーブル山上駅～薬王院裏～富士道～３号路～山頂～稲荷山～高尾山口駅</t>
    <rPh sb="7" eb="8">
      <t>ド</t>
    </rPh>
    <rPh sb="9" eb="10">
      <t>クモリ</t>
    </rPh>
    <rPh sb="11" eb="15">
      <t>タカオサングチ</t>
    </rPh>
    <rPh sb="17" eb="19">
      <t>タカオ</t>
    </rPh>
    <rPh sb="19" eb="21">
      <t>ビョウイン</t>
    </rPh>
    <rPh sb="22" eb="24">
      <t>カスミダイ</t>
    </rPh>
    <rPh sb="30" eb="31">
      <t>ヤマ</t>
    </rPh>
    <rPh sb="31" eb="32">
      <t>ウエ</t>
    </rPh>
    <rPh sb="39" eb="41">
      <t>フジ</t>
    </rPh>
    <rPh sb="41" eb="42">
      <t>ミチ</t>
    </rPh>
    <rPh sb="47" eb="49">
      <t>サンチョウ</t>
    </rPh>
    <rPh sb="54" eb="58">
      <t>タカオサングチ</t>
    </rPh>
    <phoneticPr fontId="3"/>
  </si>
  <si>
    <t>H29.03.18土 生田6:18-小田急線向ヶ丘乗換-6:48新宿6:50-総武線各停-7:58千葉8:17</t>
    <rPh sb="9" eb="10">
      <t>ド</t>
    </rPh>
    <rPh sb="22" eb="25">
      <t>ムコウガオカ</t>
    </rPh>
    <phoneticPr fontId="3"/>
  </si>
  <si>
    <r>
      <t xml:space="preserve">            </t>
    </r>
    <r>
      <rPr>
        <sz val="8"/>
        <rFont val="ＭＳ 明朝"/>
        <family val="1"/>
        <charset val="128"/>
      </rPr>
      <t>-外房線安房鴨川行-</t>
    </r>
    <r>
      <rPr>
        <sz val="10"/>
        <rFont val="ＭＳ 明朝"/>
        <family val="1"/>
        <charset val="128"/>
      </rPr>
      <t>9:36勝浦</t>
    </r>
    <rPh sb="16" eb="20">
      <t>アワカモガワ</t>
    </rPh>
    <rPh sb="20" eb="21">
      <t>ギョウ</t>
    </rPh>
    <rPh sb="26" eb="28">
      <t>カツウラ</t>
    </rPh>
    <phoneticPr fontId="3"/>
  </si>
  <si>
    <t>H29.03.18土</t>
    <rPh sb="9" eb="10">
      <t>ド</t>
    </rPh>
    <phoneticPr fontId="3"/>
  </si>
  <si>
    <t>休憩所昼</t>
    <rPh sb="0" eb="1">
      <t>ヤス</t>
    </rPh>
    <rPh sb="1" eb="2">
      <t>イコ</t>
    </rPh>
    <rPh sb="2" eb="3">
      <t>ショ</t>
    </rPh>
    <rPh sb="3" eb="4">
      <t>ヒル</t>
    </rPh>
    <phoneticPr fontId="3"/>
  </si>
  <si>
    <r>
      <t xml:space="preserve">H29.03.18土 </t>
    </r>
    <r>
      <rPr>
        <b/>
        <sz val="10"/>
        <rFont val="ＭＳ 明朝"/>
        <family val="1"/>
        <charset val="128"/>
      </rPr>
      <t>千葉18</t>
    </r>
    <r>
      <rPr>
        <sz val="10"/>
        <rFont val="ＭＳ 明朝"/>
        <family val="1"/>
        <charset val="128"/>
      </rPr>
      <t xml:space="preserve"> 荒磯のみち (3.6)+8.1km 晴 9:40～12:47 3:07 ＜勝浦駅＞→部原三又～部原港～豊浜港～官軍塚～勝浦灯台～勝浦城跡～勝浦駅入口→NO19</t>
    </r>
    <rPh sb="88" eb="90">
      <t>イリグチ</t>
    </rPh>
    <phoneticPr fontId="3"/>
  </si>
  <si>
    <r>
      <t xml:space="preserve">H29.03.18土 </t>
    </r>
    <r>
      <rPr>
        <b/>
        <sz val="10"/>
        <rFont val="ＭＳ 明朝"/>
        <family val="1"/>
        <charset val="128"/>
      </rPr>
      <t>千葉19</t>
    </r>
    <r>
      <rPr>
        <sz val="10"/>
        <rFont val="ＭＳ 明朝"/>
        <family val="1"/>
        <charset val="128"/>
      </rPr>
      <t xml:space="preserve"> 理想郷をたずねるみち (2.9)+3.2km 晴 12:47～14:40 1:55 NO18＜勝浦駅入口＞→松部港～尾名浦～勝浦海中公園～鵜原理想郷～鵜原駅</t>
    </r>
    <phoneticPr fontId="3"/>
  </si>
  <si>
    <t>理想郷をたずねる</t>
    <phoneticPr fontId="3"/>
  </si>
  <si>
    <r>
      <t xml:space="preserve">NO16より→＜浪花駅＞～岩船入口～岩船地蔵尊～釣師海岸～メキシコ記念公園～月の沙漠像～御宿駅
</t>
    </r>
    <r>
      <rPr>
        <sz val="10"/>
        <color theme="7" tint="-0.499984740745262"/>
        <rFont val="ＭＳ 明朝"/>
        <family val="1"/>
        <charset val="128"/>
      </rPr>
      <t>撮影ポイント：岩船地蔵尊</t>
    </r>
    <r>
      <rPr>
        <sz val="10"/>
        <rFont val="ＭＳ 明朝"/>
        <family val="1"/>
        <charset val="128"/>
      </rPr>
      <t xml:space="preserve">
無人駅浪花に11:37着、すぐ起点に向ったが、右折する所を通り過ぎかなり大回りをした。国道を戻り小学校横から人通りのない道を岩船漁港へ、海が見えると同時に地蔵尊の赤い建物が目に飛び込んできた。後は間違えようのない一本道を上り、下り、トンネルと進めてメキシコ記念公園に着いた。途中舗装道で数人と出会ったが、皆軽装で地元の人のようだった。岸和田海岸では大勢の人がサーフィンをしていた。時間が気になり月の砂漠は遠くから像を眺めるだけにして、またもや走りこんで御宿14:26発の電車に間に合った。</t>
    </r>
    <rPh sb="62" eb="65">
      <t>ムジンエキ</t>
    </rPh>
    <rPh sb="73" eb="74">
      <t>チャク</t>
    </rPh>
    <rPh sb="77" eb="79">
      <t>キテン</t>
    </rPh>
    <rPh sb="80" eb="81">
      <t>ムカ</t>
    </rPh>
    <rPh sb="85" eb="87">
      <t>ウセツ</t>
    </rPh>
    <rPh sb="89" eb="90">
      <t>トコロ</t>
    </rPh>
    <rPh sb="91" eb="92">
      <t>トオ</t>
    </rPh>
    <rPh sb="93" eb="94">
      <t>ス</t>
    </rPh>
    <rPh sb="98" eb="100">
      <t>オオマワ</t>
    </rPh>
    <rPh sb="105" eb="107">
      <t>コクドウ</t>
    </rPh>
    <rPh sb="108" eb="109">
      <t>モド</t>
    </rPh>
    <rPh sb="110" eb="113">
      <t>ショウガッコウ</t>
    </rPh>
    <rPh sb="113" eb="114">
      <t>ヨコ</t>
    </rPh>
    <rPh sb="116" eb="118">
      <t>ヒトドオ</t>
    </rPh>
    <rPh sb="122" eb="123">
      <t>ミチ</t>
    </rPh>
    <rPh sb="124" eb="126">
      <t>イワフネ</t>
    </rPh>
    <rPh sb="126" eb="128">
      <t>ギョコウ</t>
    </rPh>
    <rPh sb="130" eb="131">
      <t>ウミ</t>
    </rPh>
    <rPh sb="132" eb="133">
      <t>ミ</t>
    </rPh>
    <rPh sb="136" eb="138">
      <t>ドウジ</t>
    </rPh>
    <rPh sb="139" eb="142">
      <t>ジゾウソン</t>
    </rPh>
    <rPh sb="143" eb="144">
      <t>アカ</t>
    </rPh>
    <rPh sb="145" eb="147">
      <t>タテモノ</t>
    </rPh>
    <rPh sb="148" eb="149">
      <t>メ</t>
    </rPh>
    <rPh sb="150" eb="151">
      <t>ト</t>
    </rPh>
    <rPh sb="152" eb="153">
      <t>コ</t>
    </rPh>
    <rPh sb="158" eb="159">
      <t>アト</t>
    </rPh>
    <rPh sb="160" eb="162">
      <t>マチガ</t>
    </rPh>
    <rPh sb="168" eb="171">
      <t>イッポンミチ</t>
    </rPh>
    <rPh sb="172" eb="173">
      <t>ノボ</t>
    </rPh>
    <rPh sb="175" eb="176">
      <t>クダ</t>
    </rPh>
    <rPh sb="183" eb="184">
      <t>スス</t>
    </rPh>
    <rPh sb="190" eb="192">
      <t>キネン</t>
    </rPh>
    <rPh sb="192" eb="194">
      <t>コウエン</t>
    </rPh>
    <rPh sb="195" eb="196">
      <t>ツ</t>
    </rPh>
    <rPh sb="199" eb="201">
      <t>トチュウ</t>
    </rPh>
    <rPh sb="205" eb="207">
      <t>スウニン</t>
    </rPh>
    <rPh sb="208" eb="210">
      <t>デア</t>
    </rPh>
    <rPh sb="214" eb="215">
      <t>ミナ</t>
    </rPh>
    <rPh sb="215" eb="217">
      <t>ケイソウ</t>
    </rPh>
    <rPh sb="218" eb="220">
      <t>ジモト</t>
    </rPh>
    <rPh sb="221" eb="222">
      <t>ヒト</t>
    </rPh>
    <rPh sb="229" eb="232">
      <t>キシワダ</t>
    </rPh>
    <rPh sb="232" eb="234">
      <t>カイガン</t>
    </rPh>
    <rPh sb="236" eb="238">
      <t>オオゼイ</t>
    </rPh>
    <rPh sb="239" eb="240">
      <t>ヒト</t>
    </rPh>
    <rPh sb="252" eb="254">
      <t>ジカン</t>
    </rPh>
    <rPh sb="255" eb="256">
      <t>キ</t>
    </rPh>
    <rPh sb="259" eb="260">
      <t>ツキ</t>
    </rPh>
    <rPh sb="261" eb="263">
      <t>サバク</t>
    </rPh>
    <rPh sb="264" eb="265">
      <t>トオ</t>
    </rPh>
    <rPh sb="268" eb="269">
      <t>ゾウ</t>
    </rPh>
    <rPh sb="270" eb="271">
      <t>ナガ</t>
    </rPh>
    <rPh sb="283" eb="284">
      <t>ハシ</t>
    </rPh>
    <rPh sb="288" eb="290">
      <t>オンジュク</t>
    </rPh>
    <rPh sb="295" eb="296">
      <t>ハツ</t>
    </rPh>
    <rPh sb="297" eb="299">
      <t>デンシャ</t>
    </rPh>
    <rPh sb="300" eb="301">
      <t>マ</t>
    </rPh>
    <rPh sb="302" eb="303">
      <t>ア</t>
    </rPh>
    <phoneticPr fontId="3"/>
  </si>
  <si>
    <r>
      <t xml:space="preserve">H29.03.18土 </t>
    </r>
    <r>
      <rPr>
        <b/>
        <sz val="10"/>
        <rFont val="ＭＳ 明朝"/>
        <family val="1"/>
        <charset val="128"/>
      </rPr>
      <t>千葉19</t>
    </r>
    <r>
      <rPr>
        <sz val="10"/>
        <rFont val="ＭＳ 明朝"/>
        <family val="1"/>
        <charset val="128"/>
      </rPr>
      <t xml:space="preserve"> 理想郷をたずねるみち (2.9)+3.2km 晴 12:47～14:40 1:55 NO18より→＜勝浦駅入口＞～松部港～尾名浦～勝浦海中公園～鵜原理想郷～鵜原駅</t>
    </r>
    <phoneticPr fontId="3"/>
  </si>
  <si>
    <r>
      <t xml:space="preserve">H29.03.18土 </t>
    </r>
    <r>
      <rPr>
        <b/>
        <sz val="10"/>
        <rFont val="ＭＳ 明朝"/>
        <family val="1"/>
        <charset val="128"/>
      </rPr>
      <t>千葉18</t>
    </r>
    <r>
      <rPr>
        <sz val="10"/>
        <rFont val="ＭＳ 明朝"/>
        <family val="1"/>
        <charset val="128"/>
      </rPr>
      <t xml:space="preserve"> 荒磯のみち (3.6)+8.1km 晴 9:40～12:47 3:07 ＜勝浦駅＞→部原三又～部原港～豊浜港～官軍塚～勝浦灯台～勝浦城跡～勝浦駅入口→NO19へ</t>
    </r>
    <rPh sb="88" eb="90">
      <t>イリグチ</t>
    </rPh>
    <phoneticPr fontId="3"/>
  </si>
  <si>
    <r>
      <t xml:space="preserve">NO18より→＜勝浦駅入口＞～松部港バス停～尾名浦～勝浦海中公園～鵜原理想郷～鵜原駅
</t>
    </r>
    <r>
      <rPr>
        <sz val="10"/>
        <color theme="7" tint="-0.499984740745262"/>
        <rFont val="ＭＳ 明朝"/>
        <family val="1"/>
        <charset val="128"/>
      </rPr>
      <t>撮影ポイント：鵜原 路傍休憩所</t>
    </r>
    <r>
      <rPr>
        <sz val="10"/>
        <rFont val="ＭＳ 明朝"/>
        <family val="1"/>
        <charset val="128"/>
      </rPr>
      <t xml:space="preserve">
NO18勝浦駅入口から海沿いのバス道路を松部松部港バス停まで歩いた。途中民宿が何軒もあったが、年間民宿と書いてあるのは一年中やっているということだろうか。この道はやたらとトンネルが多い。コース内に７つもあり、狭いが歩道に段差があって歩き易かった。勝浦海中公園は団体と思われ客で賑わっていた。鵜原海水浴場では10数人がサーフィンを楽しんでいた。無人の鵜原駅前に観光案内所があり、関東ふれあいの大きな看板があったのでそこのおばさんと話をしたが、関東ふれあいのことは全く知らない様子だった。それでも地元の話などを熱心に説明をしてくれたので、40分の電車の時間待ちも退屈しなかった。帰りの電車で同じ車両の男性が倒れ込み、救急車を呼びタンカで運び出されるハプニングがあった。</t>
    </r>
    <rPh sb="71" eb="73">
      <t>ウミゾ</t>
    </rPh>
    <rPh sb="77" eb="79">
      <t>ドウロ</t>
    </rPh>
    <rPh sb="90" eb="91">
      <t>アル</t>
    </rPh>
    <rPh sb="94" eb="96">
      <t>トチュウ</t>
    </rPh>
    <rPh sb="96" eb="98">
      <t>ミンシュク</t>
    </rPh>
    <rPh sb="99" eb="101">
      <t>ナンゲン</t>
    </rPh>
    <rPh sb="107" eb="108">
      <t>ネン</t>
    </rPh>
    <rPh sb="108" eb="109">
      <t>マ</t>
    </rPh>
    <rPh sb="109" eb="111">
      <t>ミンシュク</t>
    </rPh>
    <rPh sb="112" eb="113">
      <t>カ</t>
    </rPh>
    <rPh sb="121" eb="122">
      <t>ヂュウ</t>
    </rPh>
    <rPh sb="139" eb="140">
      <t>ミチ</t>
    </rPh>
    <rPh sb="150" eb="151">
      <t>オオ</t>
    </rPh>
    <rPh sb="156" eb="157">
      <t>ナイ</t>
    </rPh>
    <rPh sb="164" eb="165">
      <t>セマ</t>
    </rPh>
    <rPh sb="167" eb="169">
      <t>ホドウ</t>
    </rPh>
    <rPh sb="170" eb="172">
      <t>ダンサ</t>
    </rPh>
    <rPh sb="176" eb="177">
      <t>アル</t>
    </rPh>
    <rPh sb="178" eb="179">
      <t>ヤス</t>
    </rPh>
    <rPh sb="190" eb="192">
      <t>ダンタイ</t>
    </rPh>
    <rPh sb="193" eb="194">
      <t>オモ</t>
    </rPh>
    <rPh sb="196" eb="197">
      <t>キャク</t>
    </rPh>
    <rPh sb="198" eb="199">
      <t>ニギ</t>
    </rPh>
    <rPh sb="207" eb="208">
      <t>ウミ</t>
    </rPh>
    <rPh sb="208" eb="209">
      <t>ミズ</t>
    </rPh>
    <rPh sb="209" eb="210">
      <t>ア</t>
    </rPh>
    <rPh sb="210" eb="211">
      <t>バ</t>
    </rPh>
    <rPh sb="215" eb="217">
      <t>スウニン</t>
    </rPh>
    <rPh sb="224" eb="225">
      <t>タノ</t>
    </rPh>
    <rPh sb="231" eb="233">
      <t>ムジン</t>
    </rPh>
    <rPh sb="237" eb="238">
      <t>マエ</t>
    </rPh>
    <rPh sb="239" eb="241">
      <t>カンコウ</t>
    </rPh>
    <rPh sb="241" eb="243">
      <t>アンナイ</t>
    </rPh>
    <rPh sb="243" eb="244">
      <t>ショ</t>
    </rPh>
    <rPh sb="248" eb="250">
      <t>カントウ</t>
    </rPh>
    <rPh sb="255" eb="256">
      <t>ダイ</t>
    </rPh>
    <rPh sb="258" eb="260">
      <t>カンバン</t>
    </rPh>
    <rPh sb="274" eb="275">
      <t>ハナシ</t>
    </rPh>
    <rPh sb="290" eb="291">
      <t>マッタ</t>
    </rPh>
    <rPh sb="292" eb="293">
      <t>シ</t>
    </rPh>
    <rPh sb="296" eb="298">
      <t>ヨウス</t>
    </rPh>
    <rPh sb="306" eb="308">
      <t>ジモト</t>
    </rPh>
    <rPh sb="309" eb="310">
      <t>ハナシ</t>
    </rPh>
    <rPh sb="313" eb="315">
      <t>ネッシン</t>
    </rPh>
    <rPh sb="316" eb="318">
      <t>セツメイ</t>
    </rPh>
    <rPh sb="329" eb="330">
      <t>フン</t>
    </rPh>
    <rPh sb="331" eb="333">
      <t>デンシャ</t>
    </rPh>
    <rPh sb="334" eb="335">
      <t>ジ</t>
    </rPh>
    <rPh sb="335" eb="336">
      <t>マ</t>
    </rPh>
    <rPh sb="336" eb="337">
      <t>マ</t>
    </rPh>
    <rPh sb="339" eb="341">
      <t>タイクツ</t>
    </rPh>
    <rPh sb="347" eb="348">
      <t>カエ</t>
    </rPh>
    <rPh sb="350" eb="352">
      <t>デンシャ</t>
    </rPh>
    <rPh sb="353" eb="354">
      <t>オナ</t>
    </rPh>
    <rPh sb="355" eb="357">
      <t>シャリョウ</t>
    </rPh>
    <rPh sb="358" eb="360">
      <t>ダンセイ</t>
    </rPh>
    <rPh sb="361" eb="362">
      <t>タオ</t>
    </rPh>
    <rPh sb="363" eb="364">
      <t>コ</t>
    </rPh>
    <rPh sb="366" eb="369">
      <t>キュウキュウシャ</t>
    </rPh>
    <rPh sb="370" eb="371">
      <t>ヨ</t>
    </rPh>
    <rPh sb="376" eb="377">
      <t>ウン</t>
    </rPh>
    <rPh sb="378" eb="379">
      <t>ダ</t>
    </rPh>
    <phoneticPr fontId="3"/>
  </si>
  <si>
    <t>H29.03.31金</t>
    <rPh sb="9" eb="10">
      <t>キン</t>
    </rPh>
    <phoneticPr fontId="3"/>
  </si>
  <si>
    <t>曇</t>
    <rPh sb="0" eb="1">
      <t>クモリ</t>
    </rPh>
    <phoneticPr fontId="3"/>
  </si>
  <si>
    <t>曇後雨</t>
    <rPh sb="0" eb="1">
      <t>クモリ</t>
    </rPh>
    <rPh sb="1" eb="2">
      <t>ゴ</t>
    </rPh>
    <rPh sb="2" eb="3">
      <t>アメ</t>
    </rPh>
    <phoneticPr fontId="3"/>
  </si>
  <si>
    <t>H29.03.31金 生田6:11-小田急線成城乗換-6:39新宿6:44-総武線各停-7:54千葉8:17</t>
    <rPh sb="9" eb="10">
      <t>キン</t>
    </rPh>
    <phoneticPr fontId="3"/>
  </si>
  <si>
    <r>
      <t xml:space="preserve">       </t>
    </r>
    <r>
      <rPr>
        <sz val="8"/>
        <rFont val="ＭＳ 明朝"/>
        <family val="1"/>
        <charset val="128"/>
      </rPr>
      <t>-外房線安房鴨川行-</t>
    </r>
    <r>
      <rPr>
        <sz val="10"/>
        <rFont val="ＭＳ 明朝"/>
        <family val="1"/>
        <charset val="128"/>
      </rPr>
      <t>8:54茂原 茂原駅南口9:25</t>
    </r>
    <r>
      <rPr>
        <sz val="8"/>
        <rFont val="ＭＳ 明朝"/>
        <family val="1"/>
        <charset val="128"/>
      </rPr>
      <t>-３番乗場小湊ﾊﾞｽ-</t>
    </r>
    <r>
      <rPr>
        <sz val="10"/>
        <rFont val="ＭＳ 明朝"/>
        <family val="1"/>
        <charset val="128"/>
      </rPr>
      <t>9:51睦沢公民館入口</t>
    </r>
    <rPh sb="11" eb="15">
      <t>アワカモガワ</t>
    </rPh>
    <rPh sb="15" eb="16">
      <t>ギョウ</t>
    </rPh>
    <rPh sb="21" eb="23">
      <t>モバラ</t>
    </rPh>
    <rPh sb="53" eb="55">
      <t>イリグチ</t>
    </rPh>
    <phoneticPr fontId="3"/>
  </si>
  <si>
    <t>九十九里浜</t>
    <rPh sb="0" eb="5">
      <t>クジュウクリハマ</t>
    </rPh>
    <phoneticPr fontId="3"/>
  </si>
  <si>
    <t>太東崎灯台</t>
    <rPh sb="3" eb="5">
      <t>トウダイ</t>
    </rPh>
    <phoneticPr fontId="3"/>
  </si>
  <si>
    <r>
      <t>H29.03.31金 長者町駅16:49</t>
    </r>
    <r>
      <rPr>
        <sz val="8"/>
        <rFont val="ＭＳ 明朝"/>
        <family val="1"/>
        <charset val="128"/>
      </rPr>
      <t>-外房線-</t>
    </r>
    <r>
      <rPr>
        <sz val="10"/>
        <rFont val="ＭＳ 明朝"/>
        <family val="1"/>
        <charset val="128"/>
      </rPr>
      <t>18:02千葉18:10</t>
    </r>
    <r>
      <rPr>
        <sz val="8"/>
        <rFont val="ＭＳ 明朝"/>
        <family val="1"/>
        <charset val="128"/>
      </rPr>
      <t>-総武線快速久里浜行-</t>
    </r>
    <r>
      <rPr>
        <sz val="10"/>
        <rFont val="ＭＳ 明朝"/>
        <family val="1"/>
        <charset val="128"/>
      </rPr>
      <t>18:45錦糸町18:48</t>
    </r>
    <rPh sb="11" eb="14">
      <t>チョウジャマチ</t>
    </rPh>
    <rPh sb="14" eb="15">
      <t>エキ</t>
    </rPh>
    <rPh sb="21" eb="24">
      <t>ソトボウセン</t>
    </rPh>
    <rPh sb="38" eb="41">
      <t>ソウブセン</t>
    </rPh>
    <rPh sb="41" eb="43">
      <t>カイソク</t>
    </rPh>
    <rPh sb="43" eb="46">
      <t>クリハマ</t>
    </rPh>
    <rPh sb="46" eb="47">
      <t>イ</t>
    </rPh>
    <rPh sb="53" eb="56">
      <t>キンシチョウ</t>
    </rPh>
    <phoneticPr fontId="3"/>
  </si>
  <si>
    <r>
      <t xml:space="preserve">      </t>
    </r>
    <r>
      <rPr>
        <sz val="8"/>
        <rFont val="ＭＳ 明朝"/>
        <family val="1"/>
        <charset val="128"/>
      </rPr>
      <t>-各停-</t>
    </r>
    <r>
      <rPr>
        <sz val="10"/>
        <rFont val="ＭＳ 明朝"/>
        <family val="1"/>
        <charset val="128"/>
      </rPr>
      <t>18:56御茶ノ水18:57</t>
    </r>
    <r>
      <rPr>
        <sz val="8"/>
        <rFont val="ＭＳ 明朝"/>
        <family val="1"/>
        <charset val="128"/>
      </rPr>
      <t>-総武線快速-</t>
    </r>
    <r>
      <rPr>
        <sz val="10"/>
        <rFont val="ＭＳ 明朝"/>
        <family val="1"/>
        <charset val="128"/>
      </rPr>
      <t>19:08新宿19:16</t>
    </r>
    <r>
      <rPr>
        <sz val="8"/>
        <rFont val="ＭＳ 明朝"/>
        <family val="1"/>
        <charset val="128"/>
      </rPr>
      <t>-小田急線向ヶ丘乗換-</t>
    </r>
    <r>
      <rPr>
        <sz val="10"/>
        <rFont val="ＭＳ 明朝"/>
        <family val="1"/>
        <charset val="128"/>
      </rPr>
      <t>19:43生田</t>
    </r>
    <rPh sb="7" eb="8">
      <t>カク</t>
    </rPh>
    <rPh sb="8" eb="9">
      <t>テイ</t>
    </rPh>
    <rPh sb="25" eb="28">
      <t>ソウブセン</t>
    </rPh>
    <rPh sb="28" eb="30">
      <t>カイソク</t>
    </rPh>
    <rPh sb="36" eb="38">
      <t>シンジュク</t>
    </rPh>
    <rPh sb="44" eb="47">
      <t>オダキュウ</t>
    </rPh>
    <rPh sb="47" eb="48">
      <t>セン</t>
    </rPh>
    <rPh sb="48" eb="51">
      <t>ムコウガオカ</t>
    </rPh>
    <rPh sb="51" eb="53">
      <t>ノリカエ</t>
    </rPh>
    <rPh sb="59" eb="61">
      <t>イクタ</t>
    </rPh>
    <phoneticPr fontId="3"/>
  </si>
  <si>
    <r>
      <t xml:space="preserve">H29.03.31金 </t>
    </r>
    <r>
      <rPr>
        <b/>
        <sz val="10"/>
        <rFont val="ＭＳ 明朝"/>
        <family val="1"/>
        <charset val="128"/>
      </rPr>
      <t>千葉14</t>
    </r>
    <r>
      <rPr>
        <sz val="10"/>
        <rFont val="ＭＳ 明朝"/>
        <family val="1"/>
        <charset val="128"/>
      </rPr>
      <t xml:space="preserve"> 大海原を望めるみち 11.3km 雲 9:56～12:49 2:53 睦沢公民館入口バス停～鵜羽神社～一宮町憩いの森～洞庭湖～軍荼利山～東浪見駅→15へ</t>
    </r>
    <phoneticPr fontId="3"/>
  </si>
  <si>
    <r>
      <t xml:space="preserve">H29.03.31金 </t>
    </r>
    <r>
      <rPr>
        <b/>
        <sz val="10"/>
        <rFont val="ＭＳ 明朝"/>
        <family val="1"/>
        <charset val="128"/>
      </rPr>
      <t>千葉15</t>
    </r>
    <r>
      <rPr>
        <sz val="10"/>
        <rFont val="ＭＳ 明朝"/>
        <family val="1"/>
        <charset val="128"/>
      </rPr>
      <t xml:space="preserve"> 九十九里の砂をふみしめて歩くみち 11.9km 雲後雨 12:50～16:31 3:41 14より→東浪見駅～太東崎～太東埼灯台～太東海浜植物群落地～江東橋～長者町駅</t>
    </r>
    <phoneticPr fontId="3"/>
  </si>
  <si>
    <r>
      <t xml:space="preserve">14より→東浪見駅～九十九里浜～太東崎～太東埼灯台～太東海浜植物群落地～江東橋～長者町駅
</t>
    </r>
    <r>
      <rPr>
        <sz val="10"/>
        <color theme="7" tint="-0.499984740745262"/>
        <rFont val="ＭＳ 明朝"/>
        <family val="1"/>
        <charset val="128"/>
      </rPr>
      <t>撮影ポイント：太東崎 路傍休憩所</t>
    </r>
    <r>
      <rPr>
        <sz val="10"/>
        <rFont val="ＭＳ 明朝"/>
        <family val="1"/>
        <charset val="128"/>
      </rPr>
      <t xml:space="preserve">
NO14から続けて入ったが東浪見駅を出発してまもなく、千葉県22コース目で初めての雨が降ってきた。予報では夕方まで持つはずだったのに早まったようだ。九十九里浜のところは通行止め箇所が多く、海辺を全く通らないのが残念だった。釣ヶ崎では「2020年東京オリンピックサーフィン会場」という横断幕があり、目についた。太東漁港入口を10分程過ぎたところで、スマホがないのに気がついた。geographicaのトラッキングをセットして、１km毎に音声で知らせてくれていたのに、いつまでも通知がないため不思議に思いポケットを確かめて一瞬呆然とした。その前の通知ポイントを地図に記入していたので、とりあえずそこまで戻ることにした。サーフボードの店やレストラン、コンビになど車の往来は多いが、幸い雨が降り続いていたため人通りは全くない。15分ほど戻ったサイクリストの休憩所の前の歩道で、ずぶぬれのスマホを発見した。思わず「あった！」と叫んでしまった。本当に助かった。30分以上ロスしたので、急ぎ足で太東埼灯台に向った。</t>
    </r>
    <rPh sb="10" eb="15">
      <t>クジュウクリハマ</t>
    </rPh>
    <rPh sb="69" eb="70">
      <t>ツヅ</t>
    </rPh>
    <rPh sb="72" eb="73">
      <t>ハイ</t>
    </rPh>
    <rPh sb="100" eb="101">
      <t>ハジ</t>
    </rPh>
    <rPh sb="104" eb="105">
      <t>アメ</t>
    </rPh>
    <rPh sb="112" eb="114">
      <t>ヨホウ</t>
    </rPh>
    <rPh sb="116" eb="118">
      <t>ユウガタ</t>
    </rPh>
    <rPh sb="120" eb="121">
      <t>モ</t>
    </rPh>
    <rPh sb="129" eb="130">
      <t>ハヤ</t>
    </rPh>
    <rPh sb="147" eb="149">
      <t>ツウコウ</t>
    </rPh>
    <rPh sb="149" eb="150">
      <t>ド</t>
    </rPh>
    <rPh sb="151" eb="153">
      <t>カショ</t>
    </rPh>
    <rPh sb="154" eb="155">
      <t>オオ</t>
    </rPh>
    <rPh sb="157" eb="159">
      <t>ウミベ</t>
    </rPh>
    <rPh sb="160" eb="161">
      <t>マッタ</t>
    </rPh>
    <rPh sb="162" eb="163">
      <t>トオ</t>
    </rPh>
    <rPh sb="168" eb="170">
      <t>ザンネン</t>
    </rPh>
    <rPh sb="174" eb="175">
      <t>ツリ</t>
    </rPh>
    <rPh sb="176" eb="177">
      <t>サキ</t>
    </rPh>
    <rPh sb="184" eb="185">
      <t>ネン</t>
    </rPh>
    <rPh sb="185" eb="187">
      <t>トウキョウ</t>
    </rPh>
    <rPh sb="198" eb="200">
      <t>カイジョウ</t>
    </rPh>
    <rPh sb="211" eb="212">
      <t>メ</t>
    </rPh>
    <rPh sb="217" eb="219">
      <t>タイトウ</t>
    </rPh>
    <rPh sb="219" eb="221">
      <t>ギョコウ</t>
    </rPh>
    <rPh sb="221" eb="223">
      <t>イリグチ</t>
    </rPh>
    <rPh sb="226" eb="227">
      <t>フン</t>
    </rPh>
    <rPh sb="227" eb="228">
      <t>ホド</t>
    </rPh>
    <rPh sb="228" eb="229">
      <t>ス</t>
    </rPh>
    <rPh sb="244" eb="245">
      <t>キ</t>
    </rPh>
    <rPh sb="278" eb="279">
      <t>ゴト</t>
    </rPh>
    <rPh sb="280" eb="282">
      <t>オンセイ</t>
    </rPh>
    <rPh sb="400" eb="401">
      <t>サイワ</t>
    </rPh>
    <rPh sb="402" eb="403">
      <t>アメ</t>
    </rPh>
    <rPh sb="404" eb="405">
      <t>フ</t>
    </rPh>
    <rPh sb="406" eb="407">
      <t>ツヅ</t>
    </rPh>
    <rPh sb="413" eb="415">
      <t>ヒトドオ</t>
    </rPh>
    <rPh sb="417" eb="418">
      <t>マッタ</t>
    </rPh>
    <rPh sb="424" eb="425">
      <t>フン</t>
    </rPh>
    <rPh sb="427" eb="428">
      <t>モド</t>
    </rPh>
    <rPh sb="437" eb="439">
      <t>キュウケイ</t>
    </rPh>
    <rPh sb="439" eb="440">
      <t>ジョ</t>
    </rPh>
    <rPh sb="441" eb="442">
      <t>マエ</t>
    </rPh>
    <rPh sb="443" eb="445">
      <t>ホドウ</t>
    </rPh>
    <rPh sb="456" eb="458">
      <t>ハッケン</t>
    </rPh>
    <rPh sb="461" eb="462">
      <t>オモ</t>
    </rPh>
    <rPh sb="471" eb="472">
      <t>サケ</t>
    </rPh>
    <rPh sb="479" eb="481">
      <t>ホントウ</t>
    </rPh>
    <rPh sb="482" eb="483">
      <t>タス</t>
    </rPh>
    <rPh sb="489" eb="490">
      <t>フン</t>
    </rPh>
    <rPh sb="490" eb="492">
      <t>イジョウ</t>
    </rPh>
    <rPh sb="499" eb="500">
      <t>イソ</t>
    </rPh>
    <rPh sb="501" eb="502">
      <t>アシ</t>
    </rPh>
    <rPh sb="509" eb="510">
      <t>ムカ</t>
    </rPh>
    <phoneticPr fontId="3"/>
  </si>
  <si>
    <r>
      <t xml:space="preserve">H29.04.06木 </t>
    </r>
    <r>
      <rPr>
        <b/>
        <sz val="10"/>
        <rFont val="ＭＳ 明朝"/>
        <family val="1"/>
        <charset val="128"/>
      </rPr>
      <t>千葉21</t>
    </r>
    <r>
      <rPr>
        <sz val="10"/>
        <rFont val="ＭＳ 明朝"/>
        <family val="1"/>
        <charset val="128"/>
      </rPr>
      <t xml:space="preserve"> アジサイのみち 7.9km 曇後晴 9:35～11:33 1:58  安房天津駅</t>
    </r>
    <r>
      <rPr>
        <sz val="8"/>
        <rFont val="ＭＳ 明朝"/>
        <family val="1"/>
        <charset val="128"/>
      </rPr>
      <t>－バス→</t>
    </r>
    <r>
      <rPr>
        <sz val="10"/>
        <rFont val="ＭＳ 明朝"/>
        <family val="1"/>
        <charset val="128"/>
      </rPr>
      <t>清澄寺～麻綿原高原～内浦山県民の森→NO20へ</t>
    </r>
    <rPh sb="9" eb="10">
      <t>モク</t>
    </rPh>
    <phoneticPr fontId="3"/>
  </si>
  <si>
    <r>
      <t xml:space="preserve">H29.04.06木 </t>
    </r>
    <r>
      <rPr>
        <b/>
        <sz val="10"/>
        <rFont val="ＭＳ 明朝"/>
        <family val="1"/>
        <charset val="128"/>
      </rPr>
      <t>千葉20</t>
    </r>
    <r>
      <rPr>
        <sz val="10"/>
        <rFont val="ＭＳ 明朝"/>
        <family val="1"/>
        <charset val="128"/>
      </rPr>
      <t xml:space="preserve"> 海と森をつなぐみち 9.4km 曇時々晴11:33～14:11 2:38 </t>
    </r>
    <phoneticPr fontId="3"/>
  </si>
  <si>
    <t>H29.04.06木</t>
  </si>
  <si>
    <t>曇後晴</t>
  </si>
  <si>
    <r>
      <t>H29.04.06木 長者町駅16:49</t>
    </r>
    <r>
      <rPr>
        <sz val="8"/>
        <rFont val="ＭＳ 明朝"/>
        <family val="1"/>
        <charset val="128"/>
      </rPr>
      <t>-外房線-</t>
    </r>
    <r>
      <rPr>
        <sz val="10"/>
        <rFont val="ＭＳ 明朝"/>
        <family val="1"/>
        <charset val="128"/>
      </rPr>
      <t>18:02千葉18:10</t>
    </r>
    <r>
      <rPr>
        <sz val="8"/>
        <rFont val="ＭＳ 明朝"/>
        <family val="1"/>
        <charset val="128"/>
      </rPr>
      <t>-総武線快速久里浜行-</t>
    </r>
    <r>
      <rPr>
        <sz val="10"/>
        <rFont val="ＭＳ 明朝"/>
        <family val="1"/>
        <charset val="128"/>
      </rPr>
      <t>18:45錦糸町18:48</t>
    </r>
    <rPh sb="11" eb="14">
      <t>チョウジャマチ</t>
    </rPh>
    <rPh sb="14" eb="15">
      <t>エキ</t>
    </rPh>
    <rPh sb="21" eb="24">
      <t>ソトボウセン</t>
    </rPh>
    <rPh sb="38" eb="41">
      <t>ソウブセン</t>
    </rPh>
    <rPh sb="41" eb="43">
      <t>カイソク</t>
    </rPh>
    <rPh sb="43" eb="46">
      <t>クリハマ</t>
    </rPh>
    <rPh sb="46" eb="47">
      <t>イ</t>
    </rPh>
    <rPh sb="53" eb="56">
      <t>キンシチョウ</t>
    </rPh>
    <phoneticPr fontId="3"/>
  </si>
  <si>
    <t>モミ・ツガの</t>
  </si>
  <si>
    <t>モミ・ツガの</t>
    <phoneticPr fontId="3"/>
  </si>
  <si>
    <t>滝のある</t>
  </si>
  <si>
    <t>ニホンザルと出合う</t>
  </si>
  <si>
    <t>九十九谷をたどる</t>
  </si>
  <si>
    <t>東京湾を望む</t>
  </si>
  <si>
    <t>H29.04.06木 生田5:12-小田急線準急-5:38新宿5:43-総武線各停-6:48千葉7:10</t>
    <rPh sb="22" eb="24">
      <t>ジュンキュウ</t>
    </rPh>
    <phoneticPr fontId="3"/>
  </si>
  <si>
    <r>
      <t xml:space="preserve">        </t>
    </r>
    <r>
      <rPr>
        <sz val="8"/>
        <rFont val="ＭＳ 明朝"/>
        <family val="1"/>
        <charset val="128"/>
      </rPr>
      <t>-外房線安房鴨川行-</t>
    </r>
    <r>
      <rPr>
        <sz val="10"/>
        <rFont val="ＭＳ 明朝"/>
        <family val="1"/>
        <charset val="128"/>
      </rPr>
      <t>9:11安房天津 天津駅前9:17</t>
    </r>
    <r>
      <rPr>
        <sz val="8"/>
        <rFont val="ＭＳ 明朝"/>
        <family val="1"/>
        <charset val="128"/>
      </rPr>
      <t>-鴨川ｺﾐｭﾆrﾋﾊﾞｽ-</t>
    </r>
    <r>
      <rPr>
        <sz val="10"/>
        <rFont val="ＭＳ 明朝"/>
        <family val="1"/>
        <charset val="128"/>
      </rPr>
      <t>9:29清澄寺バス停</t>
    </r>
    <rPh sb="12" eb="16">
      <t>アワカモガワ</t>
    </rPh>
    <rPh sb="16" eb="17">
      <t>ギョウ</t>
    </rPh>
    <rPh sb="22" eb="26">
      <t>アワアマツ</t>
    </rPh>
    <rPh sb="30" eb="31">
      <t>マエ</t>
    </rPh>
    <rPh sb="36" eb="38">
      <t>カモガワ</t>
    </rPh>
    <rPh sb="52" eb="54">
      <t>セイチョウ</t>
    </rPh>
    <rPh sb="54" eb="55">
      <t>ジ</t>
    </rPh>
    <phoneticPr fontId="3"/>
  </si>
  <si>
    <t>清澄寺P</t>
    <phoneticPr fontId="3"/>
  </si>
  <si>
    <t>(清澄寺バス停)</t>
    <rPh sb="1" eb="4">
      <t>セイチョウジ</t>
    </rPh>
    <rPh sb="6" eb="7">
      <t>テイ</t>
    </rPh>
    <phoneticPr fontId="3"/>
  </si>
  <si>
    <r>
      <t>H29.4.23日 晴  第32回外秩父七峰縦走ハイキング大会42km 小川町役場～</t>
    </r>
    <r>
      <rPr>
        <sz val="10"/>
        <color rgb="FFFF0000"/>
        <rFont val="ＭＳ 明朝"/>
        <family val="1"/>
        <charset val="128"/>
      </rPr>
      <t>①官ノ倉山</t>
    </r>
    <r>
      <rPr>
        <sz val="10"/>
        <rFont val="ＭＳ 明朝"/>
        <family val="1"/>
        <charset val="128"/>
      </rPr>
      <t>～和紙の里～萩平丁字路～</t>
    </r>
    <r>
      <rPr>
        <sz val="10"/>
        <color rgb="FFFF0000"/>
        <rFont val="ＭＳ 明朝"/>
        <family val="1"/>
        <charset val="128"/>
      </rPr>
      <t>②笠山</t>
    </r>
    <r>
      <rPr>
        <sz val="10"/>
        <rFont val="ＭＳ 明朝"/>
        <family val="1"/>
        <charset val="128"/>
      </rPr>
      <t>～笠山峠～</t>
    </r>
    <r>
      <rPr>
        <sz val="10"/>
        <color rgb="FFFF0000"/>
        <rFont val="ＭＳ 明朝"/>
        <family val="1"/>
        <charset val="128"/>
      </rPr>
      <t>③堂平山</t>
    </r>
    <r>
      <rPr>
        <sz val="10"/>
        <rFont val="ＭＳ 明朝"/>
        <family val="1"/>
        <charset val="128"/>
      </rPr>
      <t>～</t>
    </r>
    <r>
      <rPr>
        <sz val="10"/>
        <color rgb="FFFF0000"/>
        <rFont val="ＭＳ 明朝"/>
        <family val="1"/>
        <charset val="128"/>
      </rPr>
      <t>④剣ヶ峰</t>
    </r>
    <r>
      <rPr>
        <sz val="10"/>
        <rFont val="ＭＳ 明朝"/>
        <family val="1"/>
        <charset val="128"/>
      </rPr>
      <t>～白石峠～定峰峠～旧定峰峠～</t>
    </r>
    <r>
      <rPr>
        <sz val="10"/>
        <color rgb="FFFF0000"/>
        <rFont val="ＭＳ 明朝"/>
        <family val="1"/>
        <charset val="128"/>
      </rPr>
      <t>⑤大霧山</t>
    </r>
    <r>
      <rPr>
        <sz val="10"/>
        <rFont val="ＭＳ 明朝"/>
        <family val="1"/>
        <charset val="128"/>
      </rPr>
      <t>～粥新田峠～二本木峠～</t>
    </r>
    <r>
      <rPr>
        <sz val="10"/>
        <color rgb="FFFF0000"/>
        <rFont val="ＭＳ 明朝"/>
        <family val="1"/>
        <charset val="128"/>
      </rPr>
      <t>⑥皇鈴山</t>
    </r>
    <r>
      <rPr>
        <sz val="10"/>
        <rFont val="ＭＳ 明朝"/>
        <family val="1"/>
        <charset val="128"/>
      </rPr>
      <t>～</t>
    </r>
    <r>
      <rPr>
        <sz val="10"/>
        <color rgb="FFFF0000"/>
        <rFont val="ＭＳ 明朝"/>
        <family val="1"/>
        <charset val="128"/>
      </rPr>
      <t>⑦登谷山</t>
    </r>
    <r>
      <rPr>
        <sz val="10"/>
        <rFont val="ＭＳ 明朝"/>
        <family val="1"/>
        <charset val="128"/>
      </rPr>
      <t>～釜伏峠～中間平～鉢形城公園～寄居駅</t>
    </r>
    <rPh sb="8" eb="9">
      <t>ヒ</t>
    </rPh>
    <rPh sb="10" eb="11">
      <t>ハレ</t>
    </rPh>
    <rPh sb="13" eb="14">
      <t>ダイ</t>
    </rPh>
    <rPh sb="16" eb="17">
      <t>カイ</t>
    </rPh>
    <rPh sb="17" eb="18">
      <t>ソト</t>
    </rPh>
    <rPh sb="18" eb="20">
      <t>チチブ</t>
    </rPh>
    <rPh sb="20" eb="21">
      <t>ナナ</t>
    </rPh>
    <rPh sb="21" eb="22">
      <t>ミネ</t>
    </rPh>
    <rPh sb="22" eb="24">
      <t>ジュウソウ</t>
    </rPh>
    <rPh sb="29" eb="31">
      <t>タイカイ</t>
    </rPh>
    <rPh sb="36" eb="39">
      <t>オガワマチ</t>
    </rPh>
    <rPh sb="39" eb="41">
      <t>ヤクバ</t>
    </rPh>
    <phoneticPr fontId="3"/>
  </si>
  <si>
    <r>
      <t>H27.4.19日 曇時々雨  第30回外秩父七峰縦走ハイキング大会42km 小川町駅＝東武竹沢～</t>
    </r>
    <r>
      <rPr>
        <sz val="10"/>
        <color rgb="FFFF0000"/>
        <rFont val="ＭＳ 明朝"/>
        <family val="1"/>
        <charset val="128"/>
      </rPr>
      <t>①官ノ倉山</t>
    </r>
    <r>
      <rPr>
        <sz val="10"/>
        <rFont val="ＭＳ 明朝"/>
        <family val="1"/>
        <charset val="128"/>
      </rPr>
      <t>～和紙の里～萩平丁字路～</t>
    </r>
    <r>
      <rPr>
        <sz val="10"/>
        <color rgb="FFFF0000"/>
        <rFont val="ＭＳ 明朝"/>
        <family val="1"/>
        <charset val="128"/>
      </rPr>
      <t>②笠山</t>
    </r>
    <r>
      <rPr>
        <sz val="10"/>
        <rFont val="ＭＳ 明朝"/>
        <family val="1"/>
        <charset val="128"/>
      </rPr>
      <t>～笠山峠～</t>
    </r>
    <r>
      <rPr>
        <sz val="10"/>
        <color rgb="FFFF0000"/>
        <rFont val="ＭＳ 明朝"/>
        <family val="1"/>
        <charset val="128"/>
      </rPr>
      <t>③堂平山</t>
    </r>
    <r>
      <rPr>
        <sz val="10"/>
        <rFont val="ＭＳ 明朝"/>
        <family val="1"/>
        <charset val="128"/>
      </rPr>
      <t>～</t>
    </r>
    <r>
      <rPr>
        <sz val="10"/>
        <color rgb="FFFF0000"/>
        <rFont val="ＭＳ 明朝"/>
        <family val="1"/>
        <charset val="128"/>
      </rPr>
      <t>④剣ヶ峰</t>
    </r>
    <r>
      <rPr>
        <sz val="10"/>
        <rFont val="ＭＳ 明朝"/>
        <family val="1"/>
        <charset val="128"/>
      </rPr>
      <t>～白石峠～定峰峠～旧定峰峠～</t>
    </r>
    <r>
      <rPr>
        <sz val="10"/>
        <color rgb="FFFF0000"/>
        <rFont val="ＭＳ 明朝"/>
        <family val="1"/>
        <charset val="128"/>
      </rPr>
      <t>⑤大霧山</t>
    </r>
    <r>
      <rPr>
        <sz val="10"/>
        <rFont val="ＭＳ 明朝"/>
        <family val="1"/>
        <charset val="128"/>
      </rPr>
      <t>～粥新田峠～二本木峠～</t>
    </r>
    <r>
      <rPr>
        <sz val="10"/>
        <color rgb="FFFF0000"/>
        <rFont val="ＭＳ 明朝"/>
        <family val="1"/>
        <charset val="128"/>
      </rPr>
      <t>⑥皇鈴山</t>
    </r>
    <r>
      <rPr>
        <sz val="10"/>
        <rFont val="ＭＳ 明朝"/>
        <family val="1"/>
        <charset val="128"/>
      </rPr>
      <t>～</t>
    </r>
    <r>
      <rPr>
        <sz val="10"/>
        <color rgb="FFFF0000"/>
        <rFont val="ＭＳ 明朝"/>
        <family val="1"/>
        <charset val="128"/>
      </rPr>
      <t>⑦登谷山</t>
    </r>
    <r>
      <rPr>
        <sz val="10"/>
        <rFont val="ＭＳ 明朝"/>
        <family val="1"/>
        <charset val="128"/>
      </rPr>
      <t>～釜伏峠～中間平～鉢形城公園～寄居駅</t>
    </r>
    <rPh sb="8" eb="9">
      <t>ヒ</t>
    </rPh>
    <rPh sb="10" eb="11">
      <t>クモリ</t>
    </rPh>
    <rPh sb="13" eb="14">
      <t>アメ</t>
    </rPh>
    <rPh sb="16" eb="17">
      <t>ダイ</t>
    </rPh>
    <rPh sb="19" eb="20">
      <t>カイ</t>
    </rPh>
    <rPh sb="20" eb="21">
      <t>ソト</t>
    </rPh>
    <rPh sb="21" eb="23">
      <t>チチブ</t>
    </rPh>
    <rPh sb="23" eb="24">
      <t>ナナ</t>
    </rPh>
    <rPh sb="24" eb="25">
      <t>ミネ</t>
    </rPh>
    <rPh sb="25" eb="27">
      <t>ジュウソウ</t>
    </rPh>
    <rPh sb="32" eb="34">
      <t>タイカイ</t>
    </rPh>
    <rPh sb="42" eb="43">
      <t>エキ</t>
    </rPh>
    <phoneticPr fontId="3"/>
  </si>
  <si>
    <r>
      <t>H28.4.14土 曇時々晴 第31回外秩父七峰縦走ハイキング大会42km 小川町役場＝東武竹沢～</t>
    </r>
    <r>
      <rPr>
        <sz val="10"/>
        <color rgb="FFFF0000"/>
        <rFont val="ＭＳ 明朝"/>
        <family val="1"/>
        <charset val="128"/>
      </rPr>
      <t>①官ノ倉山</t>
    </r>
    <r>
      <rPr>
        <sz val="10"/>
        <rFont val="ＭＳ 明朝"/>
        <family val="1"/>
        <charset val="128"/>
      </rPr>
      <t>～和紙の里～萩平丁字路～</t>
    </r>
    <r>
      <rPr>
        <sz val="10"/>
        <color rgb="FFFF0000"/>
        <rFont val="ＭＳ 明朝"/>
        <family val="1"/>
        <charset val="128"/>
      </rPr>
      <t>②笠山</t>
    </r>
    <r>
      <rPr>
        <sz val="10"/>
        <rFont val="ＭＳ 明朝"/>
        <family val="1"/>
        <charset val="128"/>
      </rPr>
      <t>～笠山峠～</t>
    </r>
    <r>
      <rPr>
        <sz val="10"/>
        <color rgb="FFFF0000"/>
        <rFont val="ＭＳ 明朝"/>
        <family val="1"/>
        <charset val="128"/>
      </rPr>
      <t>③堂平山</t>
    </r>
    <r>
      <rPr>
        <sz val="10"/>
        <rFont val="ＭＳ 明朝"/>
        <family val="1"/>
        <charset val="128"/>
      </rPr>
      <t>～</t>
    </r>
    <r>
      <rPr>
        <sz val="10"/>
        <color rgb="FFFF0000"/>
        <rFont val="ＭＳ 明朝"/>
        <family val="1"/>
        <charset val="128"/>
      </rPr>
      <t>④剣ヶ峰</t>
    </r>
    <r>
      <rPr>
        <sz val="10"/>
        <rFont val="ＭＳ 明朝"/>
        <family val="1"/>
        <charset val="128"/>
      </rPr>
      <t>～白石峠～定峰峠～旧定峰峠～</t>
    </r>
    <r>
      <rPr>
        <sz val="10"/>
        <color rgb="FFFF0000"/>
        <rFont val="ＭＳ 明朝"/>
        <family val="1"/>
        <charset val="128"/>
      </rPr>
      <t>⑤大霧山</t>
    </r>
    <r>
      <rPr>
        <sz val="10"/>
        <rFont val="ＭＳ 明朝"/>
        <family val="1"/>
        <charset val="128"/>
      </rPr>
      <t>～粥新田峠～二本木峠～</t>
    </r>
    <r>
      <rPr>
        <sz val="10"/>
        <color rgb="FFFF0000"/>
        <rFont val="ＭＳ 明朝"/>
        <family val="1"/>
        <charset val="128"/>
      </rPr>
      <t>⑥皇鈴山</t>
    </r>
    <r>
      <rPr>
        <sz val="10"/>
        <rFont val="ＭＳ 明朝"/>
        <family val="1"/>
        <charset val="128"/>
      </rPr>
      <t>～</t>
    </r>
    <r>
      <rPr>
        <sz val="10"/>
        <color rgb="FFFF0000"/>
        <rFont val="ＭＳ 明朝"/>
        <family val="1"/>
        <charset val="128"/>
      </rPr>
      <t>⑦登谷山</t>
    </r>
    <r>
      <rPr>
        <sz val="10"/>
        <rFont val="ＭＳ 明朝"/>
        <family val="1"/>
        <charset val="128"/>
      </rPr>
      <t>～釜伏峠～中間平～鉢形城公園～寄居駅</t>
    </r>
    <rPh sb="8" eb="9">
      <t>ド</t>
    </rPh>
    <rPh sb="11" eb="13">
      <t>トキドキ</t>
    </rPh>
    <rPh sb="15" eb="16">
      <t>ダイ</t>
    </rPh>
    <rPh sb="18" eb="19">
      <t>カイ</t>
    </rPh>
    <rPh sb="19" eb="20">
      <t>ソト</t>
    </rPh>
    <rPh sb="20" eb="22">
      <t>チチブ</t>
    </rPh>
    <rPh sb="22" eb="23">
      <t>ナナ</t>
    </rPh>
    <rPh sb="23" eb="24">
      <t>ミネ</t>
    </rPh>
    <rPh sb="24" eb="26">
      <t>ジュウソウ</t>
    </rPh>
    <rPh sb="31" eb="33">
      <t>タイカイ</t>
    </rPh>
    <phoneticPr fontId="3"/>
  </si>
  <si>
    <t>金山ダムバス停</t>
  </si>
  <si>
    <t>元清澄山</t>
    <rPh sb="0" eb="1">
      <t>モト</t>
    </rPh>
    <rPh sb="1" eb="3">
      <t>セイチョウ</t>
    </rPh>
    <rPh sb="3" eb="4">
      <t>サン</t>
    </rPh>
    <phoneticPr fontId="3"/>
  </si>
  <si>
    <t>清澄寺バス停</t>
    <rPh sb="0" eb="2">
      <t>セイチョウ</t>
    </rPh>
    <rPh sb="2" eb="3">
      <t>テラ</t>
    </rPh>
    <rPh sb="5" eb="6">
      <t>テイ</t>
    </rPh>
    <phoneticPr fontId="3"/>
  </si>
  <si>
    <t>金山ダムP</t>
    <phoneticPr fontId="3"/>
  </si>
  <si>
    <r>
      <t>H29.05.04木 生田6:18</t>
    </r>
    <r>
      <rPr>
        <sz val="8"/>
        <rFont val="ＭＳ 明朝"/>
        <family val="1"/>
        <charset val="128"/>
      </rPr>
      <t>-小田急線成城乗換-</t>
    </r>
    <r>
      <rPr>
        <sz val="10"/>
        <rFont val="ＭＳ 明朝"/>
        <family val="1"/>
        <charset val="128"/>
      </rPr>
      <t>6:48新宿6:50</t>
    </r>
    <r>
      <rPr>
        <sz val="8"/>
        <rFont val="ＭＳ 明朝"/>
        <family val="1"/>
        <charset val="128"/>
      </rPr>
      <t>-総武線各停-</t>
    </r>
    <r>
      <rPr>
        <sz val="10"/>
        <rFont val="ＭＳ 明朝"/>
        <family val="1"/>
        <charset val="128"/>
      </rPr>
      <t>7:58千葉8:17</t>
    </r>
    <r>
      <rPr>
        <sz val="8"/>
        <rFont val="ＭＳ 明朝"/>
        <family val="1"/>
        <charset val="128"/>
      </rPr>
      <t>-外房線</t>
    </r>
    <rPh sb="9" eb="10">
      <t>モク</t>
    </rPh>
    <phoneticPr fontId="3"/>
  </si>
  <si>
    <r>
      <t xml:space="preserve">    </t>
    </r>
    <r>
      <rPr>
        <sz val="8"/>
        <rFont val="ＭＳ 明朝"/>
        <family val="1"/>
        <charset val="128"/>
      </rPr>
      <t>安房鴨川行-</t>
    </r>
    <r>
      <rPr>
        <sz val="10"/>
        <rFont val="ＭＳ 明朝"/>
        <family val="1"/>
        <charset val="128"/>
      </rPr>
      <t>10:13安房鴨川 駅西口10:31</t>
    </r>
    <r>
      <rPr>
        <sz val="8"/>
        <rFont val="ＭＳ 明朝"/>
        <family val="1"/>
        <charset val="128"/>
      </rPr>
      <t>-鴨川ｺﾐｭﾆﾃｨﾊﾞｽ10分遅-</t>
    </r>
    <r>
      <rPr>
        <sz val="10"/>
        <rFont val="ＭＳ 明朝"/>
        <family val="1"/>
        <charset val="128"/>
      </rPr>
      <t>10:47金山ダムバス停</t>
    </r>
    <rPh sb="4" eb="8">
      <t>アワカモガワ</t>
    </rPh>
    <rPh sb="8" eb="9">
      <t>ギョウ</t>
    </rPh>
    <rPh sb="15" eb="19">
      <t>アワカモガワ</t>
    </rPh>
    <rPh sb="21" eb="22">
      <t>ニシ</t>
    </rPh>
    <rPh sb="29" eb="31">
      <t>カモガワ</t>
    </rPh>
    <rPh sb="42" eb="43">
      <t>フン</t>
    </rPh>
    <rPh sb="43" eb="44">
      <t>オク</t>
    </rPh>
    <rPh sb="50" eb="52">
      <t>カナヤマ</t>
    </rPh>
    <phoneticPr fontId="3"/>
  </si>
  <si>
    <r>
      <t>H29.05.05金 生田6:27</t>
    </r>
    <r>
      <rPr>
        <sz val="8"/>
        <rFont val="ＭＳ 明朝"/>
        <family val="1"/>
        <charset val="128"/>
      </rPr>
      <t>-小田急線成城乗換-</t>
    </r>
    <r>
      <rPr>
        <sz val="10"/>
        <rFont val="ＭＳ 明朝"/>
        <family val="1"/>
        <charset val="128"/>
      </rPr>
      <t>6:57新宿7:00</t>
    </r>
    <r>
      <rPr>
        <sz val="8"/>
        <rFont val="ＭＳ 明朝"/>
        <family val="1"/>
        <charset val="128"/>
      </rPr>
      <t>-総武線各停-</t>
    </r>
    <r>
      <rPr>
        <sz val="10"/>
        <rFont val="ＭＳ 明朝"/>
        <family val="1"/>
        <charset val="128"/>
      </rPr>
      <t>8:07千葉8:21</t>
    </r>
    <r>
      <rPr>
        <sz val="8"/>
        <rFont val="ＭＳ 明朝"/>
        <family val="1"/>
        <charset val="128"/>
      </rPr>
      <t>-内房線</t>
    </r>
    <rPh sb="9" eb="10">
      <t>キン</t>
    </rPh>
    <rPh sb="55" eb="56">
      <t>ウチ</t>
    </rPh>
    <phoneticPr fontId="3"/>
  </si>
  <si>
    <r>
      <t xml:space="preserve">            </t>
    </r>
    <r>
      <rPr>
        <sz val="8"/>
        <rFont val="ＭＳ 明朝"/>
        <family val="1"/>
        <charset val="128"/>
      </rPr>
      <t>君津行-</t>
    </r>
    <r>
      <rPr>
        <sz val="10"/>
        <rFont val="ＭＳ 明朝"/>
        <family val="1"/>
        <charset val="128"/>
      </rPr>
      <t>9:03木更津9:16</t>
    </r>
    <r>
      <rPr>
        <sz val="8"/>
        <rFont val="ＭＳ 明朝"/>
        <family val="1"/>
        <charset val="128"/>
      </rPr>
      <t>-内房線館山行-</t>
    </r>
    <r>
      <rPr>
        <sz val="10"/>
        <rFont val="ＭＳ 明朝"/>
        <family val="1"/>
        <charset val="128"/>
      </rPr>
      <t>10:03浜金谷</t>
    </r>
    <rPh sb="20" eb="23">
      <t>キサラヅ</t>
    </rPh>
    <rPh sb="28" eb="31">
      <t>ウチボウセン</t>
    </rPh>
    <rPh sb="31" eb="33">
      <t>タテヤマ</t>
    </rPh>
    <rPh sb="33" eb="34">
      <t>イ</t>
    </rPh>
    <rPh sb="40" eb="43">
      <t>ハマカナヤ</t>
    </rPh>
    <phoneticPr fontId="3"/>
  </si>
  <si>
    <r>
      <t>H29.05.05金 保田駅14:08</t>
    </r>
    <r>
      <rPr>
        <sz val="8"/>
        <rFont val="ＭＳ 明朝"/>
        <family val="1"/>
        <charset val="128"/>
      </rPr>
      <t>-内房線-</t>
    </r>
    <r>
      <rPr>
        <sz val="10"/>
        <rFont val="ＭＳ 明朝"/>
        <family val="1"/>
        <charset val="128"/>
      </rPr>
      <t>14:44君津14:52</t>
    </r>
    <r>
      <rPr>
        <sz val="8"/>
        <rFont val="ＭＳ 明朝"/>
        <family val="1"/>
        <charset val="128"/>
      </rPr>
      <t>-快速久里浜行-</t>
    </r>
    <r>
      <rPr>
        <sz val="10"/>
        <rFont val="ＭＳ 明朝"/>
        <family val="1"/>
        <charset val="128"/>
      </rPr>
      <t>16:14錦糸町16:18</t>
    </r>
    <rPh sb="11" eb="13">
      <t>ホタ</t>
    </rPh>
    <rPh sb="13" eb="14">
      <t>エキ</t>
    </rPh>
    <rPh sb="20" eb="23">
      <t>ウチボウセン</t>
    </rPh>
    <rPh sb="29" eb="31">
      <t>キミツ</t>
    </rPh>
    <rPh sb="37" eb="39">
      <t>カイソク</t>
    </rPh>
    <rPh sb="39" eb="42">
      <t>クリハマ</t>
    </rPh>
    <rPh sb="42" eb="43">
      <t>イ</t>
    </rPh>
    <rPh sb="49" eb="52">
      <t>キンシチョウ</t>
    </rPh>
    <phoneticPr fontId="3"/>
  </si>
  <si>
    <r>
      <t xml:space="preserve">            </t>
    </r>
    <r>
      <rPr>
        <sz val="8"/>
        <rFont val="ＭＳ 明朝"/>
        <family val="1"/>
        <charset val="128"/>
      </rPr>
      <t>-総武線各停-</t>
    </r>
    <r>
      <rPr>
        <sz val="10"/>
        <rFont val="ＭＳ 明朝"/>
        <family val="1"/>
        <charset val="128"/>
      </rPr>
      <t>16:44新宿17:01</t>
    </r>
    <r>
      <rPr>
        <sz val="8"/>
        <rFont val="ＭＳ 明朝"/>
        <family val="1"/>
        <charset val="128"/>
      </rPr>
      <t>-小田急線成城乗換-</t>
    </r>
    <r>
      <rPr>
        <sz val="10"/>
        <rFont val="ＭＳ 明朝"/>
        <family val="1"/>
        <charset val="128"/>
      </rPr>
      <t>17:33生田</t>
    </r>
    <rPh sb="13" eb="16">
      <t>ソウブセン</t>
    </rPh>
    <rPh sb="16" eb="17">
      <t>カク</t>
    </rPh>
    <rPh sb="17" eb="18">
      <t>テイ</t>
    </rPh>
    <rPh sb="24" eb="26">
      <t>シンジュク</t>
    </rPh>
    <rPh sb="32" eb="35">
      <t>オダキュウ</t>
    </rPh>
    <rPh sb="35" eb="36">
      <t>セン</t>
    </rPh>
    <rPh sb="36" eb="38">
      <t>セイジョウ</t>
    </rPh>
    <rPh sb="38" eb="40">
      <t>ノリカエ</t>
    </rPh>
    <rPh sb="46" eb="48">
      <t>イクタ</t>
    </rPh>
    <phoneticPr fontId="3"/>
  </si>
  <si>
    <r>
      <t xml:space="preserve">浜金谷駅～観月台～石切場跡～展望台～鋸山～林道口～保田駅
</t>
    </r>
    <r>
      <rPr>
        <sz val="10"/>
        <color theme="7" tint="-0.499984740745262"/>
        <rFont val="ＭＳ 明朝"/>
        <family val="1"/>
        <charset val="128"/>
      </rPr>
      <t>撮影ポイント：鋸山 解説標識</t>
    </r>
    <r>
      <rPr>
        <sz val="10"/>
        <rFont val="ＭＳ 明朝"/>
        <family val="1"/>
        <charset val="128"/>
      </rPr>
      <t xml:space="preserve">
今日はこどもの日とあって子連れが多い。観月台へ向う長い階段は子供達がすいすい上っていくのに対し、大人達は休み休みといった光景があちこちで見られた。石切場跡を過ぎても急な階段が続くが、狭いので下りの通過を待つことも、逆に下りの人に待ってもらうこともたびたびあった。車力道の合流点を過ぎ展望台に出たら既に満席状態、写真も順番待ちの状態だった。そこから山頂までは0.4kmと案内にあるが、もっと距離があるように感じた。階段も含めて山頂まで殆ど休みなしできたので、予定よりかなり早く着いた。林道口まではそれまでの賑やかさがうそのように静まりかえっていた。道が狭く、途中倒木により道が塞がれている所もあった。学校の遠足以来58年ぶりに訪れた鋸山だが、あの時どこをどう通ったのかは全く覚えていない。</t>
    </r>
    <rPh sb="45" eb="47">
      <t>キョウ</t>
    </rPh>
    <rPh sb="52" eb="53">
      <t>ヒ</t>
    </rPh>
    <rPh sb="57" eb="58">
      <t>コ</t>
    </rPh>
    <rPh sb="58" eb="59">
      <t>ツ</t>
    </rPh>
    <rPh sb="61" eb="62">
      <t>オオ</t>
    </rPh>
    <rPh sb="68" eb="69">
      <t>ムカ</t>
    </rPh>
    <rPh sb="70" eb="71">
      <t>ナガ</t>
    </rPh>
    <rPh sb="72" eb="74">
      <t>カイダン</t>
    </rPh>
    <rPh sb="75" eb="77">
      <t>コドモ</t>
    </rPh>
    <rPh sb="77" eb="78">
      <t>タチ</t>
    </rPh>
    <rPh sb="83" eb="84">
      <t>ノボ</t>
    </rPh>
    <rPh sb="90" eb="91">
      <t>タイ</t>
    </rPh>
    <rPh sb="93" eb="95">
      <t>オトナ</t>
    </rPh>
    <rPh sb="95" eb="96">
      <t>タチ</t>
    </rPh>
    <rPh sb="97" eb="98">
      <t>ヤス</t>
    </rPh>
    <rPh sb="99" eb="100">
      <t>ヤス</t>
    </rPh>
    <rPh sb="105" eb="107">
      <t>コウケイ</t>
    </rPh>
    <rPh sb="113" eb="114">
      <t>ミ</t>
    </rPh>
    <rPh sb="123" eb="124">
      <t>ス</t>
    </rPh>
    <rPh sb="127" eb="128">
      <t>キュウ</t>
    </rPh>
    <rPh sb="129" eb="131">
      <t>カイダン</t>
    </rPh>
    <rPh sb="132" eb="133">
      <t>ツヅ</t>
    </rPh>
    <rPh sb="136" eb="137">
      <t>セマ</t>
    </rPh>
    <rPh sb="140" eb="141">
      <t>クダ</t>
    </rPh>
    <rPh sb="143" eb="145">
      <t>ツウカ</t>
    </rPh>
    <rPh sb="146" eb="147">
      <t>マ</t>
    </rPh>
    <rPh sb="152" eb="153">
      <t>ギャク</t>
    </rPh>
    <rPh sb="154" eb="155">
      <t>クダ</t>
    </rPh>
    <rPh sb="157" eb="158">
      <t>ヒト</t>
    </rPh>
    <rPh sb="159" eb="160">
      <t>マ</t>
    </rPh>
    <rPh sb="176" eb="178">
      <t>シャリキ</t>
    </rPh>
    <rPh sb="178" eb="179">
      <t>ドウ</t>
    </rPh>
    <rPh sb="180" eb="183">
      <t>ゴウリュウテン</t>
    </rPh>
    <rPh sb="184" eb="185">
      <t>ス</t>
    </rPh>
    <rPh sb="186" eb="189">
      <t>テンボウダイ</t>
    </rPh>
    <rPh sb="190" eb="191">
      <t>デ</t>
    </rPh>
    <rPh sb="193" eb="194">
      <t>スデ</t>
    </rPh>
    <rPh sb="195" eb="197">
      <t>マンセキ</t>
    </rPh>
    <rPh sb="197" eb="199">
      <t>ジョウタイ</t>
    </rPh>
    <rPh sb="200" eb="202">
      <t>シャシン</t>
    </rPh>
    <rPh sb="203" eb="205">
      <t>ジュンバン</t>
    </rPh>
    <rPh sb="205" eb="206">
      <t>マ</t>
    </rPh>
    <rPh sb="208" eb="210">
      <t>ジョウタイ</t>
    </rPh>
    <rPh sb="218" eb="220">
      <t>サンチョウ</t>
    </rPh>
    <rPh sb="229" eb="231">
      <t>アンナイ</t>
    </rPh>
    <rPh sb="239" eb="241">
      <t>キョリ</t>
    </rPh>
    <rPh sb="247" eb="248">
      <t>カン</t>
    </rPh>
    <rPh sb="251" eb="253">
      <t>カイダン</t>
    </rPh>
    <rPh sb="254" eb="255">
      <t>フク</t>
    </rPh>
    <rPh sb="257" eb="259">
      <t>サンチョウ</t>
    </rPh>
    <rPh sb="261" eb="262">
      <t>ホトン</t>
    </rPh>
    <rPh sb="263" eb="264">
      <t>ヤス</t>
    </rPh>
    <rPh sb="273" eb="275">
      <t>ヨテイ</t>
    </rPh>
    <rPh sb="280" eb="281">
      <t>ハヤ</t>
    </rPh>
    <rPh sb="282" eb="283">
      <t>ツ</t>
    </rPh>
    <rPh sb="286" eb="287">
      <t>リン</t>
    </rPh>
    <rPh sb="287" eb="288">
      <t>ドウ</t>
    </rPh>
    <rPh sb="288" eb="289">
      <t>グチ</t>
    </rPh>
    <rPh sb="297" eb="298">
      <t>ニギ</t>
    </rPh>
    <rPh sb="308" eb="309">
      <t>シズ</t>
    </rPh>
    <rPh sb="318" eb="319">
      <t>ミチ</t>
    </rPh>
    <rPh sb="320" eb="321">
      <t>セマ</t>
    </rPh>
    <rPh sb="323" eb="325">
      <t>トチュウ</t>
    </rPh>
    <rPh sb="325" eb="327">
      <t>トウボク</t>
    </rPh>
    <rPh sb="330" eb="331">
      <t>ミチ</t>
    </rPh>
    <rPh sb="332" eb="333">
      <t>フサ</t>
    </rPh>
    <rPh sb="338" eb="339">
      <t>トコロ</t>
    </rPh>
    <rPh sb="344" eb="346">
      <t>ガッコウ</t>
    </rPh>
    <rPh sb="347" eb="349">
      <t>エンソク</t>
    </rPh>
    <rPh sb="349" eb="351">
      <t>イライ</t>
    </rPh>
    <rPh sb="353" eb="354">
      <t>ネン</t>
    </rPh>
    <rPh sb="357" eb="358">
      <t>オトズ</t>
    </rPh>
    <rPh sb="360" eb="361">
      <t>ノコギリ</t>
    </rPh>
    <rPh sb="361" eb="362">
      <t>ヤマ</t>
    </rPh>
    <rPh sb="367" eb="368">
      <t>トキ</t>
    </rPh>
    <rPh sb="373" eb="374">
      <t>トオ</t>
    </rPh>
    <rPh sb="379" eb="380">
      <t>マッタ</t>
    </rPh>
    <rPh sb="381" eb="382">
      <t>オボ</t>
    </rPh>
    <phoneticPr fontId="3"/>
  </si>
  <si>
    <r>
      <t xml:space="preserve">H29.05.04木 </t>
    </r>
    <r>
      <rPr>
        <b/>
        <sz val="10"/>
        <rFont val="ＭＳ 明朝"/>
        <family val="1"/>
        <charset val="128"/>
      </rPr>
      <t>千葉22</t>
    </r>
    <r>
      <rPr>
        <sz val="10"/>
        <rFont val="ＭＳ 明朝"/>
        <family val="1"/>
        <charset val="128"/>
      </rPr>
      <t xml:space="preserve"> モミ・ツガのみち 13.5km 晴 11:02～15:15 4:13 ＜安房鴨川駅＞バス→金山ダムバス停～金山ダム～元清澄山～清澄寺バス停→バス＜安房天津駅＞</t>
    </r>
    <phoneticPr fontId="3"/>
  </si>
  <si>
    <r>
      <t xml:space="preserve">H29.05.05金 </t>
    </r>
    <r>
      <rPr>
        <b/>
        <sz val="10"/>
        <rFont val="ＭＳ 明朝"/>
        <family val="1"/>
        <charset val="128"/>
      </rPr>
      <t>千葉26</t>
    </r>
    <r>
      <rPr>
        <sz val="10"/>
        <rFont val="ＭＳ 明朝"/>
        <family val="1"/>
        <charset val="128"/>
      </rPr>
      <t xml:space="preserve"> 東京湾を望むみち 8.4km晴 10:05～13:39 3:34 浜金谷駅～観月台～石切場跡～展望台～鋸山～林道口～保田駅</t>
    </r>
    <phoneticPr fontId="3"/>
  </si>
  <si>
    <t>北海道・東北</t>
  </si>
  <si>
    <t>北海道・東北</t>
    <rPh sb="0" eb="1">
      <t>キタ</t>
    </rPh>
    <rPh sb="1" eb="2">
      <t>ウミ</t>
    </rPh>
    <rPh sb="2" eb="3">
      <t>ミチ</t>
    </rPh>
    <rPh sb="4" eb="6">
      <t>トウホク</t>
    </rPh>
    <phoneticPr fontId="3"/>
  </si>
  <si>
    <t>晴後曇</t>
    <rPh sb="0" eb="1">
      <t>ハレ</t>
    </rPh>
    <rPh sb="1" eb="2">
      <t>ゴ</t>
    </rPh>
    <rPh sb="2" eb="3">
      <t>クモリ</t>
    </rPh>
    <phoneticPr fontId="3"/>
  </si>
  <si>
    <t>H29.05.24水</t>
    <rPh sb="9" eb="10">
      <t>スイ</t>
    </rPh>
    <phoneticPr fontId="3"/>
  </si>
  <si>
    <t>香木原バス停</t>
    <rPh sb="0" eb="3">
      <t>カギハラ</t>
    </rPh>
    <rPh sb="5" eb="6">
      <t>テイ</t>
    </rPh>
    <phoneticPr fontId="3"/>
  </si>
  <si>
    <t>大滝P</t>
    <rPh sb="0" eb="2">
      <t>オオタキ</t>
    </rPh>
    <phoneticPr fontId="3"/>
  </si>
  <si>
    <t>奥畑分岐</t>
    <rPh sb="0" eb="1">
      <t>オク</t>
    </rPh>
    <rPh sb="1" eb="2">
      <t>ハタ</t>
    </rPh>
    <rPh sb="2" eb="4">
      <t>ブンキ</t>
    </rPh>
    <phoneticPr fontId="3"/>
  </si>
  <si>
    <t>大滝</t>
  </si>
  <si>
    <r>
      <t>H29.05.24水 生田6:11</t>
    </r>
    <r>
      <rPr>
        <sz val="8"/>
        <rFont val="ＭＳ 明朝"/>
        <family val="1"/>
        <charset val="128"/>
      </rPr>
      <t>-小田急線成城乗換-</t>
    </r>
    <r>
      <rPr>
        <sz val="10"/>
        <rFont val="ＭＳ 明朝"/>
        <family val="1"/>
        <charset val="128"/>
      </rPr>
      <t>6:40新宿6:44</t>
    </r>
    <r>
      <rPr>
        <sz val="8"/>
        <rFont val="ＭＳ 明朝"/>
        <family val="1"/>
        <charset val="128"/>
      </rPr>
      <t>-総武線各停-</t>
    </r>
    <r>
      <rPr>
        <sz val="10"/>
        <rFont val="ＭＳ 明朝"/>
        <family val="1"/>
        <charset val="128"/>
      </rPr>
      <t>7:54千葉8:17</t>
    </r>
    <r>
      <rPr>
        <sz val="8"/>
        <rFont val="ＭＳ 明朝"/>
        <family val="1"/>
        <charset val="128"/>
      </rPr>
      <t>-外房線</t>
    </r>
    <rPh sb="9" eb="10">
      <t>ミズ</t>
    </rPh>
    <phoneticPr fontId="3"/>
  </si>
  <si>
    <r>
      <t xml:space="preserve">    </t>
    </r>
    <r>
      <rPr>
        <sz val="8"/>
        <rFont val="ＭＳ 明朝"/>
        <family val="1"/>
        <charset val="128"/>
      </rPr>
      <t>安房鴨川行-</t>
    </r>
    <r>
      <rPr>
        <sz val="10"/>
        <rFont val="ＭＳ 明朝"/>
        <family val="1"/>
        <charset val="128"/>
      </rPr>
      <t>10:13安房鴨川 駅東口10:16</t>
    </r>
    <r>
      <rPr>
        <sz val="8"/>
        <rFont val="ＭＳ 明朝"/>
        <family val="1"/>
        <charset val="128"/>
      </rPr>
      <t>-鴨川タクシー-</t>
    </r>
    <r>
      <rPr>
        <sz val="10"/>
        <rFont val="ＭＳ 明朝"/>
        <family val="1"/>
        <charset val="128"/>
      </rPr>
      <t>10:38香木原バス停</t>
    </r>
    <rPh sb="4" eb="8">
      <t>アワカモガワ</t>
    </rPh>
    <rPh sb="8" eb="9">
      <t>ギョウ</t>
    </rPh>
    <rPh sb="15" eb="19">
      <t>アワカモガワ</t>
    </rPh>
    <rPh sb="21" eb="22">
      <t>ヒガシ</t>
    </rPh>
    <rPh sb="29" eb="31">
      <t>カモガワ</t>
    </rPh>
    <rPh sb="41" eb="44">
      <t>カギハラ</t>
    </rPh>
    <phoneticPr fontId="3"/>
  </si>
  <si>
    <t>高宕山</t>
    <rPh sb="0" eb="1">
      <t>タカ</t>
    </rPh>
    <rPh sb="1" eb="2">
      <t>ゴ</t>
    </rPh>
    <rPh sb="2" eb="3">
      <t>ヤマ</t>
    </rPh>
    <phoneticPr fontId="3"/>
  </si>
  <si>
    <t>高宕観音P</t>
    <rPh sb="0" eb="1">
      <t>タカ</t>
    </rPh>
    <rPh sb="1" eb="2">
      <t>ゴ</t>
    </rPh>
    <rPh sb="2" eb="4">
      <t>カンノン</t>
    </rPh>
    <phoneticPr fontId="3"/>
  </si>
  <si>
    <t>高宕観音</t>
  </si>
  <si>
    <t>石射太郎山</t>
  </si>
  <si>
    <t>植畑上郷バス停</t>
    <rPh sb="2" eb="4">
      <t>カミゴウ</t>
    </rPh>
    <rPh sb="6" eb="7">
      <t>テイ</t>
    </rPh>
    <phoneticPr fontId="3"/>
  </si>
  <si>
    <t>(清和中バス停)</t>
    <rPh sb="1" eb="3">
      <t>セイワ</t>
    </rPh>
    <rPh sb="3" eb="4">
      <t>チュウ</t>
    </rPh>
    <rPh sb="6" eb="7">
      <t>テイ</t>
    </rPh>
    <phoneticPr fontId="3"/>
  </si>
  <si>
    <r>
      <t>H29.05.24水 清和中バス停17:11</t>
    </r>
    <r>
      <rPr>
        <sz val="8"/>
        <rFont val="ＭＳ 明朝"/>
        <family val="1"/>
        <charset val="128"/>
      </rPr>
      <t>-鴨川日東バス-</t>
    </r>
    <r>
      <rPr>
        <sz val="10"/>
        <rFont val="ＭＳ 明朝"/>
        <family val="1"/>
        <charset val="128"/>
      </rPr>
      <t>18:00木更津駅18：15</t>
    </r>
    <r>
      <rPr>
        <sz val="8"/>
        <rFont val="ＭＳ 明朝"/>
        <family val="1"/>
        <charset val="128"/>
      </rPr>
      <t>-内房線-</t>
    </r>
    <r>
      <rPr>
        <sz val="10"/>
        <rFont val="ＭＳ 明朝"/>
        <family val="1"/>
        <charset val="128"/>
      </rPr>
      <t>18:54千葉19:02</t>
    </r>
    <rPh sb="11" eb="13">
      <t>セイワ</t>
    </rPh>
    <rPh sb="13" eb="14">
      <t>チュウ</t>
    </rPh>
    <rPh sb="16" eb="17">
      <t>テイ</t>
    </rPh>
    <rPh sb="23" eb="25">
      <t>カモガワ</t>
    </rPh>
    <rPh sb="25" eb="27">
      <t>ニットウ</t>
    </rPh>
    <rPh sb="35" eb="38">
      <t>キサラヅ</t>
    </rPh>
    <rPh sb="38" eb="39">
      <t>エキ</t>
    </rPh>
    <rPh sb="45" eb="48">
      <t>ウチボウセン</t>
    </rPh>
    <phoneticPr fontId="3"/>
  </si>
  <si>
    <r>
      <t xml:space="preserve">            </t>
    </r>
    <r>
      <rPr>
        <sz val="8"/>
        <rFont val="ＭＳ 明朝"/>
        <family val="1"/>
        <charset val="128"/>
      </rPr>
      <t>-各停-</t>
    </r>
    <r>
      <rPr>
        <sz val="10"/>
        <rFont val="ＭＳ 明朝"/>
        <family val="1"/>
        <charset val="128"/>
      </rPr>
      <t>20:12新宿20:16</t>
    </r>
    <r>
      <rPr>
        <sz val="8"/>
        <rFont val="ＭＳ 明朝"/>
        <family val="1"/>
        <charset val="128"/>
      </rPr>
      <t>-小田急線向ヶ丘乗換-</t>
    </r>
    <r>
      <rPr>
        <sz val="10"/>
        <rFont val="ＭＳ 明朝"/>
        <family val="1"/>
        <charset val="128"/>
      </rPr>
      <t>20:43生田</t>
    </r>
    <rPh sb="13" eb="14">
      <t>カク</t>
    </rPh>
    <rPh sb="14" eb="15">
      <t>テイ</t>
    </rPh>
    <rPh sb="21" eb="23">
      <t>シンジュク</t>
    </rPh>
    <rPh sb="29" eb="32">
      <t>オダキュウ</t>
    </rPh>
    <rPh sb="32" eb="33">
      <t>セン</t>
    </rPh>
    <rPh sb="33" eb="36">
      <t>ムコウガオカ</t>
    </rPh>
    <rPh sb="36" eb="38">
      <t>ノリカエ</t>
    </rPh>
    <rPh sb="44" eb="46">
      <t>イクタ</t>
    </rPh>
    <phoneticPr fontId="3"/>
  </si>
  <si>
    <t>津軽海峡物語と下北・三陸秘境縦断 函館・青森豪華ﾎﾃﾙ比べと本場の大間ﾏｸﾞﾛ　3日間(トラピクス)
H29.5.18木 晴 東京駅-北海道新幹線はやぶさ11号-新函館北斗駅～北海道昆布館～大沼国定公園～五稜郭タワー～函館山～湯の川温泉ホテル平成館海羊亭
H29.5.19金 晴 湯の川温泉～函館朝市～函館港-津軽海峡フェリー 6便大函丸-大間港～大間崎～恐山～横浜町菜の花畑～六ケ所村～古牧温泉星野リゾート青森屋
H29.5.20土 晴 古牧温泉～久慈駅-三陸鉄道・北リアス線-普代駅～北山崎～浄土ヶ浜～盛岡駅-東北新幹線やまびこ56号-東京駅</t>
    <rPh sb="59" eb="60">
      <t>キ</t>
    </rPh>
    <rPh sb="136" eb="137">
      <t>キン</t>
    </rPh>
    <rPh sb="176" eb="177">
      <t>サキ</t>
    </rPh>
    <rPh sb="181" eb="183">
      <t>ヨコハマ</t>
    </rPh>
    <rPh sb="183" eb="184">
      <t>マチ</t>
    </rPh>
    <rPh sb="184" eb="185">
      <t>ナ</t>
    </rPh>
    <rPh sb="186" eb="187">
      <t>ハナ</t>
    </rPh>
    <rPh sb="187" eb="188">
      <t>ハタ</t>
    </rPh>
    <rPh sb="189" eb="192">
      <t>ロッカショ</t>
    </rPh>
    <rPh sb="192" eb="193">
      <t>ムラ</t>
    </rPh>
    <rPh sb="198" eb="200">
      <t>ホシノ</t>
    </rPh>
    <rPh sb="216" eb="217">
      <t>ド</t>
    </rPh>
    <rPh sb="257" eb="259">
      <t>トウホク</t>
    </rPh>
    <rPh sb="259" eb="260">
      <t>シン</t>
    </rPh>
    <rPh sb="260" eb="262">
      <t>カンセン</t>
    </rPh>
    <rPh sb="268" eb="269">
      <t>ゴウ</t>
    </rPh>
    <phoneticPr fontId="3"/>
  </si>
  <si>
    <r>
      <t xml:space="preserve">H29.05.24水 </t>
    </r>
    <r>
      <rPr>
        <b/>
        <sz val="10"/>
        <rFont val="ＭＳ 明朝"/>
        <family val="1"/>
        <charset val="128"/>
      </rPr>
      <t>千葉23</t>
    </r>
    <r>
      <rPr>
        <sz val="10"/>
        <rFont val="ＭＳ 明朝"/>
        <family val="1"/>
        <charset val="128"/>
      </rPr>
      <t xml:space="preserve"> 滝のあるみち 9.0km 晴 10:40～13:32 2:52 ＜JR外房線安房鴨川駅＞タクシー→香木原～大滝～ロッジ村～奥畑分岐～(下の台バス停)→No24</t>
    </r>
    <rPh sb="9" eb="10">
      <t>スイ</t>
    </rPh>
    <phoneticPr fontId="3"/>
  </si>
  <si>
    <r>
      <t xml:space="preserve">(下の台バス停)No23→奥畑分岐～高宕山～高宕山観音～石射太郎山～植畑上郷バス停～＜清和中バス停＞
</t>
    </r>
    <r>
      <rPr>
        <sz val="10"/>
        <color theme="7" tint="-0.499984740745262"/>
        <rFont val="ＭＳ 明朝"/>
        <family val="1"/>
        <charset val="128"/>
      </rPr>
      <t>撮影ポイント：高宕山観音</t>
    </r>
    <r>
      <rPr>
        <sz val="10"/>
        <rFont val="ＭＳ 明朝"/>
        <family val="1"/>
        <charset val="128"/>
      </rPr>
      <t xml:space="preserve">
高宕山まではアップダウンの多い狭い道を進む。山頂への分岐点でこのコース初めての二人連れに出会った。大きな岩に穴が空いている所で、くぐらずにまっすぐ行ってしまった。戻って穴をくぐったら、そこが観音堂だった。案内があってもよいと思った。石射太郎山の先の分岐点に通行止めの看板があり、まだNo25へは通れないらしい。次回はう回路を利用しようと思う。植畑上郷の上りバスはもうないので、事前に調べておいた清和中バス停まで歩いて木更津行のバスに乗った。マイクロバス程度と思ったら、なんとデラックスな観光バスでびっくりしてしまった。</t>
    </r>
    <rPh sb="43" eb="45">
      <t>セイワ</t>
    </rPh>
    <rPh sb="45" eb="46">
      <t>チュウ</t>
    </rPh>
    <rPh sb="48" eb="49">
      <t>テイ</t>
    </rPh>
    <rPh sb="78" eb="79">
      <t>オオ</t>
    </rPh>
    <rPh sb="80" eb="81">
      <t>セマ</t>
    </rPh>
    <rPh sb="82" eb="83">
      <t>ミチ</t>
    </rPh>
    <rPh sb="84" eb="85">
      <t>スス</t>
    </rPh>
    <rPh sb="87" eb="89">
      <t>サンチョウ</t>
    </rPh>
    <rPh sb="93" eb="94">
      <t>テン</t>
    </rPh>
    <rPh sb="100" eb="101">
      <t>ハジ</t>
    </rPh>
    <rPh sb="104" eb="106">
      <t>フタリ</t>
    </rPh>
    <rPh sb="106" eb="107">
      <t>ヅ</t>
    </rPh>
    <rPh sb="109" eb="111">
      <t>デア</t>
    </rPh>
    <rPh sb="114" eb="115">
      <t>オオ</t>
    </rPh>
    <rPh sb="117" eb="118">
      <t>イワ</t>
    </rPh>
    <rPh sb="119" eb="120">
      <t>アナ</t>
    </rPh>
    <rPh sb="121" eb="122">
      <t>ア</t>
    </rPh>
    <rPh sb="126" eb="127">
      <t>ショ</t>
    </rPh>
    <rPh sb="138" eb="139">
      <t>イ</t>
    </rPh>
    <rPh sb="146" eb="147">
      <t>モド</t>
    </rPh>
    <rPh sb="162" eb="163">
      <t>ドウ</t>
    </rPh>
    <rPh sb="167" eb="169">
      <t>アンナイ</t>
    </rPh>
    <rPh sb="177" eb="178">
      <t>オモ</t>
    </rPh>
    <rPh sb="187" eb="188">
      <t>セン</t>
    </rPh>
    <rPh sb="193" eb="194">
      <t>ドオ</t>
    </rPh>
    <rPh sb="194" eb="195">
      <t>ギョウ</t>
    </rPh>
    <rPh sb="195" eb="196">
      <t>ド</t>
    </rPh>
    <rPh sb="198" eb="200">
      <t>カンバン</t>
    </rPh>
    <rPh sb="212" eb="213">
      <t>トオ</t>
    </rPh>
    <rPh sb="220" eb="221">
      <t>ジ</t>
    </rPh>
    <rPh sb="221" eb="222">
      <t>マワ</t>
    </rPh>
    <rPh sb="225" eb="226">
      <t>ロ</t>
    </rPh>
    <rPh sb="227" eb="229">
      <t>リヨウ</t>
    </rPh>
    <rPh sb="233" eb="234">
      <t>オモ</t>
    </rPh>
    <rPh sb="241" eb="242">
      <t>ノボ</t>
    </rPh>
    <rPh sb="253" eb="255">
      <t>ジゼン</t>
    </rPh>
    <rPh sb="256" eb="257">
      <t>シラ</t>
    </rPh>
    <rPh sb="270" eb="271">
      <t>ホ</t>
    </rPh>
    <rPh sb="273" eb="276">
      <t>キサラヅ</t>
    </rPh>
    <rPh sb="276" eb="277">
      <t>ギョウ</t>
    </rPh>
    <rPh sb="281" eb="282">
      <t>ノ</t>
    </rPh>
    <rPh sb="291" eb="293">
      <t>テイド</t>
    </rPh>
    <rPh sb="294" eb="295">
      <t>オモ</t>
    </rPh>
    <rPh sb="308" eb="310">
      <t>カンコウ</t>
    </rPh>
    <phoneticPr fontId="3"/>
  </si>
  <si>
    <t>&lt;払沢の滝往復&gt;</t>
    <rPh sb="1" eb="2">
      <t>ハラ</t>
    </rPh>
    <rPh sb="2" eb="3">
      <t>サワ</t>
    </rPh>
    <rPh sb="4" eb="5">
      <t>タキ</t>
    </rPh>
    <rPh sb="5" eb="7">
      <t>オウフク</t>
    </rPh>
    <phoneticPr fontId="3"/>
  </si>
  <si>
    <t>(1.1)</t>
    <phoneticPr fontId="3"/>
  </si>
  <si>
    <t>(1.2)</t>
    <phoneticPr fontId="3"/>
  </si>
  <si>
    <t>(1.8)</t>
    <phoneticPr fontId="3"/>
  </si>
  <si>
    <t>(6.0)</t>
    <phoneticPr fontId="3"/>
  </si>
  <si>
    <t>(7.2)</t>
    <phoneticPr fontId="3"/>
  </si>
  <si>
    <t>(9.0)</t>
    <phoneticPr fontId="3"/>
  </si>
  <si>
    <t>(0:40)</t>
    <phoneticPr fontId="3"/>
  </si>
  <si>
    <t>(0:30)</t>
    <phoneticPr fontId="3"/>
  </si>
  <si>
    <t>(3:00)</t>
    <phoneticPr fontId="3"/>
  </si>
  <si>
    <t>(3:30)</t>
    <phoneticPr fontId="3"/>
  </si>
  <si>
    <t>(4:00)</t>
    <phoneticPr fontId="3"/>
  </si>
  <si>
    <t>通行止め</t>
    <phoneticPr fontId="3"/>
  </si>
  <si>
    <t>&lt;大岳鍾乳洞&gt;</t>
    <phoneticPr fontId="3"/>
  </si>
  <si>
    <t>100歳婆</t>
    <rPh sb="3" eb="4">
      <t>サイ</t>
    </rPh>
    <rPh sb="4" eb="5">
      <t>バア</t>
    </rPh>
    <phoneticPr fontId="3"/>
  </si>
  <si>
    <t>上養沢バス停</t>
    <rPh sb="5" eb="6">
      <t>テイ</t>
    </rPh>
    <phoneticPr fontId="3"/>
  </si>
  <si>
    <t>&lt;大岳鍾乳洞入口&gt;</t>
    <rPh sb="6" eb="8">
      <t>イリグチ</t>
    </rPh>
    <phoneticPr fontId="3"/>
  </si>
  <si>
    <t>武蔵五日市駅8:17-西東京バス上養沢行-8:43大岳鍾乳洞入口</t>
    <rPh sb="16" eb="17">
      <t>カミ</t>
    </rPh>
    <rPh sb="17" eb="19">
      <t>ヨウザワ</t>
    </rPh>
    <rPh sb="19" eb="20">
      <t>ギョウ</t>
    </rPh>
    <rPh sb="30" eb="31">
      <t>イ</t>
    </rPh>
    <rPh sb="31" eb="32">
      <t>グチ</t>
    </rPh>
    <phoneticPr fontId="3"/>
  </si>
  <si>
    <t>タクシー</t>
    <phoneticPr fontId="3"/>
  </si>
  <si>
    <t>&lt;高尾山口&gt;</t>
    <rPh sb="1" eb="5">
      <t>タカオサングチ</t>
    </rPh>
    <phoneticPr fontId="3"/>
  </si>
  <si>
    <t>&lt;小殿バス停&gt;</t>
    <phoneticPr fontId="3"/>
  </si>
  <si>
    <t>実→</t>
    <rPh sb="0" eb="1">
      <t>ジツ</t>
    </rPh>
    <phoneticPr fontId="3"/>
  </si>
  <si>
    <r>
      <t>袋線)</t>
    </r>
    <r>
      <rPr>
        <sz val="8"/>
        <rFont val="ＭＳ 明朝"/>
        <family val="1"/>
        <charset val="128"/>
      </rPr>
      <t>-</t>
    </r>
    <r>
      <rPr>
        <sz val="10"/>
        <rFont val="ＭＳ 明朝"/>
        <family val="1"/>
        <charset val="128"/>
      </rPr>
      <t>17:25秋津</t>
    </r>
    <r>
      <rPr>
        <sz val="8"/>
        <rFont val="ＭＳ 明朝"/>
        <family val="1"/>
        <charset val="128"/>
      </rPr>
      <t>-徒歩-</t>
    </r>
    <r>
      <rPr>
        <sz val="10"/>
        <rFont val="ＭＳ 明朝"/>
        <family val="1"/>
        <charset val="128"/>
      </rPr>
      <t>新秋津17:35</t>
    </r>
    <r>
      <rPr>
        <sz val="8"/>
        <rFont val="ＭＳ 明朝"/>
        <family val="1"/>
        <charset val="128"/>
      </rPr>
      <t>-(武蔵野線)-7:49</t>
    </r>
    <r>
      <rPr>
        <sz val="10"/>
        <rFont val="ＭＳ 明朝"/>
        <family val="1"/>
        <charset val="128"/>
      </rPr>
      <t>府中本町17:58</t>
    </r>
    <r>
      <rPr>
        <sz val="8"/>
        <rFont val="ＭＳ 明朝"/>
        <family val="1"/>
        <charset val="128"/>
      </rPr>
      <t>-(南武線)-</t>
    </r>
    <r>
      <rPr>
        <sz val="10"/>
        <rFont val="ＭＳ 明朝"/>
        <family val="1"/>
        <charset val="128"/>
      </rPr>
      <t>18:10中野島</t>
    </r>
    <phoneticPr fontId="3"/>
  </si>
  <si>
    <t>19:27-南武線-19：53中野島</t>
    <phoneticPr fontId="3"/>
  </si>
  <si>
    <t>登山道入口が分らず、20分以上のロス</t>
    <phoneticPr fontId="3"/>
  </si>
  <si>
    <t>NO27へ</t>
    <phoneticPr fontId="3"/>
  </si>
  <si>
    <t>NO2へ</t>
    <phoneticPr fontId="3"/>
  </si>
  <si>
    <t>NO3分岐点からNO3で下総松崎駅へ</t>
    <phoneticPr fontId="3"/>
  </si>
  <si>
    <t>NO.28へ</t>
  </si>
  <si>
    <t>NO6へ</t>
    <phoneticPr fontId="3"/>
  </si>
  <si>
    <t>NO5より</t>
    <phoneticPr fontId="3"/>
  </si>
  <si>
    <t>NO29へ</t>
    <phoneticPr fontId="3"/>
  </si>
  <si>
    <t>NO7より</t>
    <phoneticPr fontId="3"/>
  </si>
  <si>
    <t>NO8より</t>
    <phoneticPr fontId="3"/>
  </si>
  <si>
    <t>NO9へ</t>
    <phoneticPr fontId="3"/>
  </si>
  <si>
    <t>H29.02.10金 生田6:01-小田急線成城乗換-6:27新宿6:36-総武線各停-7:44千葉7:52</t>
    <phoneticPr fontId="3"/>
  </si>
  <si>
    <t>No11へ</t>
    <phoneticPr fontId="3"/>
  </si>
  <si>
    <t>NO10より</t>
    <phoneticPr fontId="3"/>
  </si>
  <si>
    <t>No17へ</t>
    <phoneticPr fontId="3"/>
  </si>
  <si>
    <t>H29.02.24金</t>
    <rPh sb="9" eb="10">
      <t>キン</t>
    </rPh>
    <phoneticPr fontId="3"/>
  </si>
  <si>
    <t>No13へ</t>
    <phoneticPr fontId="3"/>
  </si>
  <si>
    <t>H29.02.24金 NO12より</t>
    <phoneticPr fontId="3"/>
  </si>
  <si>
    <t>H29.03.18土 NO18より</t>
    <phoneticPr fontId="3"/>
  </si>
  <si>
    <t>No15へ</t>
    <phoneticPr fontId="3"/>
  </si>
  <si>
    <t>No19へ</t>
    <phoneticPr fontId="3"/>
  </si>
  <si>
    <t>H29.03.31金 NO14より</t>
    <phoneticPr fontId="3"/>
  </si>
  <si>
    <t>No20へ</t>
    <phoneticPr fontId="3"/>
  </si>
  <si>
    <t>H29.04.06木 No21より</t>
    <phoneticPr fontId="3"/>
  </si>
  <si>
    <t>No24へ</t>
    <phoneticPr fontId="3"/>
  </si>
  <si>
    <t>H29.05.24水 No23より</t>
    <phoneticPr fontId="3"/>
  </si>
  <si>
    <t>宮川町バス停 →NO2三崎港バス停まで1.5km歩く</t>
    <phoneticPr fontId="3"/>
  </si>
  <si>
    <t>H28.1.10日   NO5より</t>
    <phoneticPr fontId="3"/>
  </si>
  <si>
    <t>城山公園前バス停 →NO7月京バス停へ</t>
    <phoneticPr fontId="3"/>
  </si>
  <si>
    <t>H28.1.28木   NO8より</t>
    <phoneticPr fontId="3"/>
  </si>
  <si>
    <t>日向薬師バス停 →NO11へ</t>
    <phoneticPr fontId="3"/>
  </si>
  <si>
    <t>H28.2.26金  NO10より</t>
    <phoneticPr fontId="3"/>
  </si>
  <si>
    <t>H28.2.21日  NO12より</t>
    <phoneticPr fontId="3"/>
  </si>
  <si>
    <t>H28.2.10水  NO15より</t>
    <phoneticPr fontId="3"/>
  </si>
  <si>
    <r>
      <t>新秋津17:35</t>
    </r>
    <r>
      <rPr>
        <sz val="8"/>
        <rFont val="ＭＳ 明朝"/>
        <family val="1"/>
        <charset val="128"/>
      </rPr>
      <t>-(武蔵野線)-</t>
    </r>
    <r>
      <rPr>
        <sz val="10"/>
        <rFont val="ＭＳ 明朝"/>
        <family val="1"/>
        <charset val="128"/>
      </rPr>
      <t>17:49府中本町17:58</t>
    </r>
    <r>
      <rPr>
        <sz val="8"/>
        <rFont val="ＭＳ 明朝"/>
        <family val="1"/>
        <charset val="128"/>
      </rPr>
      <t>-(南武線)-</t>
    </r>
    <r>
      <rPr>
        <sz val="10"/>
        <rFont val="ＭＳ 明朝"/>
        <family val="1"/>
        <charset val="128"/>
      </rPr>
      <t>18:10中野島</t>
    </r>
    <phoneticPr fontId="3"/>
  </si>
  <si>
    <t>10番へ</t>
    <phoneticPr fontId="3"/>
  </si>
  <si>
    <t>H27.11.29日 ９番より</t>
    <phoneticPr fontId="3"/>
  </si>
  <si>
    <t>コース７(根古屋橋バス停)へ</t>
    <phoneticPr fontId="3"/>
  </si>
  <si>
    <r>
      <rPr>
        <sz val="8"/>
        <rFont val="ＭＳ 明朝"/>
        <family val="1"/>
        <charset val="128"/>
      </rPr>
      <t>袋線)-</t>
    </r>
    <r>
      <rPr>
        <sz val="10"/>
        <rFont val="ＭＳ 明朝"/>
        <family val="1"/>
        <charset val="128"/>
      </rPr>
      <t>17:55秋津</t>
    </r>
    <r>
      <rPr>
        <sz val="8"/>
        <rFont val="ＭＳ 明朝"/>
        <family val="1"/>
        <charset val="128"/>
      </rPr>
      <t>-徒歩-</t>
    </r>
    <r>
      <rPr>
        <sz val="10"/>
        <rFont val="ＭＳ 明朝"/>
        <family val="1"/>
        <charset val="128"/>
      </rPr>
      <t>新秋津18:09</t>
    </r>
    <r>
      <rPr>
        <sz val="8"/>
        <rFont val="ＭＳ 明朝"/>
        <family val="1"/>
        <charset val="128"/>
      </rPr>
      <t>-(武蔵野線)-</t>
    </r>
    <r>
      <rPr>
        <sz val="10"/>
        <rFont val="ＭＳ 明朝"/>
        <family val="1"/>
        <charset val="128"/>
      </rPr>
      <t>18:22府中本町18:28</t>
    </r>
    <r>
      <rPr>
        <sz val="8"/>
        <rFont val="ＭＳ 明朝"/>
        <family val="1"/>
        <charset val="128"/>
      </rPr>
      <t>-(南武線)-</t>
    </r>
    <r>
      <rPr>
        <sz val="10"/>
        <rFont val="ＭＳ 明朝"/>
        <family val="1"/>
        <charset val="128"/>
      </rPr>
      <t>18:40中野島</t>
    </r>
    <phoneticPr fontId="3"/>
  </si>
  <si>
    <t>高原牧場入口バス停からコース６に入る</t>
    <phoneticPr fontId="3"/>
  </si>
  <si>
    <r>
      <t>新秋津18:09</t>
    </r>
    <r>
      <rPr>
        <sz val="8"/>
        <rFont val="ＭＳ 明朝"/>
        <family val="1"/>
        <charset val="128"/>
      </rPr>
      <t>-(武蔵野線)-</t>
    </r>
    <r>
      <rPr>
        <sz val="10"/>
        <rFont val="ＭＳ 明朝"/>
        <family val="1"/>
        <charset val="128"/>
      </rPr>
      <t>19:22府中本町18:28</t>
    </r>
    <r>
      <rPr>
        <sz val="8"/>
        <rFont val="ＭＳ 明朝"/>
        <family val="1"/>
        <charset val="128"/>
      </rPr>
      <t>-(南武線)-</t>
    </r>
    <r>
      <rPr>
        <sz val="10"/>
        <rFont val="ＭＳ 明朝"/>
        <family val="1"/>
        <charset val="128"/>
      </rPr>
      <t>18:40中野島</t>
    </r>
    <phoneticPr fontId="3"/>
  </si>
  <si>
    <r>
      <t>新秋津20:07</t>
    </r>
    <r>
      <rPr>
        <sz val="8"/>
        <rFont val="ＭＳ 明朝"/>
        <family val="1"/>
        <charset val="128"/>
      </rPr>
      <t>-(武蔵野線)-</t>
    </r>
    <r>
      <rPr>
        <sz val="10"/>
        <rFont val="ＭＳ 明朝"/>
        <family val="1"/>
        <charset val="128"/>
      </rPr>
      <t>20:20府中本町20:26</t>
    </r>
    <r>
      <rPr>
        <sz val="8"/>
        <rFont val="ＭＳ 明朝"/>
        <family val="1"/>
        <charset val="128"/>
      </rPr>
      <t>-(南武線)-</t>
    </r>
    <r>
      <rPr>
        <sz val="10"/>
        <rFont val="ＭＳ 明朝"/>
        <family val="1"/>
        <charset val="128"/>
      </rPr>
      <t>20：37中野島</t>
    </r>
    <phoneticPr fontId="3"/>
  </si>
  <si>
    <t>小殿バス停から河又名栗湖バス停まで約1.5km歩きコース１に入る</t>
    <phoneticPr fontId="3"/>
  </si>
  <si>
    <t>御嶽駅13:58-14:14青梅14:15-快速東京行-14:45立川14:50-南武線-15:12中野島</t>
    <phoneticPr fontId="3"/>
  </si>
  <si>
    <t>拝島16:27-青梅線-16:38立川16:54-南武線-17：20中野島</t>
    <phoneticPr fontId="3"/>
  </si>
  <si>
    <t>H27.8.8土 ２番小殿バス停から１番河又名栗湖バス停まで約1.5km歩く(12:25-12:45)</t>
    <rPh sb="10" eb="11">
      <t>バン</t>
    </rPh>
    <rPh sb="19" eb="20">
      <t>バン</t>
    </rPh>
    <phoneticPr fontId="3"/>
  </si>
  <si>
    <t>登仙橋バス停</t>
    <phoneticPr fontId="3"/>
  </si>
  <si>
    <t xml:space="preserve">           7:47高麗川7:49-(八高線)-7:59越生8:20-(川越観光バス)-8:38黒山</t>
    <rPh sb="24" eb="27">
      <t>ハチコウセン</t>
    </rPh>
    <rPh sb="33" eb="35">
      <t>オゴセ</t>
    </rPh>
    <rPh sb="41" eb="43">
      <t>カワゴエ</t>
    </rPh>
    <rPh sb="43" eb="45">
      <t>カンコウ</t>
    </rPh>
    <rPh sb="53" eb="55">
      <t>クロヤマ</t>
    </rPh>
    <phoneticPr fontId="3"/>
  </si>
  <si>
    <t>ｼｮｰﾄｶｯﾄ</t>
    <phoneticPr fontId="3"/>
  </si>
  <si>
    <t>&lt;風戸入口バス停&gt;</t>
    <phoneticPr fontId="3"/>
  </si>
  <si>
    <r>
      <t>H27.11.29日 中野島5:19</t>
    </r>
    <r>
      <rPr>
        <sz val="8"/>
        <rFont val="ＭＳ 明朝"/>
        <family val="1"/>
        <charset val="128"/>
      </rPr>
      <t>-(南武線)-</t>
    </r>
    <r>
      <rPr>
        <sz val="10"/>
        <rFont val="ＭＳ 明朝"/>
        <family val="1"/>
        <charset val="128"/>
      </rPr>
      <t>5:31府中本町5:43</t>
    </r>
    <r>
      <rPr>
        <sz val="8"/>
        <rFont val="ＭＳ 明朝"/>
        <family val="1"/>
        <charset val="128"/>
      </rPr>
      <t>-(武蔵野線)-</t>
    </r>
    <r>
      <rPr>
        <sz val="10"/>
        <rFont val="ＭＳ 明朝"/>
        <family val="1"/>
        <charset val="128"/>
      </rPr>
      <t>5:56新秋津 秋津6:04-</t>
    </r>
    <rPh sb="9" eb="10">
      <t>ヒ</t>
    </rPh>
    <phoneticPr fontId="3"/>
  </si>
  <si>
    <t>神野寺</t>
  </si>
  <si>
    <t>マザー牧場</t>
  </si>
  <si>
    <t>465号分岐</t>
  </si>
  <si>
    <r>
      <t xml:space="preserve">NO1→JR成田線下総神崎駅～神宮寺～宇迦神社～常福寺～楽満寺～小御門神社～檀林寺～滑河観音（龍正院）～＜JR成田線滑河駅＞
</t>
    </r>
    <r>
      <rPr>
        <sz val="10"/>
        <color theme="7" tint="-0.499984740745262"/>
        <rFont val="ＭＳ 明朝"/>
        <family val="1"/>
        <charset val="128"/>
      </rPr>
      <t>撮影ポイント：楽満寺 解説標識</t>
    </r>
    <r>
      <rPr>
        <sz val="10"/>
        <rFont val="ＭＳ 明朝"/>
        <family val="1"/>
        <charset val="128"/>
      </rPr>
      <t xml:space="preserve">
01番から続いて入ったが、久しぶりに歩いたので足に豆ができた。しかし、ペースを落とさず歩き続けた。宇迦神社まで200mの指導標識の先にあったお稲荷さんの鳥居には違う名前があり、階段を上がったみすぼらしい社殿には何も書いてなかったので、どこにあるのか分からなかった。ゆめ牧場では土曜日のせいかオートキャンプ場が賑わっていた。常福寺～楽満寺で道をはずれたが、方位を確かめながら復帰することができた。滑河駅に着いたときは暗くなっていた。</t>
    </r>
    <rPh sb="58" eb="60">
      <t>ナメガワ</t>
    </rPh>
    <rPh sb="85" eb="86">
      <t>ゾク</t>
    </rPh>
    <rPh sb="88" eb="89">
      <t>ハイ</t>
    </rPh>
    <rPh sb="93" eb="94">
      <t>ヒサ</t>
    </rPh>
    <rPh sb="98" eb="99">
      <t>アル</t>
    </rPh>
    <rPh sb="103" eb="104">
      <t>アシ</t>
    </rPh>
    <rPh sb="105" eb="106">
      <t>マメ</t>
    </rPh>
    <rPh sb="119" eb="120">
      <t>オ</t>
    </rPh>
    <rPh sb="123" eb="124">
      <t>アル</t>
    </rPh>
    <rPh sb="125" eb="126">
      <t>ツヅ</t>
    </rPh>
    <rPh sb="140" eb="142">
      <t>シドウ</t>
    </rPh>
    <rPh sb="142" eb="144">
      <t>ヒョウシキ</t>
    </rPh>
    <rPh sb="145" eb="146">
      <t>サキ</t>
    </rPh>
    <rPh sb="151" eb="153">
      <t>イナリ</t>
    </rPh>
    <rPh sb="156" eb="158">
      <t>トリイ</t>
    </rPh>
    <rPh sb="162" eb="164">
      <t>ナマエ</t>
    </rPh>
    <rPh sb="168" eb="170">
      <t>カイダン</t>
    </rPh>
    <rPh sb="171" eb="172">
      <t>ア</t>
    </rPh>
    <rPh sb="181" eb="183">
      <t>シャデン</t>
    </rPh>
    <rPh sb="185" eb="186">
      <t>ナニ</t>
    </rPh>
    <rPh sb="187" eb="188">
      <t>カ</t>
    </rPh>
    <rPh sb="204" eb="205">
      <t>ワ</t>
    </rPh>
    <rPh sb="214" eb="216">
      <t>ボクジョウ</t>
    </rPh>
    <rPh sb="218" eb="221">
      <t>ドヨウビ</t>
    </rPh>
    <rPh sb="232" eb="233">
      <t>ジョウ</t>
    </rPh>
    <rPh sb="234" eb="235">
      <t>ニギ</t>
    </rPh>
    <rPh sb="249" eb="250">
      <t>ミチ</t>
    </rPh>
    <rPh sb="257" eb="259">
      <t>ホウイ</t>
    </rPh>
    <rPh sb="260" eb="261">
      <t>タシ</t>
    </rPh>
    <rPh sb="266" eb="268">
      <t>フッキ</t>
    </rPh>
    <rPh sb="281" eb="282">
      <t>ツ</t>
    </rPh>
    <rPh sb="287" eb="288">
      <t>クラ</t>
    </rPh>
    <phoneticPr fontId="3"/>
  </si>
  <si>
    <t>千葉07番
伊藤左千夫
のみち
15.6km→15.1km
平成29年
１月27日(金)
曇後晴
8:38～13:05
4:30→4:27</t>
    <rPh sb="43" eb="44">
      <t>キン</t>
    </rPh>
    <rPh sb="46" eb="47">
      <t>クモリ</t>
    </rPh>
    <rPh sb="47" eb="48">
      <t>ゴ</t>
    </rPh>
    <phoneticPr fontId="3"/>
  </si>
  <si>
    <t>千葉08番
桜をめでる
みち
14.8km→13.3km
平成29年
２月４日(土)
晴
8:37～12:21
4:00→3:44</t>
    <rPh sb="41" eb="42">
      <t>ド</t>
    </rPh>
    <phoneticPr fontId="3"/>
  </si>
  <si>
    <t>千葉10番
山里のみち
13.0km
平成29年
２月10日(金)
雲後晴
8:37～11:45
3:15→3:08</t>
    <rPh sb="32" eb="33">
      <t>キン</t>
    </rPh>
    <rPh sb="35" eb="36">
      <t>ウン</t>
    </rPh>
    <rPh sb="36" eb="37">
      <t>ノチ</t>
    </rPh>
    <phoneticPr fontId="3"/>
  </si>
  <si>
    <t>千葉15番
九十九里の砂
をふみしめて
歩くみち
11.9km
平成29年
３月31日(金)
雲後雨
12:50～16:31
3:10→3:41</t>
    <rPh sb="49" eb="50">
      <t>ゴ</t>
    </rPh>
    <rPh sb="50" eb="51">
      <t>アメ</t>
    </rPh>
    <phoneticPr fontId="3"/>
  </si>
  <si>
    <r>
      <t xml:space="preserve">茂原駅南口-小湊ﾊﾞｽ→＜切割＞～笠森観音～長南町自然遊歩道～野見金公園(ﾕｰﾄﾋﾟｱ笠森(旧保養センター):休館中)～中之台バス停
</t>
    </r>
    <r>
      <rPr>
        <sz val="10"/>
        <color theme="7" tint="-0.499984740745262"/>
        <rFont val="ＭＳ 明朝"/>
        <family val="1"/>
        <charset val="128"/>
      </rPr>
      <t>撮影ポイント：笠森保養センター展望台  解説標識</t>
    </r>
    <r>
      <rPr>
        <sz val="10"/>
        <rFont val="ＭＳ 明朝"/>
        <family val="1"/>
        <charset val="128"/>
      </rPr>
      <t xml:space="preserve">
千葉行の総武線が稲毛駅で運転見合わせのアナウンスが流れた。７分遅れで千葉に着き、何とかバスにも間に合った。笠森行は時間が合わず、NO11の帰りに利用した切割から1.1kmを歩いた。観音様を過ぎてからは尾根道が続き、千葉県では初めての本格的な山道となった。久しぶりのアップダウンの連続で少々バテ気味だった。案内文に野鳥のさえずりとあったが2～3回聞こえた程度で、誰にも会わない静かな遊歩道を黙々と進む。ポイントの展望台入口には立入禁止の看板とロープが張られていた。千葉のコースで初めてノーミスで歩くことができた。</t>
    </r>
    <rPh sb="93" eb="95">
      <t>チバ</t>
    </rPh>
    <rPh sb="95" eb="96">
      <t>ギョウ</t>
    </rPh>
    <rPh sb="97" eb="100">
      <t>ソウブセン</t>
    </rPh>
    <rPh sb="101" eb="104">
      <t>イナゲエキ</t>
    </rPh>
    <rPh sb="105" eb="107">
      <t>ウンテン</t>
    </rPh>
    <rPh sb="107" eb="109">
      <t>ミア</t>
    </rPh>
    <rPh sb="118" eb="119">
      <t>ナガ</t>
    </rPh>
    <rPh sb="123" eb="124">
      <t>フン</t>
    </rPh>
    <rPh sb="124" eb="125">
      <t>チ</t>
    </rPh>
    <rPh sb="179" eb="180">
      <t>アル</t>
    </rPh>
    <rPh sb="185" eb="186">
      <t>サマ</t>
    </rPh>
    <rPh sb="187" eb="188">
      <t>ス</t>
    </rPh>
    <rPh sb="193" eb="195">
      <t>オネ</t>
    </rPh>
    <rPh sb="195" eb="196">
      <t>ミチ</t>
    </rPh>
    <rPh sb="197" eb="198">
      <t>ツヅ</t>
    </rPh>
    <rPh sb="200" eb="202">
      <t>チバ</t>
    </rPh>
    <rPh sb="202" eb="203">
      <t>ケン</t>
    </rPh>
    <rPh sb="205" eb="206">
      <t>ハジ</t>
    </rPh>
    <rPh sb="209" eb="212">
      <t>ホンカクテキ</t>
    </rPh>
    <rPh sb="213" eb="215">
      <t>ヤマミチ</t>
    </rPh>
    <rPh sb="220" eb="221">
      <t>ヒサ</t>
    </rPh>
    <rPh sb="232" eb="234">
      <t>レンゾク</t>
    </rPh>
    <rPh sb="235" eb="237">
      <t>ショウショウ</t>
    </rPh>
    <rPh sb="239" eb="241">
      <t>ギミ</t>
    </rPh>
    <rPh sb="245" eb="248">
      <t>アンナイブン</t>
    </rPh>
    <rPh sb="249" eb="251">
      <t>ヤチョウ</t>
    </rPh>
    <rPh sb="264" eb="265">
      <t>マワ</t>
    </rPh>
    <rPh sb="265" eb="266">
      <t>キ</t>
    </rPh>
    <rPh sb="269" eb="271">
      <t>テイド</t>
    </rPh>
    <rPh sb="280" eb="281">
      <t>シズ</t>
    </rPh>
    <rPh sb="287" eb="289">
      <t>モクモク</t>
    </rPh>
    <rPh sb="290" eb="291">
      <t>スス</t>
    </rPh>
    <rPh sb="298" eb="301">
      <t>テンボウダイ</t>
    </rPh>
    <rPh sb="301" eb="303">
      <t>イリグチ</t>
    </rPh>
    <rPh sb="305" eb="309">
      <t>タチイリキンシ</t>
    </rPh>
    <rPh sb="310" eb="312">
      <t>カンバン</t>
    </rPh>
    <rPh sb="317" eb="318">
      <t>ハ</t>
    </rPh>
    <rPh sb="324" eb="326">
      <t>チバ</t>
    </rPh>
    <rPh sb="331" eb="332">
      <t>ハジ</t>
    </rPh>
    <rPh sb="339" eb="340">
      <t>アル</t>
    </rPh>
    <phoneticPr fontId="3"/>
  </si>
  <si>
    <r>
      <t xml:space="preserve">茂原駅南口-小湊ﾊﾞｽ→睦沢公民館入口バス停～鵜羽神社～一宮町憩いの森～洞庭湖～軍荼利山～東浪見駅→15へ
</t>
    </r>
    <r>
      <rPr>
        <sz val="10"/>
        <color theme="7" tint="-0.499984740745262"/>
        <rFont val="ＭＳ 明朝"/>
        <family val="1"/>
        <charset val="128"/>
      </rPr>
      <t>撮影ポイント：洞庭湖 解説標識</t>
    </r>
    <r>
      <rPr>
        <sz val="10"/>
        <rFont val="ＭＳ 明朝"/>
        <family val="1"/>
        <charset val="128"/>
      </rPr>
      <t xml:space="preserve">
案内にある上総一ノ宮からのバスは時間が合わないため茂原発道の駅つどいの里むつざわ行きに乗った。大型バスだったが、珍しく女性の運転手だった。当初２人だった乗客のうち１人はすぐ降りたので、殆ど貸切状態だった。起点は前回13で来ているので、すぐ分かった。途中の諏訪神社、鵜羽神社、奥谷薬師堂、憩いの森は何れも道から離れているため立ち寄らなかった。洞庭湖からは山道かと思ったが舗装されていた。右下にゴルフ場を見ながら進むとたった一人犬を連れた人に出会った。東浪見寺の植物群落は看板だけでどの辺が原生林なのか定かではなかった。</t>
    </r>
    <rPh sb="17" eb="19">
      <t>イリグチ</t>
    </rPh>
    <rPh sb="21" eb="22">
      <t>テイ</t>
    </rPh>
    <rPh sb="76" eb="78">
      <t>カズサ</t>
    </rPh>
    <rPh sb="78" eb="79">
      <t>イチ</t>
    </rPh>
    <rPh sb="80" eb="81">
      <t>ミヤ</t>
    </rPh>
    <rPh sb="87" eb="89">
      <t>ジカン</t>
    </rPh>
    <rPh sb="90" eb="91">
      <t>ア</t>
    </rPh>
    <rPh sb="96" eb="98">
      <t>モバラ</t>
    </rPh>
    <rPh sb="98" eb="99">
      <t>ハツ</t>
    </rPh>
    <rPh sb="99" eb="100">
      <t>ミチ</t>
    </rPh>
    <rPh sb="101" eb="102">
      <t>エキ</t>
    </rPh>
    <rPh sb="106" eb="107">
      <t>サト</t>
    </rPh>
    <rPh sb="111" eb="112">
      <t>イ</t>
    </rPh>
    <rPh sb="114" eb="115">
      <t>ノ</t>
    </rPh>
    <rPh sb="118" eb="120">
      <t>オオガタ</t>
    </rPh>
    <rPh sb="127" eb="128">
      <t>メズラ</t>
    </rPh>
    <rPh sb="130" eb="132">
      <t>ジョセイ</t>
    </rPh>
    <rPh sb="133" eb="136">
      <t>ウンテンシュ</t>
    </rPh>
    <rPh sb="140" eb="142">
      <t>トウショ</t>
    </rPh>
    <rPh sb="143" eb="144">
      <t>ニン</t>
    </rPh>
    <rPh sb="147" eb="149">
      <t>ジョウキャク</t>
    </rPh>
    <rPh sb="153" eb="154">
      <t>ニン</t>
    </rPh>
    <rPh sb="157" eb="158">
      <t>オ</t>
    </rPh>
    <rPh sb="163" eb="164">
      <t>ホトン</t>
    </rPh>
    <rPh sb="165" eb="167">
      <t>カシキリ</t>
    </rPh>
    <rPh sb="167" eb="169">
      <t>ジョウタイ</t>
    </rPh>
    <rPh sb="173" eb="175">
      <t>キテン</t>
    </rPh>
    <rPh sb="176" eb="178">
      <t>ゼンカイ</t>
    </rPh>
    <rPh sb="181" eb="182">
      <t>キ</t>
    </rPh>
    <rPh sb="190" eb="191">
      <t>ワ</t>
    </rPh>
    <rPh sb="195" eb="197">
      <t>トチュウ</t>
    </rPh>
    <rPh sb="198" eb="200">
      <t>スワ</t>
    </rPh>
    <rPh sb="200" eb="202">
      <t>ジンジャ</t>
    </rPh>
    <rPh sb="208" eb="210">
      <t>オクタニ</t>
    </rPh>
    <rPh sb="210" eb="213">
      <t>ヤクシドウ</t>
    </rPh>
    <rPh sb="219" eb="220">
      <t>イズ</t>
    </rPh>
    <rPh sb="222" eb="223">
      <t>ミチ</t>
    </rPh>
    <rPh sb="225" eb="226">
      <t>ハナ</t>
    </rPh>
    <rPh sb="232" eb="233">
      <t>タ</t>
    </rPh>
    <rPh sb="234" eb="235">
      <t>ヨ</t>
    </rPh>
    <rPh sb="247" eb="249">
      <t>ヤマミチ</t>
    </rPh>
    <rPh sb="251" eb="252">
      <t>オモ</t>
    </rPh>
    <rPh sb="255" eb="257">
      <t>ホソウ</t>
    </rPh>
    <rPh sb="263" eb="265">
      <t>ミギシタ</t>
    </rPh>
    <rPh sb="269" eb="270">
      <t>ジョウ</t>
    </rPh>
    <rPh sb="271" eb="272">
      <t>ミ</t>
    </rPh>
    <rPh sb="275" eb="276">
      <t>スス</t>
    </rPh>
    <rPh sb="281" eb="283">
      <t>ヒトリ</t>
    </rPh>
    <rPh sb="283" eb="284">
      <t>イヌ</t>
    </rPh>
    <rPh sb="285" eb="286">
      <t>ツ</t>
    </rPh>
    <rPh sb="288" eb="289">
      <t>ヒト</t>
    </rPh>
    <rPh sb="290" eb="292">
      <t>デア</t>
    </rPh>
    <rPh sb="298" eb="299">
      <t>テラ</t>
    </rPh>
    <rPh sb="300" eb="302">
      <t>ショクブツ</t>
    </rPh>
    <rPh sb="302" eb="304">
      <t>グンラク</t>
    </rPh>
    <rPh sb="305" eb="307">
      <t>カンバン</t>
    </rPh>
    <rPh sb="312" eb="313">
      <t>ヘン</t>
    </rPh>
    <rPh sb="314" eb="317">
      <t>ゲンセイリン</t>
    </rPh>
    <rPh sb="320" eb="321">
      <t>サダ</t>
    </rPh>
    <phoneticPr fontId="3"/>
  </si>
  <si>
    <r>
      <t xml:space="preserve">NO12→中之台バス停～報恩寺～西光寺～油殿古墳群～能満寺古墳～上之郷・睦沢公民館入口→-小湊ﾊﾞｽ-茂原駅南口
</t>
    </r>
    <r>
      <rPr>
        <sz val="10"/>
        <color theme="7" tint="-0.499984740745262"/>
        <rFont val="ＭＳ 明朝"/>
        <family val="1"/>
        <charset val="128"/>
      </rPr>
      <t>撮影ポイント：油殿古墳群 解説標識</t>
    </r>
    <r>
      <rPr>
        <sz val="10"/>
        <rFont val="ＭＳ 明朝"/>
        <family val="1"/>
        <charset val="128"/>
      </rPr>
      <t xml:space="preserve">
NO12に続き中之台バス停よりスタート。報恩寺、西光寺とも道から離れていたので立ち寄らなかった。そこからは平坦な道が続く。油殿古墳群の解説標識はすぐ分かったが、どこに古墳があるかはまるで分からない。簡単な見取図でもあればよいと思った。能満寺古墳の看板を過ぎて坂を上りきったところで迷った。能満寺石柱の脇に古墳を指す小さな板があったが、関東ふれあいのとは違うため、また坂の下まで戻ってしまった。大きく回り込んで復帰したが、かなりロスをした。睦沢公民館入口バス停で16:13発を待っていたら、時間ピッタリに見えてきた。正確だと感心していたら突然手前の信号で右折してしまった。これを逃すと次は17:58のため慌てた。茂原駅行は確認できたので、停留所の位置が変わったのかとも思った。右折した方向に歩きだしたところに、茂原駅行のバスがこちらに向かって戻ってきたので、慌てて停留所へ駆け込んだ。</t>
    </r>
    <rPh sb="5" eb="6">
      <t>ナカ</t>
    </rPh>
    <rPh sb="6" eb="7">
      <t>ユキ</t>
    </rPh>
    <rPh sb="7" eb="8">
      <t>ダイ</t>
    </rPh>
    <rPh sb="10" eb="11">
      <t>テイ</t>
    </rPh>
    <rPh sb="12" eb="14">
      <t>ホウオン</t>
    </rPh>
    <rPh sb="14" eb="15">
      <t>デラ</t>
    </rPh>
    <rPh sb="16" eb="17">
      <t>ニシ</t>
    </rPh>
    <rPh sb="17" eb="18">
      <t>ヒカリ</t>
    </rPh>
    <rPh sb="18" eb="19">
      <t>デラ</t>
    </rPh>
    <rPh sb="20" eb="21">
      <t>アブラ</t>
    </rPh>
    <rPh sb="21" eb="22">
      <t>トノ</t>
    </rPh>
    <rPh sb="22" eb="24">
      <t>コフン</t>
    </rPh>
    <rPh sb="24" eb="25">
      <t>グン</t>
    </rPh>
    <rPh sb="26" eb="28">
      <t>ノウマン</t>
    </rPh>
    <rPh sb="28" eb="29">
      <t>ジ</t>
    </rPh>
    <rPh sb="29" eb="31">
      <t>コフン</t>
    </rPh>
    <rPh sb="32" eb="35">
      <t>カミノゴウ</t>
    </rPh>
    <rPh sb="36" eb="38">
      <t>ムツザワ</t>
    </rPh>
    <rPh sb="38" eb="41">
      <t>コウミンカン</t>
    </rPh>
    <rPh sb="41" eb="43">
      <t>イリグチ</t>
    </rPh>
    <rPh sb="81" eb="82">
      <t>ツヅ</t>
    </rPh>
    <rPh sb="105" eb="106">
      <t>ミチ</t>
    </rPh>
    <rPh sb="108" eb="109">
      <t>ハナ</t>
    </rPh>
    <rPh sb="115" eb="116">
      <t>タ</t>
    </rPh>
    <rPh sb="117" eb="118">
      <t>ヨ</t>
    </rPh>
    <rPh sb="129" eb="131">
      <t>ヘイタン</t>
    </rPh>
    <rPh sb="132" eb="133">
      <t>ミチ</t>
    </rPh>
    <rPh sb="150" eb="151">
      <t>ワ</t>
    </rPh>
    <rPh sb="169" eb="170">
      <t>ワ</t>
    </rPh>
    <rPh sb="175" eb="177">
      <t>カンタン</t>
    </rPh>
    <rPh sb="178" eb="181">
      <t>ミトリズ</t>
    </rPh>
    <rPh sb="189" eb="190">
      <t>オモ</t>
    </rPh>
    <rPh sb="199" eb="201">
      <t>カンバン</t>
    </rPh>
    <rPh sb="202" eb="203">
      <t>ス</t>
    </rPh>
    <rPh sb="205" eb="206">
      <t>サカ</t>
    </rPh>
    <rPh sb="207" eb="208">
      <t>ノボ</t>
    </rPh>
    <rPh sb="216" eb="217">
      <t>マヨ</t>
    </rPh>
    <rPh sb="223" eb="224">
      <t>イシ</t>
    </rPh>
    <rPh sb="224" eb="225">
      <t>ハシラ</t>
    </rPh>
    <rPh sb="226" eb="227">
      <t>ワキ</t>
    </rPh>
    <rPh sb="231" eb="232">
      <t>サ</t>
    </rPh>
    <rPh sb="233" eb="234">
      <t>チイ</t>
    </rPh>
    <rPh sb="236" eb="237">
      <t>イタ</t>
    </rPh>
    <rPh sb="252" eb="253">
      <t>チガ</t>
    </rPh>
    <rPh sb="261" eb="262">
      <t>シタ</t>
    </rPh>
    <rPh sb="264" eb="265">
      <t>モド</t>
    </rPh>
    <rPh sb="272" eb="273">
      <t>オオ</t>
    </rPh>
    <rPh sb="275" eb="276">
      <t>マワ</t>
    </rPh>
    <rPh sb="277" eb="278">
      <t>コ</t>
    </rPh>
    <rPh sb="280" eb="282">
      <t>フッキ</t>
    </rPh>
    <rPh sb="304" eb="305">
      <t>テイ</t>
    </rPh>
    <rPh sb="311" eb="312">
      <t>ハツ</t>
    </rPh>
    <rPh sb="313" eb="314">
      <t>マ</t>
    </rPh>
    <rPh sb="320" eb="321">
      <t>ジ</t>
    </rPh>
    <rPh sb="321" eb="322">
      <t>マ</t>
    </rPh>
    <rPh sb="327" eb="328">
      <t>ミ</t>
    </rPh>
    <rPh sb="333" eb="335">
      <t>セイカク</t>
    </rPh>
    <rPh sb="337" eb="339">
      <t>カンシン</t>
    </rPh>
    <rPh sb="344" eb="346">
      <t>トツゼン</t>
    </rPh>
    <rPh sb="346" eb="348">
      <t>テマエ</t>
    </rPh>
    <rPh sb="349" eb="351">
      <t>シンゴウ</t>
    </rPh>
    <rPh sb="352" eb="354">
      <t>ウセツ</t>
    </rPh>
    <rPh sb="364" eb="365">
      <t>ノガ</t>
    </rPh>
    <rPh sb="367" eb="368">
      <t>ツギ</t>
    </rPh>
    <rPh sb="377" eb="378">
      <t>アワ</t>
    </rPh>
    <rPh sb="384" eb="385">
      <t>ギョウ</t>
    </rPh>
    <rPh sb="386" eb="388">
      <t>カクニン</t>
    </rPh>
    <rPh sb="394" eb="397">
      <t>テイリュウジョ</t>
    </rPh>
    <rPh sb="398" eb="400">
      <t>イチ</t>
    </rPh>
    <rPh sb="401" eb="402">
      <t>ヘン</t>
    </rPh>
    <rPh sb="409" eb="410">
      <t>オモ</t>
    </rPh>
    <rPh sb="417" eb="419">
      <t>ホウコウ</t>
    </rPh>
    <rPh sb="420" eb="421">
      <t>アル</t>
    </rPh>
    <rPh sb="442" eb="443">
      <t>ム</t>
    </rPh>
    <rPh sb="446" eb="447">
      <t>モド</t>
    </rPh>
    <rPh sb="454" eb="455">
      <t>アワ</t>
    </rPh>
    <rPh sb="461" eb="462">
      <t>カ</t>
    </rPh>
    <rPh sb="463" eb="464">
      <t>コ</t>
    </rPh>
    <phoneticPr fontId="3"/>
  </si>
  <si>
    <t>千葉21番
アジサイ
のみち
7.9km
H29.04.06木
曇時々晴
9:35～11:33
3:30→1:58</t>
    <rPh sb="31" eb="32">
      <t>モク</t>
    </rPh>
    <rPh sb="33" eb="34">
      <t>クモリ</t>
    </rPh>
    <rPh sb="34" eb="36">
      <t>トキドキ</t>
    </rPh>
    <rPh sb="36" eb="37">
      <t>ハレ</t>
    </rPh>
    <phoneticPr fontId="3"/>
  </si>
  <si>
    <r>
      <t>JR外房線安房鴨川駅</t>
    </r>
    <r>
      <rPr>
        <sz val="8"/>
        <rFont val="ＭＳ 明朝"/>
        <family val="1"/>
        <charset val="128"/>
      </rPr>
      <t>-タクシー</t>
    </r>
    <r>
      <rPr>
        <sz val="10"/>
        <rFont val="ＭＳ 明朝"/>
        <family val="1"/>
        <charset val="128"/>
      </rPr>
      <t xml:space="preserve">→香木原～大滝～ロッジ村～奥畑分岐→No24(下の台バス停)
</t>
    </r>
    <r>
      <rPr>
        <sz val="10"/>
        <color theme="7" tint="-0.499984740745262"/>
        <rFont val="ＭＳ 明朝"/>
        <family val="1"/>
        <charset val="128"/>
      </rPr>
      <t>撮影ポイント：豊英 大滝</t>
    </r>
    <r>
      <rPr>
        <sz val="10"/>
        <rFont val="ＭＳ 明朝"/>
        <family val="1"/>
        <charset val="128"/>
      </rPr>
      <t xml:space="preserve">
コース案内では8.5kmだが、標識では10.5kmとなっている。原因は大滝まで実際6.5kmを5.6kmとしたためと思われる。誰もチェックしなかったのだろうか。千葉県27コース目で初めてタクシーを使用した。安房鴨川駅から香木原まで約25分、有料道路代210円込で3780円だった。出発してすぐ通行止めの看板が目に入った。この先トンネル天端崩落の危険があるとのこと。実際剥がれ落ちそうな箇所が見られた。また落石注意の標識も多く、道路にそれらしい石がころがっていた。通行止めとなっているが、車２台とすれちがった。大滝まで300mと標識にあったが、道も悪くそれ以上に感じた。河原に出ても滝がどこにあるか分からない。迷いながらも右へしばらく行った所でようやく見つけることができた。もう少し案内があってもよいと感じた。途中奥畑からNO24に入った。</t>
    </r>
    <rPh sb="2" eb="4">
      <t>ソトボウ</t>
    </rPh>
    <rPh sb="5" eb="9">
      <t>アワカモガワ</t>
    </rPh>
    <rPh sb="28" eb="29">
      <t>オク</t>
    </rPh>
    <rPh sb="29" eb="30">
      <t>ハタ</t>
    </rPh>
    <rPh sb="30" eb="32">
      <t>ブンキ</t>
    </rPh>
    <rPh sb="63" eb="65">
      <t>アンナイ</t>
    </rPh>
    <rPh sb="75" eb="77">
      <t>ヒョウシキ</t>
    </rPh>
    <rPh sb="99" eb="101">
      <t>ジッサイ</t>
    </rPh>
    <rPh sb="118" eb="119">
      <t>オモ</t>
    </rPh>
    <rPh sb="123" eb="124">
      <t>ダレ</t>
    </rPh>
    <rPh sb="148" eb="149">
      <t>メ</t>
    </rPh>
    <rPh sb="150" eb="151">
      <t>ハジ</t>
    </rPh>
    <rPh sb="158" eb="160">
      <t>シヨウ</t>
    </rPh>
    <rPh sb="175" eb="176">
      <t>ヤク</t>
    </rPh>
    <rPh sb="178" eb="179">
      <t>フン</t>
    </rPh>
    <rPh sb="180" eb="182">
      <t>ユウリョウ</t>
    </rPh>
    <rPh sb="182" eb="184">
      <t>ドウロ</t>
    </rPh>
    <rPh sb="184" eb="185">
      <t>ダイ</t>
    </rPh>
    <rPh sb="188" eb="189">
      <t>エン</t>
    </rPh>
    <rPh sb="189" eb="190">
      <t>コ</t>
    </rPh>
    <rPh sb="195" eb="196">
      <t>エン</t>
    </rPh>
    <rPh sb="200" eb="202">
      <t>シュッパツ</t>
    </rPh>
    <rPh sb="206" eb="208">
      <t>ツウコウ</t>
    </rPh>
    <rPh sb="208" eb="209">
      <t>ド</t>
    </rPh>
    <rPh sb="211" eb="213">
      <t>カンバン</t>
    </rPh>
    <rPh sb="214" eb="215">
      <t>メ</t>
    </rPh>
    <rPh sb="216" eb="217">
      <t>ハイ</t>
    </rPh>
    <rPh sb="222" eb="223">
      <t>サキ</t>
    </rPh>
    <rPh sb="227" eb="228">
      <t>テン</t>
    </rPh>
    <rPh sb="228" eb="229">
      <t>タン</t>
    </rPh>
    <rPh sb="229" eb="231">
      <t>ホウラク</t>
    </rPh>
    <rPh sb="232" eb="234">
      <t>キケン</t>
    </rPh>
    <rPh sb="242" eb="244">
      <t>ジッサイ</t>
    </rPh>
    <rPh sb="244" eb="245">
      <t>ハ</t>
    </rPh>
    <rPh sb="247" eb="248">
      <t>オ</t>
    </rPh>
    <rPh sb="252" eb="254">
      <t>カショ</t>
    </rPh>
    <rPh sb="255" eb="256">
      <t>ミ</t>
    </rPh>
    <rPh sb="262" eb="263">
      <t>オ</t>
    </rPh>
    <rPh sb="263" eb="264">
      <t>イシ</t>
    </rPh>
    <rPh sb="264" eb="266">
      <t>チュウイ</t>
    </rPh>
    <rPh sb="267" eb="269">
      <t>ヒョウシキ</t>
    </rPh>
    <rPh sb="270" eb="271">
      <t>オオ</t>
    </rPh>
    <rPh sb="273" eb="275">
      <t>ドウロ</t>
    </rPh>
    <rPh sb="281" eb="282">
      <t>イシ</t>
    </rPh>
    <rPh sb="303" eb="304">
      <t>シャ</t>
    </rPh>
    <rPh sb="305" eb="306">
      <t>ダイ</t>
    </rPh>
    <rPh sb="314" eb="315">
      <t>ダイ</t>
    </rPh>
    <rPh sb="315" eb="316">
      <t>タキ</t>
    </rPh>
    <rPh sb="323" eb="325">
      <t>ヒョウシキ</t>
    </rPh>
    <rPh sb="331" eb="332">
      <t>ミチ</t>
    </rPh>
    <rPh sb="333" eb="334">
      <t>ワル</t>
    </rPh>
    <rPh sb="337" eb="339">
      <t>イジョウ</t>
    </rPh>
    <rPh sb="340" eb="341">
      <t>カン</t>
    </rPh>
    <rPh sb="344" eb="346">
      <t>カワラ</t>
    </rPh>
    <rPh sb="347" eb="348">
      <t>デ</t>
    </rPh>
    <rPh sb="350" eb="351">
      <t>タキ</t>
    </rPh>
    <rPh sb="358" eb="359">
      <t>ワ</t>
    </rPh>
    <rPh sb="364" eb="365">
      <t>マヨ</t>
    </rPh>
    <rPh sb="370" eb="371">
      <t>ミギ</t>
    </rPh>
    <rPh sb="376" eb="377">
      <t>イ</t>
    </rPh>
    <rPh sb="379" eb="380">
      <t>ショ</t>
    </rPh>
    <rPh sb="385" eb="386">
      <t>ミ</t>
    </rPh>
    <rPh sb="398" eb="399">
      <t>スコ</t>
    </rPh>
    <rPh sb="400" eb="402">
      <t>アンナイ</t>
    </rPh>
    <rPh sb="410" eb="411">
      <t>カン</t>
    </rPh>
    <rPh sb="414" eb="416">
      <t>トチュウ</t>
    </rPh>
    <rPh sb="425" eb="426">
      <t>ハイ</t>
    </rPh>
    <phoneticPr fontId="3"/>
  </si>
  <si>
    <t>千葉26番
東京湾を
望むみち
8.4km
H29.05.05金
晴
10:05～13:39
4:20→3:34</t>
    <rPh sb="32" eb="33">
      <t>キン</t>
    </rPh>
    <phoneticPr fontId="3"/>
  </si>
  <si>
    <t xml:space="preserve">千葉28番
沼めぐり
のみち
8.3km
平成28年
12月17日(土)
曇時々晴
10:10～12:06
2:05→1:56
</t>
    <rPh sb="22" eb="24">
      <t>ヘイセイ</t>
    </rPh>
    <rPh sb="35" eb="36">
      <t>ツチ</t>
    </rPh>
    <rPh sb="38" eb="39">
      <t>クモリ</t>
    </rPh>
    <rPh sb="41" eb="42">
      <t>パレ</t>
    </rPh>
    <phoneticPr fontId="3"/>
  </si>
  <si>
    <r>
      <t xml:space="preserve">NO4→甚兵衛渡し跡～印旛沼畔:水鳥のみち合流点～酒直水門～長門川～安食駅
</t>
    </r>
    <r>
      <rPr>
        <sz val="10"/>
        <color theme="7" tint="-0.499984740745262"/>
        <rFont val="ＭＳ 明朝"/>
        <family val="1"/>
        <charset val="128"/>
      </rPr>
      <t>撮影ポイント：印旛沼 案内標識</t>
    </r>
    <r>
      <rPr>
        <sz val="10"/>
        <rFont val="ＭＳ 明朝"/>
        <family val="1"/>
        <charset val="128"/>
      </rPr>
      <t xml:space="preserve">
NO4に続いてスタート、全く同じ道を4.5kmも戻らなければならない。CPを11時頃通過したが、案内板の後ろでは「最新のお知らせ」に記載されていた水路工事をしており、案内板が引抜かれて地面に横たわっていた。でも９時頃NO4で通過した時に写真を撮っていたので事なきを得た。迂回路のお知らせもあったが、ここでは利用せずに済んだ。しかし長門川に出た先の水路ではお知らせにない橋の工事をしており、大きく迂回させられた。NO4と合わせても15km足らずと短かく、昼に上がってしまい物足りないと感じた。</t>
    </r>
    <rPh sb="59" eb="60">
      <t>ツヅ</t>
    </rPh>
    <rPh sb="67" eb="68">
      <t>マッタ</t>
    </rPh>
    <rPh sb="69" eb="70">
      <t>オナ</t>
    </rPh>
    <rPh sb="71" eb="72">
      <t>ミチ</t>
    </rPh>
    <rPh sb="79" eb="80">
      <t>モド</t>
    </rPh>
    <rPh sb="103" eb="106">
      <t>アンナイバン</t>
    </rPh>
    <rPh sb="107" eb="108">
      <t>ウシ</t>
    </rPh>
    <rPh sb="128" eb="130">
      <t>スイロ</t>
    </rPh>
    <rPh sb="130" eb="132">
      <t>コウジ</t>
    </rPh>
    <rPh sb="138" eb="141">
      <t>アンナイバン</t>
    </rPh>
    <rPh sb="142" eb="143">
      <t>イン</t>
    </rPh>
    <rPh sb="143" eb="144">
      <t>ヌ</t>
    </rPh>
    <rPh sb="147" eb="149">
      <t>ジメン</t>
    </rPh>
    <rPh sb="150" eb="151">
      <t>ヨコ</t>
    </rPh>
    <rPh sb="161" eb="162">
      <t>ジ</t>
    </rPh>
    <rPh sb="162" eb="163">
      <t>コロ</t>
    </rPh>
    <rPh sb="167" eb="168">
      <t>ツウ</t>
    </rPh>
    <rPh sb="168" eb="169">
      <t>ス</t>
    </rPh>
    <rPh sb="173" eb="175">
      <t>シャシン</t>
    </rPh>
    <rPh sb="176" eb="177">
      <t>ト</t>
    </rPh>
    <rPh sb="183" eb="184">
      <t>ジ</t>
    </rPh>
    <rPh sb="187" eb="188">
      <t>エ</t>
    </rPh>
    <rPh sb="190" eb="193">
      <t>ウカイロ</t>
    </rPh>
    <rPh sb="195" eb="196">
      <t>シ</t>
    </rPh>
    <rPh sb="208" eb="210">
      <t>リヨウ</t>
    </rPh>
    <rPh sb="213" eb="214">
      <t>ス</t>
    </rPh>
    <rPh sb="224" eb="225">
      <t>デ</t>
    </rPh>
    <rPh sb="226" eb="227">
      <t>セン</t>
    </rPh>
    <rPh sb="228" eb="230">
      <t>スイロ</t>
    </rPh>
    <rPh sb="239" eb="240">
      <t>ハシ</t>
    </rPh>
    <rPh sb="249" eb="250">
      <t>ダイ</t>
    </rPh>
    <rPh sb="252" eb="254">
      <t>ウカイ</t>
    </rPh>
    <rPh sb="264" eb="265">
      <t>ア</t>
    </rPh>
    <rPh sb="273" eb="274">
      <t>タ</t>
    </rPh>
    <rPh sb="277" eb="278">
      <t>タン</t>
    </rPh>
    <rPh sb="281" eb="282">
      <t>ヒル</t>
    </rPh>
    <rPh sb="283" eb="284">
      <t>ア</t>
    </rPh>
    <rPh sb="290" eb="292">
      <t>モノタ</t>
    </rPh>
    <rPh sb="296" eb="297">
      <t>カン</t>
    </rPh>
    <phoneticPr fontId="3"/>
  </si>
  <si>
    <t>&lt;神野寺バス停&gt;</t>
    <phoneticPr fontId="3"/>
  </si>
  <si>
    <r>
      <t xml:space="preserve">            9:29君津9:31(5分遅)</t>
    </r>
    <r>
      <rPr>
        <sz val="8"/>
        <rFont val="ＭＳ 明朝"/>
        <family val="1"/>
        <charset val="128"/>
      </rPr>
      <t>-内房線-</t>
    </r>
    <r>
      <rPr>
        <sz val="10"/>
        <rFont val="ＭＳ 明朝"/>
        <family val="1"/>
        <charset val="128"/>
      </rPr>
      <t>9:47佐貫町9:56</t>
    </r>
    <r>
      <rPr>
        <sz val="8"/>
        <rFont val="ＭＳ 明朝"/>
        <family val="1"/>
        <charset val="128"/>
      </rPr>
      <t>-天羽日東ﾊﾞｽ-</t>
    </r>
    <r>
      <rPr>
        <sz val="10"/>
        <rFont val="ＭＳ 明朝"/>
        <family val="1"/>
        <charset val="128"/>
      </rPr>
      <t>10:24神野寺バス停</t>
    </r>
    <rPh sb="44" eb="46">
      <t>アマハ</t>
    </rPh>
    <rPh sb="46" eb="48">
      <t>ニットウ</t>
    </rPh>
    <phoneticPr fontId="3"/>
  </si>
  <si>
    <t>&lt;日笠&gt;</t>
    <rPh sb="1" eb="3">
      <t>ヒガサ</t>
    </rPh>
    <phoneticPr fontId="3"/>
  </si>
  <si>
    <t>&lt;東粟倉&gt;</t>
    <phoneticPr fontId="3"/>
  </si>
  <si>
    <r>
      <t>H29.06.07水 東粟倉バス停14:55</t>
    </r>
    <r>
      <rPr>
        <sz val="8"/>
        <rFont val="ＭＳ 明朝"/>
        <family val="1"/>
        <charset val="128"/>
      </rPr>
      <t>-鴨川日東バス-</t>
    </r>
    <r>
      <rPr>
        <sz val="10"/>
        <rFont val="ＭＳ 明朝"/>
        <family val="1"/>
        <charset val="128"/>
      </rPr>
      <t>15:40木更津駅15:45</t>
    </r>
    <r>
      <rPr>
        <sz val="8"/>
        <rFont val="ＭＳ 明朝"/>
        <family val="1"/>
        <charset val="128"/>
      </rPr>
      <t>-内房線快速-</t>
    </r>
    <r>
      <rPr>
        <sz val="10"/>
        <rFont val="ＭＳ 明朝"/>
        <family val="1"/>
        <charset val="128"/>
      </rPr>
      <t>17:03錦糸町</t>
    </r>
    <rPh sb="16" eb="17">
      <t>テイ</t>
    </rPh>
    <rPh sb="23" eb="25">
      <t>カモガワ</t>
    </rPh>
    <rPh sb="25" eb="27">
      <t>ニットウ</t>
    </rPh>
    <rPh sb="35" eb="38">
      <t>キサラヅ</t>
    </rPh>
    <rPh sb="38" eb="39">
      <t>エキ</t>
    </rPh>
    <rPh sb="45" eb="48">
      <t>ウチボウセン</t>
    </rPh>
    <rPh sb="56" eb="59">
      <t>キンシチョウ</t>
    </rPh>
    <phoneticPr fontId="3"/>
  </si>
  <si>
    <r>
      <t>H29.06.07水 生田6:36</t>
    </r>
    <r>
      <rPr>
        <sz val="8"/>
        <rFont val="ＭＳ 明朝"/>
        <family val="1"/>
        <charset val="128"/>
      </rPr>
      <t>-小田急線向ヶ丘乗換-</t>
    </r>
    <r>
      <rPr>
        <sz val="10"/>
        <rFont val="ＭＳ 明朝"/>
        <family val="1"/>
        <charset val="128"/>
      </rPr>
      <t>7:04新宿7:13</t>
    </r>
    <r>
      <rPr>
        <sz val="8"/>
        <rFont val="ＭＳ 明朝"/>
        <family val="1"/>
        <charset val="128"/>
      </rPr>
      <t>-総武線各停-</t>
    </r>
    <r>
      <rPr>
        <sz val="10"/>
        <rFont val="ＭＳ 明朝"/>
        <family val="1"/>
        <charset val="128"/>
      </rPr>
      <t>8:25千葉8:44</t>
    </r>
    <r>
      <rPr>
        <sz val="8"/>
        <rFont val="ＭＳ 明朝"/>
        <family val="1"/>
        <charset val="128"/>
      </rPr>
      <t>-内房線快速-</t>
    </r>
    <rPh sb="56" eb="59">
      <t>ウチボウセン</t>
    </rPh>
    <rPh sb="59" eb="61">
      <t>カイソク</t>
    </rPh>
    <phoneticPr fontId="3"/>
  </si>
  <si>
    <r>
      <t xml:space="preserve">            17:05</t>
    </r>
    <r>
      <rPr>
        <sz val="8"/>
        <rFont val="ＭＳ 明朝"/>
        <family val="1"/>
        <charset val="128"/>
      </rPr>
      <t>-各停-</t>
    </r>
    <r>
      <rPr>
        <sz val="10"/>
        <rFont val="ＭＳ 明朝"/>
        <family val="1"/>
        <charset val="128"/>
      </rPr>
      <t>17:30新宿17:41</t>
    </r>
    <r>
      <rPr>
        <sz val="8"/>
        <rFont val="ＭＳ 明朝"/>
        <family val="1"/>
        <charset val="128"/>
      </rPr>
      <t>-小田急線各停-</t>
    </r>
    <r>
      <rPr>
        <sz val="10"/>
        <rFont val="ＭＳ 明朝"/>
        <family val="1"/>
        <charset val="128"/>
      </rPr>
      <t>18:23生田</t>
    </r>
    <rPh sb="18" eb="19">
      <t>カク</t>
    </rPh>
    <rPh sb="19" eb="20">
      <t>テイ</t>
    </rPh>
    <rPh sb="26" eb="28">
      <t>シンジュク</t>
    </rPh>
    <rPh sb="34" eb="37">
      <t>オダキュウ</t>
    </rPh>
    <rPh sb="37" eb="38">
      <t>セン</t>
    </rPh>
    <rPh sb="46" eb="48">
      <t>イクタ</t>
    </rPh>
    <phoneticPr fontId="3"/>
  </si>
  <si>
    <r>
      <t>佐貫町駅</t>
    </r>
    <r>
      <rPr>
        <sz val="8"/>
        <rFont val="ＭＳ 明朝"/>
        <family val="1"/>
        <charset val="128"/>
      </rPr>
      <t>－バス→</t>
    </r>
    <r>
      <rPr>
        <sz val="10"/>
        <rFont val="ＭＳ 明朝"/>
        <family val="1"/>
        <charset val="128"/>
      </rPr>
      <t>&lt;神野寺バス停&gt;～白鳥神社(九十九谷展望園地)～神野寺～マザー牧場～465号分岐～迂回路～&lt;東粟倉&gt;  省略：(石射太郎山)～(植畑上郷バス停)</t>
    </r>
    <r>
      <rPr>
        <sz val="8"/>
        <rFont val="ＭＳ 明朝"/>
        <family val="1"/>
        <charset val="128"/>
      </rPr>
      <t>－バス→</t>
    </r>
    <r>
      <rPr>
        <sz val="10"/>
        <rFont val="ＭＳ 明朝"/>
        <family val="1"/>
        <charset val="128"/>
      </rPr>
      <t xml:space="preserve">木更津駅
</t>
    </r>
    <r>
      <rPr>
        <sz val="10"/>
        <color theme="7" tint="-0.499984740745262"/>
        <rFont val="ＭＳ 明朝"/>
        <family val="1"/>
        <charset val="128"/>
      </rPr>
      <t>撮影ポイント：鹿野山神野寺 仁王門</t>
    </r>
    <r>
      <rPr>
        <sz val="10"/>
        <rFont val="ＭＳ 明朝"/>
        <family val="1"/>
        <charset val="128"/>
      </rPr>
      <t xml:space="preserve">
君津駅までは順調だったが、乗継の各停が５分遅れたのでバスに間に合うか心配した。何とか乗れたバスは乗客５人、うち４人はマザー牧場で下車したため終点までは１人だけ。神野寺から１km先の白鳥神社が起点だが、そこには何の案内も見られなかった。九十九谷展望園地からの眺めは素晴らしかった。神野寺～マザー牧場は案内では2.8kmになっているが、指導標では3.1kmとなっている。途中で目の前を何か動物が横切った。すぐに藪の中に消えたので写真を撮れなかったが、アナグマのような感じだった。国道465号線までの鹿野山林道は標高差200ｍの下りなので、バスの時間を気にしながら一気に駆け下りた。今度は大きな鳥が出てきて目の前を横切ったが、メスのきじのようだった。前回No24石射太郎山にN025方面通行止めの看板あったため、う回路465号線を根形～東粟倉まで向かった。今日で千葉県全29コースを踏破した。</t>
    </r>
    <rPh sb="0" eb="2">
      <t>サヌキ</t>
    </rPh>
    <rPh sb="2" eb="3">
      <t>マチ</t>
    </rPh>
    <rPh sb="3" eb="4">
      <t>エキ</t>
    </rPh>
    <rPh sb="45" eb="46">
      <t>ゴウ</t>
    </rPh>
    <rPh sb="46" eb="47">
      <t>フン</t>
    </rPh>
    <rPh sb="47" eb="48">
      <t>キ</t>
    </rPh>
    <rPh sb="49" eb="52">
      <t>ウカイロ</t>
    </rPh>
    <rPh sb="54" eb="55">
      <t>ヒガシ</t>
    </rPh>
    <rPh sb="55" eb="56">
      <t>アワ</t>
    </rPh>
    <rPh sb="56" eb="57">
      <t>ソウ</t>
    </rPh>
    <rPh sb="60" eb="62">
      <t>ショウリャク</t>
    </rPh>
    <rPh sb="84" eb="87">
      <t>キサラヅ</t>
    </rPh>
    <rPh sb="87" eb="88">
      <t>エキ</t>
    </rPh>
    <rPh sb="108" eb="110">
      <t>キミツ</t>
    </rPh>
    <rPh sb="110" eb="111">
      <t>エキ</t>
    </rPh>
    <rPh sb="114" eb="116">
      <t>ジュンチョウ</t>
    </rPh>
    <rPh sb="121" eb="123">
      <t>ノリツギ</t>
    </rPh>
    <rPh sb="142" eb="144">
      <t>シンパイ</t>
    </rPh>
    <rPh sb="147" eb="148">
      <t>ナン</t>
    </rPh>
    <rPh sb="156" eb="157">
      <t>ジョウ</t>
    </rPh>
    <rPh sb="157" eb="158">
      <t>キャク</t>
    </rPh>
    <rPh sb="159" eb="160">
      <t>ニン</t>
    </rPh>
    <rPh sb="164" eb="165">
      <t>ニン</t>
    </rPh>
    <rPh sb="172" eb="174">
      <t>ゲシャ</t>
    </rPh>
    <rPh sb="178" eb="179">
      <t>シュウ</t>
    </rPh>
    <rPh sb="184" eb="185">
      <t>ニン</t>
    </rPh>
    <rPh sb="196" eb="197">
      <t>セン</t>
    </rPh>
    <rPh sb="212" eb="213">
      <t>ナン</t>
    </rPh>
    <rPh sb="214" eb="216">
      <t>アンナイ</t>
    </rPh>
    <rPh sb="217" eb="218">
      <t>ミ</t>
    </rPh>
    <rPh sb="236" eb="237">
      <t>ナガ</t>
    </rPh>
    <rPh sb="239" eb="241">
      <t>スバ</t>
    </rPh>
    <rPh sb="257" eb="259">
      <t>アンナイ</t>
    </rPh>
    <rPh sb="274" eb="276">
      <t>シドウ</t>
    </rPh>
    <rPh sb="276" eb="277">
      <t>ヒョウ</t>
    </rPh>
    <rPh sb="291" eb="293">
      <t>トチュウ</t>
    </rPh>
    <rPh sb="294" eb="295">
      <t>メ</t>
    </rPh>
    <rPh sb="296" eb="297">
      <t>マエ</t>
    </rPh>
    <rPh sb="298" eb="299">
      <t>ナニ</t>
    </rPh>
    <rPh sb="300" eb="302">
      <t>ドウブツ</t>
    </rPh>
    <rPh sb="311" eb="312">
      <t>ヤブ</t>
    </rPh>
    <rPh sb="313" eb="314">
      <t>チュウ</t>
    </rPh>
    <rPh sb="315" eb="316">
      <t>ショウ</t>
    </rPh>
    <rPh sb="320" eb="322">
      <t>シャシン</t>
    </rPh>
    <rPh sb="323" eb="324">
      <t>ト</t>
    </rPh>
    <rPh sb="339" eb="340">
      <t>カン</t>
    </rPh>
    <rPh sb="345" eb="347">
      <t>コクドウ</t>
    </rPh>
    <rPh sb="350" eb="352">
      <t>ゴウセン</t>
    </rPh>
    <rPh sb="355" eb="356">
      <t>シカ</t>
    </rPh>
    <rPh sb="356" eb="357">
      <t>ノ</t>
    </rPh>
    <rPh sb="357" eb="358">
      <t>ヤマ</t>
    </rPh>
    <rPh sb="358" eb="360">
      <t>リンドウ</t>
    </rPh>
    <rPh sb="361" eb="362">
      <t>ヒョウ</t>
    </rPh>
    <rPh sb="362" eb="363">
      <t>タカ</t>
    </rPh>
    <rPh sb="363" eb="364">
      <t>サ</t>
    </rPh>
    <rPh sb="369" eb="370">
      <t>サ</t>
    </rPh>
    <rPh sb="378" eb="379">
      <t>ジ</t>
    </rPh>
    <rPh sb="379" eb="380">
      <t>マ</t>
    </rPh>
    <rPh sb="381" eb="382">
      <t>キ</t>
    </rPh>
    <rPh sb="387" eb="389">
      <t>イッキ</t>
    </rPh>
    <rPh sb="390" eb="391">
      <t>カ</t>
    </rPh>
    <rPh sb="392" eb="393">
      <t>オ</t>
    </rPh>
    <rPh sb="430" eb="431">
      <t>ゼン</t>
    </rPh>
    <rPh sb="431" eb="432">
      <t>マワ</t>
    </rPh>
    <rPh sb="446" eb="448">
      <t>ホウメン</t>
    </rPh>
    <rPh sb="470" eb="472">
      <t>ネガタ</t>
    </rPh>
    <rPh sb="478" eb="479">
      <t>ム</t>
    </rPh>
    <rPh sb="483" eb="485">
      <t>キョウ</t>
    </rPh>
    <rPh sb="486" eb="488">
      <t>チバ</t>
    </rPh>
    <rPh sb="488" eb="489">
      <t>ケン</t>
    </rPh>
    <rPh sb="489" eb="490">
      <t>ゼン</t>
    </rPh>
    <rPh sb="496" eb="498">
      <t>トウハ</t>
    </rPh>
    <phoneticPr fontId="3"/>
  </si>
  <si>
    <t xml:space="preserve">東京３番
富士見のみち
14.7km
平成27年
６月11日(木)
曇時々晴
8:25～14:40
5:30→6:15
</t>
    <rPh sb="20" eb="22">
      <t>ヘイセイ</t>
    </rPh>
    <rPh sb="32" eb="33">
      <t>モク</t>
    </rPh>
    <rPh sb="35" eb="36">
      <t>クモリ</t>
    </rPh>
    <rPh sb="36" eb="38">
      <t>トキドキ</t>
    </rPh>
    <rPh sb="38" eb="39">
      <t>ハ</t>
    </rPh>
    <phoneticPr fontId="3"/>
  </si>
  <si>
    <t xml:space="preserve">東京４番
歴史のみち 
8.0km→9.2km
平成27年
７月１日(水)
雨
8:58～12:12
3:30→3:32
</t>
    <rPh sb="25" eb="27">
      <t>ヘイセイ</t>
    </rPh>
    <rPh sb="36" eb="37">
      <t>スイ</t>
    </rPh>
    <rPh sb="39" eb="40">
      <t>アメ</t>
    </rPh>
    <phoneticPr fontId="3"/>
  </si>
  <si>
    <t>(大滝)</t>
    <rPh sb="1" eb="3">
      <t>オオタキ</t>
    </rPh>
    <phoneticPr fontId="3"/>
  </si>
  <si>
    <t>(大岳鍾乳洞)</t>
    <phoneticPr fontId="3"/>
  </si>
  <si>
    <t>(上養沢)</t>
    <rPh sb="1" eb="2">
      <t>カミ</t>
    </rPh>
    <rPh sb="2" eb="3">
      <t>ヨウ</t>
    </rPh>
    <rPh sb="3" eb="4">
      <t>サワ</t>
    </rPh>
    <phoneticPr fontId="3"/>
  </si>
  <si>
    <t>東京５番
鍾乳洞と滝
のみち
9.0km→8.0km
平成27年
７月１日(水)
雨後晴
12:42～17:50
3:15→5:08</t>
    <rPh sb="28" eb="30">
      <t>ヘイセイ</t>
    </rPh>
    <rPh sb="39" eb="40">
      <t>スイ</t>
    </rPh>
    <rPh sb="42" eb="43">
      <t>アメ</t>
    </rPh>
    <rPh sb="43" eb="44">
      <t>ノチ</t>
    </rPh>
    <rPh sb="44" eb="45">
      <t>ハ</t>
    </rPh>
    <phoneticPr fontId="3"/>
  </si>
  <si>
    <t xml:space="preserve">埼玉１番
水源の
みち
8.9km→9.0km
平成27年
８月８日(土)
曇時々晴
12:48～16:45
3:00→4:20
</t>
    <rPh sb="25" eb="27">
      <t>ヘイセイ</t>
    </rPh>
    <rPh sb="40" eb="42">
      <t>トキドキ</t>
    </rPh>
    <rPh sb="42" eb="43">
      <t>パレ</t>
    </rPh>
    <phoneticPr fontId="3"/>
  </si>
  <si>
    <t>埼玉４番
峠の歴史
をしのぶ
みち
15.6km
平成27年
９月４日(金)
晴
9:00～16:30
4:50→7:30</t>
    <rPh sb="26" eb="28">
      <t>ヘイセイ</t>
    </rPh>
    <rPh sb="37" eb="38">
      <t>キン</t>
    </rPh>
    <rPh sb="40" eb="41">
      <t>パレ</t>
    </rPh>
    <phoneticPr fontId="3"/>
  </si>
  <si>
    <t xml:space="preserve">埼玉５番
大霧山に
登るみち
13.1km→10.9km
平成27年
10月７日(水)
晴
9:03～13:10
3:20→4:07
</t>
    <rPh sb="30" eb="32">
      <t>ヘイセイ</t>
    </rPh>
    <rPh sb="42" eb="43">
      <t>スイ</t>
    </rPh>
    <rPh sb="45" eb="46">
      <t>パレ</t>
    </rPh>
    <phoneticPr fontId="3"/>
  </si>
  <si>
    <t>埼玉６番
花の美の
山公園を
訪ねる
みち
8.2km
平成27年
10月７日(水)
晴
13:12～15:58
2:05→2:46</t>
    <rPh sb="29" eb="31">
      <t>ヘイセイ</t>
    </rPh>
    <rPh sb="41" eb="42">
      <t>スイ</t>
    </rPh>
    <rPh sb="44" eb="45">
      <t>パレ</t>
    </rPh>
    <phoneticPr fontId="3"/>
  </si>
  <si>
    <t>埼玉７番
長瀞の自
然と歴史
を学ぶ
みち
8.8km→10.8km
平成27年
10月21日(水)
曇時々晴
13:03～15:57
2:25→3:31</t>
    <rPh sb="36" eb="38">
      <t>ヘイセイ</t>
    </rPh>
    <rPh sb="49" eb="50">
      <t>スイ</t>
    </rPh>
    <rPh sb="52" eb="53">
      <t>クモリ</t>
    </rPh>
    <rPh sb="53" eb="55">
      <t>トキドキ</t>
    </rPh>
    <rPh sb="55" eb="56">
      <t>パレ</t>
    </rPh>
    <phoneticPr fontId="3"/>
  </si>
  <si>
    <t>埼玉８番
秩父盆地
を眺める
みち
4.3km
平成27年
10月21日(水)
曇時々晴
10:28～12:26
1:30→1:58</t>
    <rPh sb="25" eb="27">
      <t>ヘイセイ</t>
    </rPh>
    <rPh sb="38" eb="39">
      <t>スイ</t>
    </rPh>
    <rPh sb="41" eb="42">
      <t>クモリ</t>
    </rPh>
    <rPh sb="42" eb="44">
      <t>トキドキ</t>
    </rPh>
    <rPh sb="44" eb="45">
      <t>パレ</t>
    </rPh>
    <phoneticPr fontId="3"/>
  </si>
  <si>
    <t>埼玉９番
将門伝説
を探る
みち
14.3km
平成27年
11月29日(日)
晴
09:20～13:50
3:40→4:30</t>
    <rPh sb="25" eb="27">
      <t>ヘイセイ</t>
    </rPh>
    <rPh sb="38" eb="39">
      <t>ヒ</t>
    </rPh>
    <rPh sb="41" eb="42">
      <t>ハレ</t>
    </rPh>
    <phoneticPr fontId="3"/>
  </si>
  <si>
    <t>埼玉12番
グリーン
ラインに
沿った
みち
22.0km
平成27年
11月11日(水)
曇時々晴
09:02～16:19
6:20→7:17</t>
    <rPh sb="31" eb="33">
      <t>ヘイセイ</t>
    </rPh>
    <rPh sb="44" eb="45">
      <t>スイ</t>
    </rPh>
    <rPh sb="48" eb="50">
      <t>トキドキ</t>
    </rPh>
    <rPh sb="50" eb="51">
      <t>パレ</t>
    </rPh>
    <phoneticPr fontId="3"/>
  </si>
  <si>
    <t>埼玉13番
高原牧場
を通る
みち
17.1km
平成27年
11月26日(木)
雨後曇
08:55～15:00
4:25→6:05</t>
    <rPh sb="26" eb="28">
      <t>ヘイセイ</t>
    </rPh>
    <rPh sb="39" eb="40">
      <t>モク</t>
    </rPh>
    <rPh sb="42" eb="43">
      <t>アメ</t>
    </rPh>
    <rPh sb="43" eb="44">
      <t>ノチ</t>
    </rPh>
    <phoneticPr fontId="3"/>
  </si>
  <si>
    <t>&lt;栢ヶ舞バス停&gt;</t>
    <rPh sb="1" eb="2">
      <t>カシワ</t>
    </rPh>
    <rPh sb="3" eb="4">
      <t>マイ</t>
    </rPh>
    <rPh sb="6" eb="7">
      <t>テイ</t>
    </rPh>
    <phoneticPr fontId="3"/>
  </si>
  <si>
    <t xml:space="preserve">神奈川１番
三浦・岩礁
のみち
10.3km
平成27年
12月20日(日)
晴
9:06～12:18
3:00→3:12
</t>
    <rPh sb="24" eb="26">
      <t>ヘイセイ</t>
    </rPh>
    <rPh sb="37" eb="38">
      <t>ヒ</t>
    </rPh>
    <rPh sb="40" eb="41">
      <t>パレ</t>
    </rPh>
    <phoneticPr fontId="3"/>
  </si>
  <si>
    <t>神奈川３番
荒崎・潮騒
のみち
7.7km
平成28年
１月３日(日)
晴
08:38～11:06
2:15→2:28</t>
    <rPh sb="23" eb="25">
      <t>ヘイセイ</t>
    </rPh>
    <rPh sb="34" eb="35">
      <t>ヒ</t>
    </rPh>
    <rPh sb="37" eb="38">
      <t>パレ</t>
    </rPh>
    <phoneticPr fontId="3"/>
  </si>
  <si>
    <t>神奈川４番
佐島・大楠山
のみち
10.7km
平成28年
１月３日(日)
晴
11:37～14:44
3:30→3:07</t>
    <rPh sb="25" eb="27">
      <t>ヘイセイ</t>
    </rPh>
    <rPh sb="36" eb="37">
      <t>ヒ</t>
    </rPh>
    <rPh sb="39" eb="40">
      <t>パレ</t>
    </rPh>
    <phoneticPr fontId="3"/>
  </si>
  <si>
    <t>10.3km</t>
    <phoneticPr fontId="3"/>
  </si>
  <si>
    <t>3.4km</t>
    <phoneticPr fontId="3"/>
  </si>
  <si>
    <t>7.7km</t>
    <phoneticPr fontId="3"/>
  </si>
  <si>
    <t>6.2km</t>
    <phoneticPr fontId="3"/>
  </si>
  <si>
    <t>10.2km</t>
    <phoneticPr fontId="3"/>
  </si>
  <si>
    <t>神奈川６番
湘南海岸・
砂浜のみち
10.2+(0.6)
=10.8km
平成28年
１月10日(日)
晴
11:10～14:32
2:30→3:22</t>
    <rPh sb="38" eb="40">
      <t>ヘイセイ</t>
    </rPh>
    <rPh sb="50" eb="51">
      <t>ヒ</t>
    </rPh>
    <rPh sb="53" eb="54">
      <t>パレ</t>
    </rPh>
    <phoneticPr fontId="3"/>
  </si>
  <si>
    <t>神奈川７番
大磯・高麗山
のみち
7.6km
平成28年
１月28日(木)
晴
07:11～09:42
2:30→2:31</t>
    <rPh sb="24" eb="26">
      <t>ヘイセイ</t>
    </rPh>
    <rPh sb="36" eb="37">
      <t>モク</t>
    </rPh>
    <rPh sb="39" eb="40">
      <t>パレ</t>
    </rPh>
    <phoneticPr fontId="3"/>
  </si>
  <si>
    <t>7.6km</t>
    <phoneticPr fontId="3"/>
  </si>
  <si>
    <t>8.9km</t>
    <phoneticPr fontId="3"/>
  </si>
  <si>
    <t>神奈川８番
鷹取山・里
のみち
8.9km
平成28年
１月28日(木)
晴
10:00～13:02
2:45→3:02</t>
    <rPh sb="23" eb="25">
      <t>ヘイセイ</t>
    </rPh>
    <rPh sb="38" eb="39">
      <t>パレ</t>
    </rPh>
    <phoneticPr fontId="3"/>
  </si>
  <si>
    <t xml:space="preserve">神奈川９番
弘法大師と
桜のみち
9.4km
平成28年
１月28日(木)
晴
13:15～16:33
2:25→3:18
</t>
    <rPh sb="24" eb="26">
      <t>ヘイセイ</t>
    </rPh>
    <rPh sb="39" eb="40">
      <t>パレ</t>
    </rPh>
    <phoneticPr fontId="3"/>
  </si>
  <si>
    <t>9.4km</t>
    <phoneticPr fontId="3"/>
  </si>
  <si>
    <t>神奈川10番
太田道灌・
日向薬師
のみち
8.5km
平成28年
２月26日(金)
晴
08:13～10:53
2:30→2:40</t>
    <rPh sb="29" eb="31">
      <t>ヘイセイ</t>
    </rPh>
    <rPh sb="44" eb="45">
      <t>パレ</t>
    </rPh>
    <phoneticPr fontId="3"/>
  </si>
  <si>
    <t>8.5km</t>
    <phoneticPr fontId="3"/>
  </si>
  <si>
    <t>8.8km</t>
    <phoneticPr fontId="3"/>
  </si>
  <si>
    <t>神奈川11番
順礼峠
のみち
8.8km
平成28年
２月26日(金)
晴
10:56～13:48
3:15→2:52</t>
    <rPh sb="22" eb="24">
      <t>ヘイセイ</t>
    </rPh>
    <rPh sb="37" eb="38">
      <t>パレ</t>
    </rPh>
    <phoneticPr fontId="3"/>
  </si>
  <si>
    <t>11.3km</t>
    <phoneticPr fontId="3"/>
  </si>
  <si>
    <t>神奈川12番
丹沢山塊東辺
のみち
11.3km
平成28年
２月21日(日)
曇後晴
07:30～11:50
3:45→4:20</t>
    <rPh sb="26" eb="28">
      <t>ヘイセイ</t>
    </rPh>
    <rPh sb="38" eb="39">
      <t>ヒ</t>
    </rPh>
    <rPh sb="41" eb="42">
      <t>クモリ</t>
    </rPh>
    <rPh sb="42" eb="43">
      <t>ノチ</t>
    </rPh>
    <rPh sb="43" eb="44">
      <t>パレ</t>
    </rPh>
    <phoneticPr fontId="3"/>
  </si>
  <si>
    <t>神奈川13番
山里から
津久井湖
へのみち
10.3km
平成28年
２月21日(日)
晴
12:10～16:22
3:00→4:12</t>
    <rPh sb="30" eb="32">
      <t>ヘイセイ</t>
    </rPh>
    <rPh sb="42" eb="43">
      <t>ヒ</t>
    </rPh>
    <rPh sb="45" eb="46">
      <t>パレ</t>
    </rPh>
    <phoneticPr fontId="3"/>
  </si>
  <si>
    <t>神奈川14番
峰の薬師へ
のみち
(6.5)+7.1+
(1.5)=
15.1km
平成28年
３月12日(土)
晴
8:57～13:35
2:30→4:38</t>
    <rPh sb="43" eb="45">
      <t>ヘイセイ</t>
    </rPh>
    <rPh sb="55" eb="56">
      <t>ド</t>
    </rPh>
    <rPh sb="58" eb="59">
      <t>パレ</t>
    </rPh>
    <phoneticPr fontId="3"/>
  </si>
  <si>
    <t>7.1km</t>
    <phoneticPr fontId="3"/>
  </si>
  <si>
    <t>8.6km</t>
    <phoneticPr fontId="3"/>
  </si>
  <si>
    <t>8.7km</t>
    <phoneticPr fontId="3"/>
  </si>
  <si>
    <r>
      <t>（本厚木駅5番6:50</t>
    </r>
    <r>
      <rPr>
        <sz val="8"/>
        <rFont val="ＭＳ 明朝"/>
        <family val="1"/>
        <charset val="128"/>
      </rPr>
      <t>-神奈中厚19上煤ヶ谷行-</t>
    </r>
    <r>
      <rPr>
        <sz val="10"/>
        <rFont val="ＭＳ 明朝"/>
        <family val="1"/>
        <charset val="128"/>
      </rPr>
      <t>7:23）→坂尻～半原越～経ヶ岳～（細野）～田代～三増合戦場跡（工事中のためこの先通行止～志田峠～韮尾根）～&lt;田代バス停&gt;15:28</t>
    </r>
    <r>
      <rPr>
        <sz val="8"/>
        <rFont val="ＭＳ 明朝"/>
        <family val="1"/>
        <charset val="128"/>
      </rPr>
      <t>-神奈中バス-</t>
    </r>
    <r>
      <rPr>
        <sz val="10"/>
        <rFont val="ＭＳ 明朝"/>
        <family val="1"/>
        <charset val="128"/>
      </rPr>
      <t>16:05本厚木駅バス停</t>
    </r>
    <r>
      <rPr>
        <sz val="10"/>
        <color theme="7" tint="-0.499984740745262"/>
        <rFont val="ＭＳ 明朝"/>
        <family val="1"/>
        <charset val="128"/>
      </rPr>
      <t xml:space="preserve">
撮影ポイント：三増合戦場の碑</t>
    </r>
    <r>
      <rPr>
        <sz val="10"/>
        <rFont val="ＭＳ 明朝"/>
        <family val="1"/>
        <charset val="128"/>
      </rPr>
      <t xml:space="preserve">
午後から雨の予報のせいか、人も自転車も全く見かけない。半原越を分岐してから長い木段とロープ場が続き、経石を過ぎるとまもなく経ヶ岳山頂に着いた。雨が本降りになり、眺めは良くない。法事峰林道を直進してしまい、最初のミス。途中倒木が道をふさぎ、大量の木と枝が広がっていた。終点まで行って引き返したので、30分のロス。正規のルートを下った道の入えん堤と思われる所で、指導標識を確認し田代方面に向ったはずだったが、沢の分岐点で道がなくなった。元に戻ったが標識の方角通りに進むと道がない。仕方なく沢伝いに上りようやく登山道に出た。尾根伝いに荒れた道を進んで、細野という所に下りた。そこから田代までは2kmほどあり、ロスタイム２時間でコースに復帰した。おまけにカメラがなくなっていた。荒れた道で転んだ 時に落ちたと思われ、撮影ポイントではスマホを使用した。この先工事中のため通行止めになっているのはHPで確認していたので、ここで打ち切り上志田バス停へ。事前に調べていた通り次のバスは５時過ぎのため、そのまま田代バス停へ向った。</t>
    </r>
    <rPh sb="42" eb="44">
      <t>ホソノ</t>
    </rPh>
    <rPh sb="56" eb="59">
      <t>コウジチュウ</t>
    </rPh>
    <rPh sb="64" eb="65">
      <t>サキ</t>
    </rPh>
    <rPh sb="65" eb="67">
      <t>ツウコウ</t>
    </rPh>
    <rPh sb="67" eb="68">
      <t>ド</t>
    </rPh>
    <rPh sb="126" eb="128">
      <t>ゴゴ</t>
    </rPh>
    <rPh sb="130" eb="131">
      <t>アメ</t>
    </rPh>
    <rPh sb="132" eb="134">
      <t>ヨホウ</t>
    </rPh>
    <rPh sb="139" eb="140">
      <t>ヒト</t>
    </rPh>
    <rPh sb="141" eb="144">
      <t>ジテンシャ</t>
    </rPh>
    <rPh sb="145" eb="146">
      <t>マッタ</t>
    </rPh>
    <rPh sb="147" eb="148">
      <t>ミ</t>
    </rPh>
    <rPh sb="157" eb="159">
      <t>ブンキ</t>
    </rPh>
    <rPh sb="163" eb="164">
      <t>ナガ</t>
    </rPh>
    <rPh sb="165" eb="166">
      <t>モク</t>
    </rPh>
    <rPh sb="166" eb="167">
      <t>ダン</t>
    </rPh>
    <rPh sb="171" eb="172">
      <t>バ</t>
    </rPh>
    <rPh sb="173" eb="174">
      <t>ツヅ</t>
    </rPh>
    <rPh sb="176" eb="177">
      <t>キョウ</t>
    </rPh>
    <rPh sb="177" eb="178">
      <t>セキ</t>
    </rPh>
    <rPh sb="179" eb="180">
      <t>ス</t>
    </rPh>
    <rPh sb="190" eb="192">
      <t>サンチョウ</t>
    </rPh>
    <rPh sb="193" eb="194">
      <t>ツ</t>
    </rPh>
    <rPh sb="197" eb="198">
      <t>アメ</t>
    </rPh>
    <rPh sb="199" eb="201">
      <t>ホンブ</t>
    </rPh>
    <rPh sb="206" eb="207">
      <t>ナガ</t>
    </rPh>
    <rPh sb="209" eb="210">
      <t>ヨ</t>
    </rPh>
    <rPh sb="214" eb="216">
      <t>ホウジ</t>
    </rPh>
    <rPh sb="216" eb="217">
      <t>ミネ</t>
    </rPh>
    <rPh sb="217" eb="218">
      <t>リン</t>
    </rPh>
    <rPh sb="218" eb="219">
      <t>ドウ</t>
    </rPh>
    <rPh sb="220" eb="222">
      <t>チョクシン</t>
    </rPh>
    <rPh sb="228" eb="230">
      <t>サイショ</t>
    </rPh>
    <rPh sb="234" eb="236">
      <t>トチュウ</t>
    </rPh>
    <rPh sb="236" eb="238">
      <t>トウボク</t>
    </rPh>
    <rPh sb="239" eb="240">
      <t>ミチ</t>
    </rPh>
    <rPh sb="245" eb="247">
      <t>タイリョウ</t>
    </rPh>
    <rPh sb="248" eb="249">
      <t>キ</t>
    </rPh>
    <rPh sb="250" eb="251">
      <t>エダ</t>
    </rPh>
    <rPh sb="252" eb="253">
      <t>ヒロ</t>
    </rPh>
    <rPh sb="259" eb="261">
      <t>シュウテン</t>
    </rPh>
    <rPh sb="263" eb="264">
      <t>イ</t>
    </rPh>
    <rPh sb="266" eb="267">
      <t>ヒ</t>
    </rPh>
    <rPh sb="268" eb="269">
      <t>カエ</t>
    </rPh>
    <rPh sb="276" eb="277">
      <t>フン</t>
    </rPh>
    <rPh sb="281" eb="283">
      <t>セイキ</t>
    </rPh>
    <rPh sb="288" eb="289">
      <t>クダ</t>
    </rPh>
    <rPh sb="291" eb="292">
      <t>ミチ</t>
    </rPh>
    <rPh sb="293" eb="294">
      <t>ニュウ</t>
    </rPh>
    <rPh sb="296" eb="297">
      <t>テイ</t>
    </rPh>
    <rPh sb="298" eb="299">
      <t>オモ</t>
    </rPh>
    <rPh sb="302" eb="303">
      <t>トコロ</t>
    </rPh>
    <rPh sb="305" eb="307">
      <t>シドウ</t>
    </rPh>
    <rPh sb="307" eb="309">
      <t>ヒョウシキ</t>
    </rPh>
    <rPh sb="310" eb="312">
      <t>カクニン</t>
    </rPh>
    <rPh sb="313" eb="315">
      <t>タシロ</t>
    </rPh>
    <rPh sb="315" eb="317">
      <t>ホウメン</t>
    </rPh>
    <rPh sb="318" eb="319">
      <t>ムカ</t>
    </rPh>
    <rPh sb="328" eb="329">
      <t>サワ</t>
    </rPh>
    <rPh sb="330" eb="332">
      <t>ブンキ</t>
    </rPh>
    <rPh sb="332" eb="333">
      <t>テン</t>
    </rPh>
    <rPh sb="334" eb="335">
      <t>ミチ</t>
    </rPh>
    <rPh sb="342" eb="343">
      <t>モト</t>
    </rPh>
    <rPh sb="344" eb="345">
      <t>モド</t>
    </rPh>
    <rPh sb="348" eb="350">
      <t>ヒョウシキ</t>
    </rPh>
    <rPh sb="351" eb="353">
      <t>ホウガク</t>
    </rPh>
    <rPh sb="353" eb="354">
      <t>トオ</t>
    </rPh>
    <rPh sb="356" eb="357">
      <t>スス</t>
    </rPh>
    <rPh sb="359" eb="360">
      <t>ミチ</t>
    </rPh>
    <rPh sb="364" eb="366">
      <t>シカタ</t>
    </rPh>
    <rPh sb="368" eb="369">
      <t>サワ</t>
    </rPh>
    <rPh sb="369" eb="370">
      <t>ツタ</t>
    </rPh>
    <rPh sb="372" eb="373">
      <t>ノボ</t>
    </rPh>
    <rPh sb="378" eb="381">
      <t>トザンドウ</t>
    </rPh>
    <rPh sb="382" eb="383">
      <t>デ</t>
    </rPh>
    <rPh sb="385" eb="387">
      <t>オネ</t>
    </rPh>
    <rPh sb="387" eb="388">
      <t>ツタ</t>
    </rPh>
    <rPh sb="390" eb="391">
      <t>ア</t>
    </rPh>
    <rPh sb="393" eb="394">
      <t>ミチ</t>
    </rPh>
    <rPh sb="395" eb="396">
      <t>スス</t>
    </rPh>
    <rPh sb="404" eb="405">
      <t>トコロ</t>
    </rPh>
    <rPh sb="406" eb="407">
      <t>オ</t>
    </rPh>
    <rPh sb="414" eb="416">
      <t>タシロ</t>
    </rPh>
    <rPh sb="433" eb="435">
      <t>ジカン</t>
    </rPh>
    <rPh sb="440" eb="442">
      <t>フッキ</t>
    </rPh>
    <rPh sb="461" eb="462">
      <t>ア</t>
    </rPh>
    <rPh sb="464" eb="465">
      <t>ミチ</t>
    </rPh>
    <rPh sb="466" eb="467">
      <t>コロ</t>
    </rPh>
    <rPh sb="470" eb="471">
      <t>トキ</t>
    </rPh>
    <rPh sb="472" eb="473">
      <t>オ</t>
    </rPh>
    <rPh sb="476" eb="477">
      <t>オモ</t>
    </rPh>
    <rPh sb="480" eb="482">
      <t>サツエイ</t>
    </rPh>
    <rPh sb="492" eb="494">
      <t>シヨウ</t>
    </rPh>
    <rPh sb="499" eb="500">
      <t>サキ</t>
    </rPh>
    <rPh sb="500" eb="503">
      <t>コウジチュウ</t>
    </rPh>
    <rPh sb="506" eb="508">
      <t>ツウコウ</t>
    </rPh>
    <rPh sb="508" eb="509">
      <t>ド</t>
    </rPh>
    <rPh sb="521" eb="523">
      <t>カクニン</t>
    </rPh>
    <rPh sb="533" eb="534">
      <t>ウ</t>
    </rPh>
    <rPh sb="535" eb="536">
      <t>キ</t>
    </rPh>
    <rPh sb="537" eb="538">
      <t>カミ</t>
    </rPh>
    <rPh sb="538" eb="540">
      <t>シダ</t>
    </rPh>
    <rPh sb="542" eb="543">
      <t>テイ</t>
    </rPh>
    <rPh sb="545" eb="547">
      <t>ジゼン</t>
    </rPh>
    <rPh sb="548" eb="549">
      <t>シラ</t>
    </rPh>
    <rPh sb="553" eb="554">
      <t>トオ</t>
    </rPh>
    <rPh sb="555" eb="556">
      <t>ツギ</t>
    </rPh>
    <rPh sb="561" eb="563">
      <t>ジス</t>
    </rPh>
    <rPh sb="572" eb="574">
      <t>タシロ</t>
    </rPh>
    <rPh sb="576" eb="577">
      <t>テイ</t>
    </rPh>
    <rPh sb="578" eb="579">
      <t>ムカ</t>
    </rPh>
    <phoneticPr fontId="3"/>
  </si>
  <si>
    <t>神奈川17番
北条武田
合戦場のみち
16.2km→
11.7+(4.6)
=16.3km
平成28年
 ３月9日(日)
曇後雨
7:25～14:55
5:30→7:30</t>
    <rPh sb="47" eb="49">
      <t>ヘイセイ</t>
    </rPh>
    <rPh sb="55" eb="56">
      <t>ガツ</t>
    </rPh>
    <rPh sb="59" eb="60">
      <t>ヒ</t>
    </rPh>
    <rPh sb="62" eb="63">
      <t>クモリ</t>
    </rPh>
    <rPh sb="63" eb="64">
      <t>ゴ</t>
    </rPh>
    <rPh sb="64" eb="65">
      <t>アメ</t>
    </rPh>
    <phoneticPr fontId="3"/>
  </si>
  <si>
    <t>16.2km</t>
    <phoneticPr fontId="3"/>
  </si>
  <si>
    <t>(龍正院)</t>
    <rPh sb="1" eb="2">
      <t>リュウ</t>
    </rPh>
    <rPh sb="2" eb="3">
      <t>セイ</t>
    </rPh>
    <rPh sb="3" eb="4">
      <t>イン</t>
    </rPh>
    <phoneticPr fontId="3"/>
  </si>
  <si>
    <t>(新川水門27P)</t>
    <rPh sb="1" eb="3">
      <t>シンカワ</t>
    </rPh>
    <rPh sb="3" eb="5">
      <t>スイモン</t>
    </rPh>
    <phoneticPr fontId="3"/>
  </si>
  <si>
    <t>&lt;深沢切割バス停&gt;</t>
    <rPh sb="1" eb="3">
      <t>フカザワ</t>
    </rPh>
    <rPh sb="3" eb="4">
      <t>セツ</t>
    </rPh>
    <rPh sb="4" eb="5">
      <t>ワリ</t>
    </rPh>
    <phoneticPr fontId="3"/>
  </si>
  <si>
    <t>(下の台バス停)</t>
    <phoneticPr fontId="3"/>
  </si>
  <si>
    <t>白鳥神社:九十九谷</t>
    <phoneticPr fontId="3"/>
  </si>
  <si>
    <t>&lt;宮川町バス停&gt;</t>
    <phoneticPr fontId="3"/>
  </si>
  <si>
    <t>&lt;鎌倉駅&gt;</t>
    <rPh sb="1" eb="3">
      <t>カマクラ</t>
    </rPh>
    <rPh sb="3" eb="4">
      <t>エキ</t>
    </rPh>
    <phoneticPr fontId="3"/>
  </si>
  <si>
    <t>&lt;浜見平団地バス停&gt;</t>
    <rPh sb="1" eb="4">
      <t>ハマミダイラ</t>
    </rPh>
    <rPh sb="4" eb="6">
      <t>ダンチ</t>
    </rPh>
    <rPh sb="8" eb="9">
      <t>テイ</t>
    </rPh>
    <phoneticPr fontId="3"/>
  </si>
  <si>
    <t>&lt;橋本駅&gt;</t>
    <rPh sb="1" eb="4">
      <t>ハシモトエキ</t>
    </rPh>
    <phoneticPr fontId="3"/>
  </si>
  <si>
    <t>&lt;蓑毛&gt;P</t>
    <rPh sb="1" eb="3">
      <t>ミノゲ</t>
    </rPh>
    <phoneticPr fontId="3"/>
  </si>
  <si>
    <t>&lt;細野&gt;</t>
    <rPh sb="1" eb="3">
      <t>ホソノ</t>
    </rPh>
    <phoneticPr fontId="3"/>
  </si>
  <si>
    <t>(韮尾根バス停)</t>
    <rPh sb="1" eb="2">
      <t>ニラ</t>
    </rPh>
    <rPh sb="2" eb="4">
      <t>オネ</t>
    </rPh>
    <rPh sb="6" eb="7">
      <t>テイ</t>
    </rPh>
    <phoneticPr fontId="3"/>
  </si>
  <si>
    <t>(志田峠:清正光)</t>
    <rPh sb="5" eb="6">
      <t>セイ</t>
    </rPh>
    <rPh sb="6" eb="7">
      <t>ショウ</t>
    </rPh>
    <rPh sb="7" eb="8">
      <t>コウ</t>
    </rPh>
    <phoneticPr fontId="3"/>
  </si>
  <si>
    <r>
      <t>H29.02.24金 睦沢公民館バス停16:13</t>
    </r>
    <r>
      <rPr>
        <sz val="8"/>
        <rFont val="ＭＳ 明朝"/>
        <family val="1"/>
        <charset val="128"/>
      </rPr>
      <t>-小湊ﾊﾞｽ-</t>
    </r>
    <r>
      <rPr>
        <sz val="10"/>
        <rFont val="ＭＳ 明朝"/>
        <family val="1"/>
        <charset val="128"/>
      </rPr>
      <t>16:42茂原駅南口</t>
    </r>
    <r>
      <rPr>
        <sz val="8"/>
        <rFont val="ＭＳ 明朝"/>
        <family val="1"/>
        <charset val="128"/>
      </rPr>
      <t xml:space="preserve"> </t>
    </r>
    <r>
      <rPr>
        <sz val="10"/>
        <rFont val="ＭＳ 明朝"/>
        <family val="1"/>
        <charset val="128"/>
      </rPr>
      <t>茂原17:19</t>
    </r>
    <r>
      <rPr>
        <sz val="8"/>
        <rFont val="ＭＳ 明朝"/>
        <family val="1"/>
        <charset val="128"/>
      </rPr>
      <t>-外房線-</t>
    </r>
    <r>
      <rPr>
        <sz val="10"/>
        <rFont val="ＭＳ 明朝"/>
        <family val="1"/>
        <charset val="128"/>
      </rPr>
      <t>18:02千葉</t>
    </r>
    <rPh sb="11" eb="12">
      <t>ムツミ</t>
    </rPh>
    <rPh sb="12" eb="13">
      <t>サワ</t>
    </rPh>
    <rPh sb="13" eb="16">
      <t>コウミンカン</t>
    </rPh>
    <rPh sb="18" eb="19">
      <t>テイ</t>
    </rPh>
    <rPh sb="25" eb="26">
      <t>ショウ</t>
    </rPh>
    <rPh sb="26" eb="27">
      <t>ミナト</t>
    </rPh>
    <rPh sb="36" eb="38">
      <t>モバラ</t>
    </rPh>
    <rPh sb="39" eb="41">
      <t>ミナミグチ</t>
    </rPh>
    <rPh sb="50" eb="53">
      <t>ソトボウセン</t>
    </rPh>
    <phoneticPr fontId="3"/>
  </si>
  <si>
    <r>
      <t xml:space="preserve"> 18:10-総武線-19:04御茶ノ水19:06</t>
    </r>
    <r>
      <rPr>
        <sz val="8"/>
        <rFont val="ＭＳ 明朝"/>
        <family val="1"/>
        <charset val="128"/>
      </rPr>
      <t>-総武線快速-</t>
    </r>
    <r>
      <rPr>
        <sz val="10"/>
        <rFont val="ＭＳ 明朝"/>
        <family val="1"/>
        <charset val="128"/>
      </rPr>
      <t>19:16新宿19:23</t>
    </r>
    <r>
      <rPr>
        <sz val="8"/>
        <rFont val="ＭＳ 明朝"/>
        <family val="1"/>
        <charset val="128"/>
      </rPr>
      <t>-小田急線向ヶ丘乗換-</t>
    </r>
    <r>
      <rPr>
        <sz val="10"/>
        <rFont val="ＭＳ 明朝"/>
        <family val="1"/>
        <charset val="128"/>
      </rPr>
      <t>19:50生田</t>
    </r>
    <rPh sb="26" eb="29">
      <t>ソウブセン</t>
    </rPh>
    <rPh sb="29" eb="31">
      <t>カイソク</t>
    </rPh>
    <rPh sb="37" eb="39">
      <t>シンジュク</t>
    </rPh>
    <rPh sb="45" eb="48">
      <t>オダキュウ</t>
    </rPh>
    <rPh sb="48" eb="49">
      <t>セン</t>
    </rPh>
    <rPh sb="49" eb="52">
      <t>ムコウガオカ</t>
    </rPh>
    <rPh sb="52" eb="54">
      <t>ノリカエ</t>
    </rPh>
    <rPh sb="60" eb="62">
      <t>イクタ</t>
    </rPh>
    <phoneticPr fontId="3"/>
  </si>
  <si>
    <r>
      <t>H29.03.18土 鵜原15:18</t>
    </r>
    <r>
      <rPr>
        <sz val="8"/>
        <rFont val="ＭＳ 明朝"/>
        <family val="1"/>
        <charset val="128"/>
      </rPr>
      <t>-外房線-</t>
    </r>
    <r>
      <rPr>
        <sz val="10"/>
        <rFont val="ＭＳ 明朝"/>
        <family val="1"/>
        <charset val="128"/>
      </rPr>
      <t>16:50千葉17:02</t>
    </r>
    <r>
      <rPr>
        <sz val="8"/>
        <rFont val="ＭＳ 明朝"/>
        <family val="1"/>
        <charset val="128"/>
      </rPr>
      <t>-総武線-</t>
    </r>
    <r>
      <rPr>
        <sz val="10"/>
        <rFont val="ＭＳ 明朝"/>
        <family val="1"/>
        <charset val="128"/>
      </rPr>
      <t>17:54御茶ノ水17:55</t>
    </r>
    <r>
      <rPr>
        <sz val="8"/>
        <rFont val="ＭＳ 明朝"/>
        <family val="1"/>
        <charset val="128"/>
      </rPr>
      <t>-総武線快速-</t>
    </r>
    <r>
      <rPr>
        <sz val="10"/>
        <rFont val="ＭＳ 明朝"/>
        <family val="1"/>
        <charset val="128"/>
      </rPr>
      <t>18:05</t>
    </r>
    <rPh sb="9" eb="10">
      <t>ド</t>
    </rPh>
    <rPh sb="11" eb="13">
      <t>ウバラ</t>
    </rPh>
    <rPh sb="19" eb="22">
      <t>ソトボウセン</t>
    </rPh>
    <rPh sb="36" eb="39">
      <t>ソウブセン</t>
    </rPh>
    <phoneticPr fontId="3"/>
  </si>
  <si>
    <r>
      <t xml:space="preserve">            新宿18:21</t>
    </r>
    <r>
      <rPr>
        <sz val="8"/>
        <rFont val="ＭＳ 明朝"/>
        <family val="1"/>
        <charset val="128"/>
      </rPr>
      <t>-小田急線成城乗換-</t>
    </r>
    <r>
      <rPr>
        <sz val="10"/>
        <rFont val="ＭＳ 明朝"/>
        <family val="1"/>
        <charset val="128"/>
      </rPr>
      <t>18:52生田</t>
    </r>
    <rPh sb="12" eb="14">
      <t>シンジュク</t>
    </rPh>
    <rPh sb="20" eb="23">
      <t>オダキュウ</t>
    </rPh>
    <rPh sb="23" eb="24">
      <t>セン</t>
    </rPh>
    <rPh sb="24" eb="26">
      <t>セイジョウ</t>
    </rPh>
    <rPh sb="26" eb="28">
      <t>ノリカエ</t>
    </rPh>
    <rPh sb="34" eb="36">
      <t>イクタ</t>
    </rPh>
    <phoneticPr fontId="3"/>
  </si>
  <si>
    <t>コース名・距離実施日・時間</t>
    <rPh sb="3" eb="4">
      <t>メイ</t>
    </rPh>
    <rPh sb="5" eb="7">
      <t>キョリ</t>
    </rPh>
    <rPh sb="11" eb="13">
      <t>ジカン</t>
    </rPh>
    <phoneticPr fontId="3"/>
  </si>
  <si>
    <t>千葉02番
自然と歴史を
たどるみち
11.4+(1.3)km
=12.7km
平成28年
11月12日(土)
曇時々晴
13:20～16:55
2:55→3:35</t>
    <rPh sb="40" eb="42">
      <t>ヘイセイ</t>
    </rPh>
    <rPh sb="53" eb="54">
      <t>ツチ</t>
    </rPh>
    <rPh sb="56" eb="57">
      <t>クモリ</t>
    </rPh>
    <rPh sb="59" eb="60">
      <t>パレ</t>
    </rPh>
    <phoneticPr fontId="3"/>
  </si>
  <si>
    <t xml:space="preserve">千葉27番
川と沼を
つなぐみち
14.2→7.0km
平成28年
11月25日(金)
晴
12:17～14:28
3:30→2:11 </t>
    <rPh sb="42" eb="43">
      <t>キン</t>
    </rPh>
    <phoneticPr fontId="3"/>
  </si>
  <si>
    <t>コースルート・撮影ポイント・感想</t>
    <rPh sb="7" eb="9">
      <t>サツエイ</t>
    </rPh>
    <phoneticPr fontId="3"/>
  </si>
  <si>
    <t>千葉01番
坂東太郎
のみち
(2.0)+11.3km
=13.3km
平成28年
11月12日(土)
曇時々晴
9:30～13:14
3:20→3:44</t>
    <rPh sb="36" eb="38">
      <t>ヘイセイ</t>
    </rPh>
    <rPh sb="49" eb="50">
      <t>ツチ</t>
    </rPh>
    <rPh sb="52" eb="53">
      <t>クモリ</t>
    </rPh>
    <rPh sb="55" eb="56">
      <t>パレ</t>
    </rPh>
    <phoneticPr fontId="3"/>
  </si>
  <si>
    <t xml:space="preserve">千葉03番
古墳を
たずねるみち
(1.3)+15.2km
=16.5km
平成28年
11月25日(金)
晴
09:10～12:17
14:28～15:54
3:40→4:33 </t>
    <rPh sb="52" eb="53">
      <t>キン</t>
    </rPh>
    <phoneticPr fontId="3"/>
  </si>
  <si>
    <t>千葉04番
水鳥のみち
5.8km
平成28年
12月17日(土)
晴
8:30～10:05
1:30→1:35</t>
    <rPh sb="19" eb="21">
      <t>ヘイセイ</t>
    </rPh>
    <rPh sb="32" eb="33">
      <t>ツチ</t>
    </rPh>
    <rPh sb="35" eb="36">
      <t>パレ</t>
    </rPh>
    <phoneticPr fontId="3"/>
  </si>
  <si>
    <t>千葉09番
昭和の森を
たずねるみち
10km→
9.0+(2.5)km
=11.5
平成29年
２月４日(土)
晴
12:21～13:40
2:55→3:19</t>
    <phoneticPr fontId="3"/>
  </si>
  <si>
    <t>千葉11番
森と森を
つなぐみち
12.5+(1.1)km
=13.6km
平成29年
２月10日(金)
晴後雲
11:47～15:30
3:10→3:43</t>
    <phoneticPr fontId="3"/>
  </si>
  <si>
    <t>千葉14番
大海原を
望めるみち
11.3km
平成29年
３月31日(金)
雲
9:56～12:49
2:50→2:53</t>
    <phoneticPr fontId="3"/>
  </si>
  <si>
    <t>千葉18番
荒磯のみち
8.4km→
(3.6)+8.1km
11.7km
H29.03.18土
晴
9:40～12:47
2:05→3:07</t>
    <phoneticPr fontId="3"/>
  </si>
  <si>
    <t>千葉19番
理想郷を
たずねるみち
(2.9)+3.2km
=6.1km
H29.03.18土
晴
12:47～14:40 0:45→1:53</t>
    <phoneticPr fontId="3"/>
  </si>
  <si>
    <t>千葉20番
海と森を
つなぐみち
9.4km
H29.04.06木
曇後晴
11:33～14:11 2:35→2:38</t>
    <phoneticPr fontId="3"/>
  </si>
  <si>
    <t>千葉22番
モミ・ツガ
のみち
13.5km
H29.05.04木
晴
11:02～15:15
4:30→4:13</t>
    <phoneticPr fontId="3"/>
  </si>
  <si>
    <t>千葉25番
九十九谷を
たどるみち
17.5km→16.6km
H29.06.07水    曇
10:26～14:30
5:45→4:04</t>
    <phoneticPr fontId="3"/>
  </si>
  <si>
    <t xml:space="preserve">千葉29番
城跡を
たずねるみち
7.3km→9.0km
平成29年
１月27日(金)
晴
13:05～16:00
2:20→2:55
</t>
    <rPh sb="0" eb="2">
      <t>チバ</t>
    </rPh>
    <rPh sb="4" eb="5">
      <t>バン</t>
    </rPh>
    <phoneticPr fontId="3"/>
  </si>
  <si>
    <r>
      <t>NO7→</t>
    </r>
    <r>
      <rPr>
        <sz val="8"/>
        <rFont val="ＭＳ 明朝"/>
        <family val="1"/>
        <charset val="128"/>
      </rPr>
      <t>[成東駅]⋯</t>
    </r>
    <r>
      <rPr>
        <sz val="10"/>
        <rFont val="ＭＳ 明朝"/>
        <family val="1"/>
        <charset val="128"/>
      </rPr>
      <t xml:space="preserve">光明寺～浪切不動・石塚の森～成東城跡公園～姫島～＜求名駅＞
</t>
    </r>
    <r>
      <rPr>
        <sz val="10"/>
        <color theme="7" tint="-0.499984740745262"/>
        <rFont val="ＭＳ 明朝"/>
        <family val="1"/>
        <charset val="128"/>
      </rPr>
      <t>撮影ポイント：成東城趾公園 解説標識</t>
    </r>
    <r>
      <rPr>
        <sz val="10"/>
        <rFont val="ＭＳ 明朝"/>
        <family val="1"/>
        <charset val="128"/>
      </rPr>
      <t xml:space="preserve">
No7から光明寺手前で合流し、順調に歩を進めた。殆ど見るところもなくノーミスでいけると思ったが、城跡公園手前で分からなくなった。近所の人に尋ねたら、この前も聞かれたといって丁寧に教えてくれた。正規のルートではなく神社の鳥居をくぐって急な階段を一気に上る道だった。公園手前に出たが、下り方面は通行禁止の衝立で塞がれていた。公園を出ようとしてもどちらに向うか分からず、しばらう探してようやく外に出た。住宅地に入り込み、また急な階段を下りてようやくさっき通った道に出てきた。ノーミスは本当に難しい。姫島からはNo7で通った道を求名駅に向った。途中踏切を渡る手前で根本が腐ったのか、指導標識が道に倒れこんでいた。
</t>
    </r>
    <rPh sb="35" eb="38">
      <t>グミョウエキ</t>
    </rPh>
    <rPh sb="84" eb="85">
      <t>ホトン</t>
    </rPh>
    <rPh sb="146" eb="148">
      <t>テイネイ</t>
    </rPh>
    <rPh sb="149" eb="150">
      <t>オシ</t>
    </rPh>
    <phoneticPr fontId="3"/>
  </si>
  <si>
    <r>
      <t xml:space="preserve">＜JR成田線滑河駅＞～滑河観音(龍正院)～竜台～27分岐点～龍角寺～房総のむら～JR成田線下総松崎駅→NO27
</t>
    </r>
    <r>
      <rPr>
        <sz val="10"/>
        <color theme="7" tint="-0.499984740745262"/>
        <rFont val="ＭＳ 明朝"/>
        <family val="1"/>
        <charset val="128"/>
      </rPr>
      <t>撮影ポイント：龍角寺 拝殿</t>
    </r>
    <r>
      <rPr>
        <sz val="10"/>
        <rFont val="ＭＳ 明朝"/>
        <family val="1"/>
        <charset val="128"/>
      </rPr>
      <t xml:space="preserve">
滑河駅から02番を逆に龍正院へ。前回日没前で寄れなかったので、今回初めて境内に入った。スタートしてからゴールまで誰一人と出会うことはなかった。新川水門を過ぎ土手を下った所にある指導標識は日本語だけではなく英語・中国語・ハングルで書かれた立派な物だった。しかし、「← 龍正院 3.3km ○ 龍角寺 8.1km →」の標示は明らかに向きが反対である。さらにその下に「この先橋を渡って右折 →」とある。そのためこのまま道の反対側に設置しても使えない。なぜこのような誤った指導標識を放っておくのだろうか。他の木の標識に比べ読みやすくはっきりした文字で、しかも４ヶ国語で書かれており比較的新しいように感じたが、早急に修正するべきだ。</t>
    </r>
    <phoneticPr fontId="3"/>
  </si>
  <si>
    <r>
      <rPr>
        <sz val="8"/>
        <rFont val="ＭＳ 明朝"/>
        <family val="1"/>
        <charset val="128"/>
      </rPr>
      <t>[土気駅]⋯</t>
    </r>
    <r>
      <rPr>
        <sz val="10"/>
        <rFont val="ＭＳ 明朝"/>
        <family val="1"/>
        <charset val="128"/>
      </rPr>
      <t xml:space="preserve">No.8の分岐～昭和の森～小中池～新治小学校前～＜本納駅＞
</t>
    </r>
    <r>
      <rPr>
        <sz val="10"/>
        <color theme="7" tint="-0.499984740745262"/>
        <rFont val="ＭＳ 明朝"/>
        <family val="1"/>
        <charset val="128"/>
      </rPr>
      <t>撮影ポイント：小中池 路傍休憩所</t>
    </r>
    <r>
      <rPr>
        <sz val="10"/>
        <rFont val="ＭＳ 明朝"/>
        <family val="1"/>
        <charset val="128"/>
      </rPr>
      <t xml:space="preserve">
No.8の分岐からNo.9に入り、昭和の森0.4kmの指導標識を見つけて右折した。ところが新興住宅街で、一向にたどり着かない。地図を確認しながらようやく管理事務所着いた。その前や園内の全ての案内板に現在地が書いてないことに、不親切極まりないと感じた。土曜日のせいか、子連れの家族で賑わっていた。階段を一気に駆け下りて小中池に出た。熊野神社を過ぎた所で右側の山あいからパチパチという音ともに煙と炎が見えてきた。何かの工場かと思ったが、ますます激しくなってきた。それから数分後けたたましいサイレンとともに、消防自動車がやってきた。来るは来るはその数は10台を超えた。何の事かと出てきた人に、あの場所には何があるのか尋ねたところ、何もなくただの山だという。帰ってから千葉県災害情報を調べたら「火災情報 2017年02月04日14時15分頃、茂原市桂274番 八剣神社付近で林野火災が発生しています。」と書いてあった。</t>
    </r>
    <rPh sb="31" eb="33">
      <t>ホンノウ</t>
    </rPh>
    <rPh sb="68" eb="69">
      <t>ハイ</t>
    </rPh>
    <rPh sb="86" eb="87">
      <t>ミ</t>
    </rPh>
    <rPh sb="90" eb="92">
      <t>ウセツ</t>
    </rPh>
    <rPh sb="99" eb="101">
      <t>シンコウ</t>
    </rPh>
    <rPh sb="101" eb="103">
      <t>ジュウタク</t>
    </rPh>
    <rPh sb="103" eb="104">
      <t>ガイ</t>
    </rPh>
    <rPh sb="106" eb="108">
      <t>イッコウ</t>
    </rPh>
    <rPh sb="112" eb="113">
      <t>ツ</t>
    </rPh>
    <rPh sb="117" eb="119">
      <t>チズ</t>
    </rPh>
    <rPh sb="120" eb="122">
      <t>カクニン</t>
    </rPh>
    <rPh sb="130" eb="132">
      <t>カンリ</t>
    </rPh>
    <rPh sb="132" eb="134">
      <t>ジム</t>
    </rPh>
    <rPh sb="134" eb="135">
      <t>ショ</t>
    </rPh>
    <rPh sb="135" eb="136">
      <t>ツ</t>
    </rPh>
    <rPh sb="141" eb="142">
      <t>マエ</t>
    </rPh>
    <rPh sb="143" eb="145">
      <t>エンナイ</t>
    </rPh>
    <rPh sb="146" eb="147">
      <t>スベ</t>
    </rPh>
    <rPh sb="153" eb="156">
      <t>ゲンザイチ</t>
    </rPh>
    <rPh sb="157" eb="158">
      <t>カ</t>
    </rPh>
    <rPh sb="166" eb="169">
      <t>フシンセツ</t>
    </rPh>
    <rPh sb="169" eb="170">
      <t>キワ</t>
    </rPh>
    <rPh sb="175" eb="176">
      <t>カン</t>
    </rPh>
    <rPh sb="179" eb="182">
      <t>ドヨウビ</t>
    </rPh>
    <rPh sb="187" eb="188">
      <t>コ</t>
    </rPh>
    <rPh sb="188" eb="189">
      <t>ヅ</t>
    </rPh>
    <rPh sb="191" eb="192">
      <t>イエ</t>
    </rPh>
    <rPh sb="192" eb="193">
      <t>ゾク</t>
    </rPh>
    <rPh sb="194" eb="195">
      <t>ニギ</t>
    </rPh>
    <rPh sb="201" eb="203">
      <t>カイダン</t>
    </rPh>
    <rPh sb="204" eb="206">
      <t>イッキ</t>
    </rPh>
    <rPh sb="207" eb="208">
      <t>カ</t>
    </rPh>
    <rPh sb="209" eb="210">
      <t>オ</t>
    </rPh>
    <rPh sb="216" eb="217">
      <t>デ</t>
    </rPh>
    <rPh sb="219" eb="221">
      <t>クマノ</t>
    </rPh>
    <rPh sb="221" eb="223">
      <t>ジンジャ</t>
    </rPh>
    <rPh sb="224" eb="225">
      <t>ス</t>
    </rPh>
    <rPh sb="227" eb="228">
      <t>ショ</t>
    </rPh>
    <rPh sb="229" eb="231">
      <t>ミギガワ</t>
    </rPh>
    <rPh sb="232" eb="233">
      <t>ヤマ</t>
    </rPh>
    <rPh sb="244" eb="245">
      <t>オト</t>
    </rPh>
    <rPh sb="248" eb="249">
      <t>エン</t>
    </rPh>
    <rPh sb="250" eb="251">
      <t>ホノオ</t>
    </rPh>
    <rPh sb="252" eb="253">
      <t>ミ</t>
    </rPh>
    <rPh sb="258" eb="259">
      <t>ナニ</t>
    </rPh>
    <rPh sb="261" eb="263">
      <t>コウバ</t>
    </rPh>
    <rPh sb="265" eb="266">
      <t>オモ</t>
    </rPh>
    <rPh sb="274" eb="275">
      <t>ハゲ</t>
    </rPh>
    <rPh sb="287" eb="290">
      <t>スウフンゴ</t>
    </rPh>
    <rPh sb="305" eb="307">
      <t>ショウボウ</t>
    </rPh>
    <rPh sb="307" eb="310">
      <t>ジドウシャ</t>
    </rPh>
    <rPh sb="317" eb="318">
      <t>ク</t>
    </rPh>
    <rPh sb="325" eb="326">
      <t>スウ</t>
    </rPh>
    <rPh sb="329" eb="330">
      <t>ダイ</t>
    </rPh>
    <rPh sb="331" eb="332">
      <t>コ</t>
    </rPh>
    <rPh sb="335" eb="336">
      <t>ナン</t>
    </rPh>
    <rPh sb="337" eb="338">
      <t>ジ</t>
    </rPh>
    <rPh sb="340" eb="341">
      <t>デ</t>
    </rPh>
    <rPh sb="344" eb="345">
      <t>ヒト</t>
    </rPh>
    <rPh sb="349" eb="351">
      <t>バショ</t>
    </rPh>
    <rPh sb="353" eb="354">
      <t>ナニ</t>
    </rPh>
    <rPh sb="359" eb="360">
      <t>タズ</t>
    </rPh>
    <rPh sb="366" eb="367">
      <t>ナニ</t>
    </rPh>
    <rPh sb="373" eb="374">
      <t>ヤマ</t>
    </rPh>
    <rPh sb="379" eb="380">
      <t>カエ</t>
    </rPh>
    <rPh sb="384" eb="386">
      <t>チバ</t>
    </rPh>
    <rPh sb="386" eb="387">
      <t>ケン</t>
    </rPh>
    <rPh sb="387" eb="389">
      <t>サイガイ</t>
    </rPh>
    <rPh sb="389" eb="391">
      <t>ジョウホウ</t>
    </rPh>
    <rPh sb="392" eb="393">
      <t>シラ</t>
    </rPh>
    <phoneticPr fontId="3"/>
  </si>
  <si>
    <r>
      <t xml:space="preserve">NO10→六地蔵～権現森～長柄山～自衛隊送信所～八重垣刑部神社～笠森観音～笠森～＜深沢切割バス停＞
</t>
    </r>
    <r>
      <rPr>
        <sz val="10"/>
        <color theme="7" tint="-0.499984740745262"/>
        <rFont val="ＭＳ 明朝"/>
        <family val="1"/>
        <charset val="128"/>
      </rPr>
      <t>撮影ポイント：八重垣刑部神社 解説標識</t>
    </r>
    <r>
      <rPr>
        <sz val="10"/>
        <rFont val="ＭＳ 明朝"/>
        <family val="1"/>
        <charset val="128"/>
      </rPr>
      <t xml:space="preserve">
権現森の鳥居をくぐり長い階段を上りきったところに武峯神社があった。そこからは山道の下り坂だが、指導標識が多いのに感心した。相変わらず誰にも会わない。眼蔵寺から自衛隊送信所と順調だったが、地図にあるインフォメーションセンターが見当たらない。よく見ると標識の指す道は地図と違ってショートカットになっていた。その先で標識を見落とすミス、民家に入り込み家人に道を尋ねて戻ったが、三差路にちゃんと標識がたっていた。ポイントで撮影しようとしたら、自撮り棒がない。NO10で使ったときに置き忘れてきたようだ。しかし八重垣刑部神社標識の前に丁度良い高さのブロック塀があり、望遠にして撮ることができた。笠森バス停の時刻表を事前に調べたところ14:00の次が16:55だったので、別ルートを探して深沢切割バス停まで約1.1km歩いた。バス待ちの間急に冷え込み白い物がちらついてきたが、すぐに止んだ。約１分遅れで来た16:02発茂原駅南口に乗った。それにしても小湊鉄道バスは平日のみの運行が多く、今後の日程を見直さなければならないと思った。</t>
    </r>
    <rPh sb="41" eb="42">
      <t>シン</t>
    </rPh>
    <rPh sb="42" eb="43">
      <t>サワ</t>
    </rPh>
    <rPh sb="43" eb="44">
      <t>セツ</t>
    </rPh>
    <rPh sb="44" eb="45">
      <t>ワ</t>
    </rPh>
    <rPh sb="47" eb="48">
      <t>テイ</t>
    </rPh>
    <rPh sb="75" eb="77">
      <t>トリイ</t>
    </rPh>
    <rPh sb="81" eb="82">
      <t>ナガ</t>
    </rPh>
    <rPh sb="83" eb="85">
      <t>カイダン</t>
    </rPh>
    <rPh sb="86" eb="87">
      <t>ノボ</t>
    </rPh>
    <rPh sb="132" eb="134">
      <t>アイカ</t>
    </rPh>
    <rPh sb="137" eb="138">
      <t>ダレ</t>
    </rPh>
    <rPh sb="140" eb="141">
      <t>ア</t>
    </rPh>
    <rPh sb="150" eb="153">
      <t>ジエイタイ</t>
    </rPh>
    <rPh sb="153" eb="155">
      <t>ソウシン</t>
    </rPh>
    <rPh sb="155" eb="156">
      <t>ジョ</t>
    </rPh>
    <rPh sb="157" eb="159">
      <t>ジュンチョウ</t>
    </rPh>
    <rPh sb="164" eb="166">
      <t>チズ</t>
    </rPh>
    <rPh sb="183" eb="185">
      <t>ミア</t>
    </rPh>
    <rPh sb="192" eb="193">
      <t>ミ</t>
    </rPh>
    <rPh sb="195" eb="197">
      <t>ヒョウシキ</t>
    </rPh>
    <rPh sb="198" eb="199">
      <t>サ</t>
    </rPh>
    <rPh sb="200" eb="201">
      <t>ミチ</t>
    </rPh>
    <rPh sb="202" eb="204">
      <t>チズ</t>
    </rPh>
    <rPh sb="205" eb="206">
      <t>チガ</t>
    </rPh>
    <rPh sb="224" eb="225">
      <t>セン</t>
    </rPh>
    <rPh sb="226" eb="228">
      <t>ヒョウシキ</t>
    </rPh>
    <rPh sb="229" eb="231">
      <t>ミオ</t>
    </rPh>
    <rPh sb="236" eb="237">
      <t>ミン</t>
    </rPh>
    <rPh sb="237" eb="238">
      <t>イエ</t>
    </rPh>
    <rPh sb="239" eb="240">
      <t>ハイ</t>
    </rPh>
    <rPh sb="241" eb="242">
      <t>コ</t>
    </rPh>
    <rPh sb="243" eb="245">
      <t>カジン</t>
    </rPh>
    <rPh sb="246" eb="247">
      <t>ミチ</t>
    </rPh>
    <rPh sb="248" eb="249">
      <t>タズ</t>
    </rPh>
    <rPh sb="251" eb="252">
      <t>モド</t>
    </rPh>
    <rPh sb="256" eb="259">
      <t>サンサロ</t>
    </rPh>
    <rPh sb="264" eb="266">
      <t>ヒョウシキ</t>
    </rPh>
    <rPh sb="278" eb="280">
      <t>サツエイ</t>
    </rPh>
    <rPh sb="288" eb="290">
      <t>ジド</t>
    </rPh>
    <rPh sb="291" eb="292">
      <t>ボウ</t>
    </rPh>
    <rPh sb="301" eb="302">
      <t>ツカ</t>
    </rPh>
    <rPh sb="307" eb="308">
      <t>オ</t>
    </rPh>
    <rPh sb="309" eb="310">
      <t>ワス</t>
    </rPh>
    <rPh sb="328" eb="330">
      <t>ヒョウシキ</t>
    </rPh>
    <rPh sb="331" eb="332">
      <t>マエ</t>
    </rPh>
    <rPh sb="333" eb="335">
      <t>チョウド</t>
    </rPh>
    <rPh sb="335" eb="336">
      <t>ヨ</t>
    </rPh>
    <rPh sb="337" eb="338">
      <t>タカ</t>
    </rPh>
    <rPh sb="344" eb="345">
      <t>ベイ</t>
    </rPh>
    <rPh sb="349" eb="351">
      <t>ボウエン</t>
    </rPh>
    <rPh sb="354" eb="355">
      <t>ト</t>
    </rPh>
    <rPh sb="363" eb="364">
      <t>カサ</t>
    </rPh>
    <rPh sb="364" eb="365">
      <t>モリ</t>
    </rPh>
    <rPh sb="367" eb="368">
      <t>テイ</t>
    </rPh>
    <rPh sb="369" eb="371">
      <t>ジコク</t>
    </rPh>
    <rPh sb="371" eb="372">
      <t>ヒョウ</t>
    </rPh>
    <rPh sb="373" eb="375">
      <t>ジゼン</t>
    </rPh>
    <rPh sb="376" eb="377">
      <t>シラ</t>
    </rPh>
    <rPh sb="388" eb="389">
      <t>ツギ</t>
    </rPh>
    <rPh sb="401" eb="402">
      <t>ベツ</t>
    </rPh>
    <rPh sb="406" eb="407">
      <t>サガ</t>
    </rPh>
    <rPh sb="409" eb="411">
      <t>フカザワ</t>
    </rPh>
    <rPh sb="415" eb="416">
      <t>テイ</t>
    </rPh>
    <rPh sb="418" eb="419">
      <t>ヤク</t>
    </rPh>
    <rPh sb="424" eb="425">
      <t>アル</t>
    </rPh>
    <rPh sb="430" eb="431">
      <t>マ</t>
    </rPh>
    <rPh sb="433" eb="434">
      <t>アイダ</t>
    </rPh>
    <rPh sb="434" eb="435">
      <t>キュウ</t>
    </rPh>
    <rPh sb="436" eb="437">
      <t>ヒ</t>
    </rPh>
    <rPh sb="438" eb="439">
      <t>コ</t>
    </rPh>
    <rPh sb="440" eb="441">
      <t>シロ</t>
    </rPh>
    <rPh sb="442" eb="443">
      <t>モノ</t>
    </rPh>
    <rPh sb="456" eb="457">
      <t>ヤ</t>
    </rPh>
    <rPh sb="460" eb="461">
      <t>ヤク</t>
    </rPh>
    <rPh sb="462" eb="463">
      <t>フン</t>
    </rPh>
    <rPh sb="463" eb="464">
      <t>オク</t>
    </rPh>
    <rPh sb="466" eb="467">
      <t>キ</t>
    </rPh>
    <rPh sb="473" eb="474">
      <t>ハツ</t>
    </rPh>
    <rPh sb="474" eb="476">
      <t>モバラ</t>
    </rPh>
    <rPh sb="476" eb="477">
      <t>エキ</t>
    </rPh>
    <rPh sb="477" eb="479">
      <t>ミナミグチ</t>
    </rPh>
    <rPh sb="480" eb="481">
      <t>ノ</t>
    </rPh>
    <rPh sb="490" eb="492">
      <t>コミナト</t>
    </rPh>
    <rPh sb="492" eb="494">
      <t>テツドウ</t>
    </rPh>
    <rPh sb="497" eb="499">
      <t>ヘイジツ</t>
    </rPh>
    <rPh sb="502" eb="504">
      <t>ウンコウ</t>
    </rPh>
    <rPh sb="505" eb="506">
      <t>オオ</t>
    </rPh>
    <rPh sb="508" eb="510">
      <t>コンゴ</t>
    </rPh>
    <rPh sb="511" eb="513">
      <t>ニッテイ</t>
    </rPh>
    <rPh sb="514" eb="516">
      <t>ミナオ</t>
    </rPh>
    <rPh sb="526" eb="527">
      <t>オモ</t>
    </rPh>
    <phoneticPr fontId="3"/>
  </si>
  <si>
    <t>千葉17番
御宿海岸を
歩くみち
 (1.0)+10.1km
=11.1km
平成29年
２月19日(日)
晴
11:40～14:16 
2:30→2:36</t>
    <phoneticPr fontId="3"/>
  </si>
  <si>
    <r>
      <t xml:space="preserve">＜勝浦駅＞～部原三又～部原港～豊浜港～官軍塚～勝浦灯台～勝浦城跡～勝浦駅入口→NO19へ
</t>
    </r>
    <r>
      <rPr>
        <sz val="10"/>
        <color theme="7" tint="-0.499984740745262"/>
        <rFont val="ＭＳ 明朝"/>
        <family val="1"/>
        <charset val="128"/>
      </rPr>
      <t>撮影ポイント：八幡岬公園（勝浦城跡）路傍休憩所</t>
    </r>
    <r>
      <rPr>
        <sz val="10"/>
        <rFont val="ＭＳ 明朝"/>
        <family val="1"/>
        <charset val="128"/>
      </rPr>
      <t xml:space="preserve">
勝浦駅から部原三又までのバスは時間が合わず3.6kmを歩いた。途中３つトンネルがあって最初のは歩行者・自転車専用が別にあったが、他は段差もなく狭く怖かった。部原三又バス停は時刻表の上の丸い部分が欠けており、停留所名がはっきりしなかった。部原からは海がすぐそこに見えしばらく海沿いに進むが、ループ状の道からはかなりの坂道を登って行く。快晴の土曜日とあって官軍塚までに何人もすれ違った。その先に勝浦灯台の門があり奥を見渡したが、灯台がどこにあるのか分からなかった。八幡岬公園の駐車場には多くの車が停まっていたが、公園の中は空いていた。NO19へ向かうため勝浦駅には寄らず、郵便局の先を左に曲った。</t>
    </r>
    <rPh sb="85" eb="86">
      <t>ジ</t>
    </rPh>
    <rPh sb="86" eb="87">
      <t>マ</t>
    </rPh>
    <rPh sb="88" eb="89">
      <t>ア</t>
    </rPh>
    <rPh sb="97" eb="98">
      <t>アル</t>
    </rPh>
    <rPh sb="101" eb="103">
      <t>トチュウ</t>
    </rPh>
    <rPh sb="113" eb="115">
      <t>サイショ</t>
    </rPh>
    <rPh sb="117" eb="118">
      <t>ホ</t>
    </rPh>
    <rPh sb="118" eb="119">
      <t>ギョウ</t>
    </rPh>
    <rPh sb="119" eb="120">
      <t>シャ</t>
    </rPh>
    <rPh sb="121" eb="124">
      <t>ジテンシャ</t>
    </rPh>
    <rPh sb="124" eb="126">
      <t>センヨウ</t>
    </rPh>
    <rPh sb="127" eb="128">
      <t>ベツ</t>
    </rPh>
    <rPh sb="134" eb="135">
      <t>タ</t>
    </rPh>
    <rPh sb="136" eb="138">
      <t>ダンサ</t>
    </rPh>
    <rPh sb="141" eb="142">
      <t>セマ</t>
    </rPh>
    <rPh sb="143" eb="144">
      <t>コワ</t>
    </rPh>
    <rPh sb="154" eb="155">
      <t>テイ</t>
    </rPh>
    <rPh sb="156" eb="158">
      <t>ジコク</t>
    </rPh>
    <rPh sb="158" eb="159">
      <t>ヒョウ</t>
    </rPh>
    <rPh sb="160" eb="161">
      <t>ウエ</t>
    </rPh>
    <rPh sb="162" eb="163">
      <t>マル</t>
    </rPh>
    <rPh sb="164" eb="166">
      <t>ブブン</t>
    </rPh>
    <rPh sb="167" eb="168">
      <t>カ</t>
    </rPh>
    <rPh sb="173" eb="176">
      <t>テイリュウジョ</t>
    </rPh>
    <rPh sb="176" eb="177">
      <t>メイ</t>
    </rPh>
    <rPh sb="188" eb="190">
      <t>ヘバラ</t>
    </rPh>
    <rPh sb="193" eb="194">
      <t>ウミ</t>
    </rPh>
    <rPh sb="200" eb="201">
      <t>ミ</t>
    </rPh>
    <rPh sb="206" eb="208">
      <t>ウミゾ</t>
    </rPh>
    <rPh sb="210" eb="211">
      <t>スス</t>
    </rPh>
    <rPh sb="217" eb="218">
      <t>ジョウ</t>
    </rPh>
    <rPh sb="219" eb="220">
      <t>ミチ</t>
    </rPh>
    <rPh sb="227" eb="229">
      <t>サカミチ</t>
    </rPh>
    <rPh sb="230" eb="231">
      <t>ノボ</t>
    </rPh>
    <rPh sb="233" eb="234">
      <t>イ</t>
    </rPh>
    <rPh sb="236" eb="238">
      <t>カイセイ</t>
    </rPh>
    <rPh sb="252" eb="254">
      <t>ナンニン</t>
    </rPh>
    <rPh sb="257" eb="258">
      <t>チガ</t>
    </rPh>
    <rPh sb="263" eb="264">
      <t>サキ</t>
    </rPh>
    <rPh sb="270" eb="271">
      <t>モン</t>
    </rPh>
    <rPh sb="292" eb="293">
      <t>ワ</t>
    </rPh>
    <rPh sb="306" eb="309">
      <t>チュウシャジョウ</t>
    </rPh>
    <rPh sb="311" eb="312">
      <t>オオ</t>
    </rPh>
    <rPh sb="314" eb="315">
      <t>シャ</t>
    </rPh>
    <rPh sb="327" eb="328">
      <t>チュウ</t>
    </rPh>
    <rPh sb="329" eb="330">
      <t>ス</t>
    </rPh>
    <rPh sb="340" eb="341">
      <t>ム</t>
    </rPh>
    <rPh sb="350" eb="351">
      <t>ヨ</t>
    </rPh>
    <rPh sb="354" eb="357">
      <t>ユウビンキョク</t>
    </rPh>
    <rPh sb="358" eb="359">
      <t>セン</t>
    </rPh>
    <rPh sb="360" eb="361">
      <t>ヒダリ</t>
    </rPh>
    <rPh sb="362" eb="363">
      <t>マガ</t>
    </rPh>
    <phoneticPr fontId="3"/>
  </si>
  <si>
    <r>
      <t>安房天津駅</t>
    </r>
    <r>
      <rPr>
        <sz val="8"/>
        <rFont val="ＭＳ 明朝"/>
        <family val="1"/>
        <charset val="128"/>
      </rPr>
      <t>-バス→</t>
    </r>
    <r>
      <rPr>
        <sz val="10"/>
        <rFont val="ＭＳ 明朝"/>
        <family val="1"/>
        <charset val="128"/>
      </rPr>
      <t xml:space="preserve">清澄寺～麻綿原高原～内浦山県民の森→NO20へ
</t>
    </r>
    <r>
      <rPr>
        <sz val="10"/>
        <color theme="7" tint="-0.499984740745262"/>
        <rFont val="ＭＳ 明朝"/>
        <family val="1"/>
        <charset val="128"/>
      </rPr>
      <t>撮影ポイント：清澄寺 仁王門</t>
    </r>
    <r>
      <rPr>
        <sz val="10"/>
        <rFont val="ＭＳ 明朝"/>
        <family val="1"/>
        <charset val="128"/>
      </rPr>
      <t xml:space="preserve">
安房天津駅で下車した３人とも駅前のバス停へ、しかし２人は鴨川行きで清澄寺方面は１人だけだった。定刻通りワゴンタイプのコミュニティバスがやってきた。貸切タクシーと同様で200円は安い。採算はとれるのか心配になった。一気に標高331.0mの清澄寺へ。朝早いせいか境内に人気はない。歩き始めてすぐの車止めを過ぎると林道に入る。約2km先の車止めを過ぎた所が麻綿原高原入口だ。ここからは車道となるが、出会ったのはバイク１台のみ。毎度のことながら歩いている人は皆無。県民の森に近づくと看板と建物が増えてきた。案内に県民の森には「路線バスはありません」となっているが、バス停がありH27.6.1からデマンドバスが運行と書かれていた。一本道のせいかノーミスでゴールし、すぐにNO20へ進んだ。</t>
    </r>
    <rPh sb="0" eb="4">
      <t>アワアマツ</t>
    </rPh>
    <phoneticPr fontId="3"/>
  </si>
  <si>
    <r>
      <t>安房鴨川駅-</t>
    </r>
    <r>
      <rPr>
        <sz val="8"/>
        <rFont val="ＭＳ 明朝"/>
        <family val="1"/>
        <charset val="128"/>
      </rPr>
      <t>バス→</t>
    </r>
    <r>
      <rPr>
        <sz val="10"/>
        <rFont val="ＭＳ 明朝"/>
        <family val="1"/>
        <charset val="128"/>
      </rPr>
      <t>金山ダムバス停～金山ダム～元清澄山～清澄寺バス停</t>
    </r>
    <r>
      <rPr>
        <sz val="8"/>
        <rFont val="ＭＳ 明朝"/>
        <family val="1"/>
        <charset val="128"/>
      </rPr>
      <t>→バス</t>
    </r>
    <r>
      <rPr>
        <sz val="10"/>
        <rFont val="ＭＳ 明朝"/>
        <family val="1"/>
        <charset val="128"/>
      </rPr>
      <t xml:space="preserve">安房天津駅
</t>
    </r>
    <r>
      <rPr>
        <sz val="10"/>
        <color theme="7" tint="-0.499984740745262"/>
        <rFont val="ＭＳ 明朝"/>
        <family val="1"/>
        <charset val="128"/>
      </rPr>
      <t>撮影ポイント：金山ダム 路傍休憩所</t>
    </r>
    <r>
      <rPr>
        <sz val="10"/>
        <rFont val="ＭＳ 明朝"/>
        <family val="1"/>
        <charset val="128"/>
      </rPr>
      <t xml:space="preserve">
鴨川駅西口発のコミュニティバスは時間になってもなかなか来ない。10分以上遅れてきたバスに乗ったのは３人、早めに２人が降車して終点まで行ったのは１人だけ。バス停から10分もかからずに撮影ポイントの休憩所についた。しかし車が邪魔でどこから撮ろうか迷った。結局奥から橋のほうに向けて撮ることにした。ダム湖には持参してきたと思われるゴムボートで釣をしている人が多くいた。山道に入って2.5km程の所でトレラン姿の人とすれ違い、元清澄山頂には二人連れが弁当を食べていた。この日は連休中のせいか、追い抜いた２人を含め計11人と出会った。乗ってきたバスが遅れたため、ゴールで乗るバスの時間が気になり途中から走り込んだので、見込み時間よりかなり早く着くことができた。</t>
    </r>
    <rPh sb="0" eb="5">
      <t>アワカモガワエキ</t>
    </rPh>
    <rPh sb="9" eb="11">
      <t>カナヤマ</t>
    </rPh>
    <rPh sb="15" eb="16">
      <t>テイ</t>
    </rPh>
    <rPh sb="32" eb="33">
      <t>テイ</t>
    </rPh>
    <rPh sb="36" eb="40">
      <t>アワアマツ</t>
    </rPh>
    <rPh sb="40" eb="41">
      <t>エキ</t>
    </rPh>
    <rPh sb="61" eb="64">
      <t>カモガワエキ</t>
    </rPh>
    <rPh sb="64" eb="66">
      <t>ニシグチ</t>
    </rPh>
    <rPh sb="66" eb="67">
      <t>ハツ</t>
    </rPh>
    <rPh sb="77" eb="79">
      <t>ジカン</t>
    </rPh>
    <rPh sb="88" eb="89">
      <t>コ</t>
    </rPh>
    <rPh sb="94" eb="95">
      <t>フン</t>
    </rPh>
    <rPh sb="95" eb="97">
      <t>イジョウ</t>
    </rPh>
    <rPh sb="97" eb="98">
      <t>オク</t>
    </rPh>
    <rPh sb="105" eb="106">
      <t>ノ</t>
    </rPh>
    <rPh sb="111" eb="112">
      <t>ニン</t>
    </rPh>
    <rPh sb="113" eb="114">
      <t>ハヤ</t>
    </rPh>
    <rPh sb="117" eb="118">
      <t>ニン</t>
    </rPh>
    <rPh sb="119" eb="121">
      <t>コウシャ</t>
    </rPh>
    <rPh sb="123" eb="125">
      <t>シュウテン</t>
    </rPh>
    <rPh sb="127" eb="128">
      <t>イ</t>
    </rPh>
    <rPh sb="133" eb="134">
      <t>ニン</t>
    </rPh>
    <rPh sb="139" eb="140">
      <t>テイ</t>
    </rPh>
    <rPh sb="144" eb="145">
      <t>フン</t>
    </rPh>
    <rPh sb="151" eb="153">
      <t>サツエイ</t>
    </rPh>
    <rPh sb="158" eb="160">
      <t>キュウケイ</t>
    </rPh>
    <rPh sb="160" eb="161">
      <t>ジョ</t>
    </rPh>
    <rPh sb="169" eb="170">
      <t>クルマ</t>
    </rPh>
    <rPh sb="171" eb="173">
      <t>ジャマ</t>
    </rPh>
    <rPh sb="178" eb="179">
      <t>ト</t>
    </rPh>
    <rPh sb="182" eb="183">
      <t>マヨ</t>
    </rPh>
    <rPh sb="186" eb="188">
      <t>ケッキョク</t>
    </rPh>
    <rPh sb="188" eb="189">
      <t>オク</t>
    </rPh>
    <rPh sb="191" eb="192">
      <t>ハシ</t>
    </rPh>
    <rPh sb="196" eb="197">
      <t>ム</t>
    </rPh>
    <rPh sb="199" eb="200">
      <t>ト</t>
    </rPh>
    <rPh sb="209" eb="210">
      <t>コ</t>
    </rPh>
    <rPh sb="212" eb="214">
      <t>ジサン</t>
    </rPh>
    <rPh sb="219" eb="220">
      <t>オモ</t>
    </rPh>
    <rPh sb="229" eb="230">
      <t>ツリ</t>
    </rPh>
    <rPh sb="235" eb="236">
      <t>ヒト</t>
    </rPh>
    <rPh sb="237" eb="238">
      <t>オオ</t>
    </rPh>
    <rPh sb="242" eb="244">
      <t>ヤマミチ</t>
    </rPh>
    <rPh sb="245" eb="246">
      <t>ハイ</t>
    </rPh>
    <rPh sb="253" eb="254">
      <t>ホド</t>
    </rPh>
    <rPh sb="255" eb="256">
      <t>トコロ</t>
    </rPh>
    <rPh sb="263" eb="264">
      <t>ヒト</t>
    </rPh>
    <rPh sb="267" eb="268">
      <t>チガ</t>
    </rPh>
    <rPh sb="270" eb="271">
      <t>モト</t>
    </rPh>
    <rPh sb="274" eb="275">
      <t>チョウ</t>
    </rPh>
    <rPh sb="277" eb="279">
      <t>フタリ</t>
    </rPh>
    <rPh sb="279" eb="280">
      <t>ヅ</t>
    </rPh>
    <rPh sb="282" eb="284">
      <t>ベントウ</t>
    </rPh>
    <rPh sb="285" eb="286">
      <t>タ</t>
    </rPh>
    <rPh sb="293" eb="294">
      <t>ヒ</t>
    </rPh>
    <rPh sb="295" eb="297">
      <t>レンキュウ</t>
    </rPh>
    <rPh sb="297" eb="298">
      <t>チュウ</t>
    </rPh>
    <rPh sb="303" eb="304">
      <t>オ</t>
    </rPh>
    <rPh sb="305" eb="306">
      <t>ヌ</t>
    </rPh>
    <rPh sb="309" eb="310">
      <t>ニン</t>
    </rPh>
    <rPh sb="311" eb="312">
      <t>フク</t>
    </rPh>
    <rPh sb="313" eb="314">
      <t>ケイ</t>
    </rPh>
    <rPh sb="316" eb="317">
      <t>ニン</t>
    </rPh>
    <rPh sb="318" eb="320">
      <t>デア</t>
    </rPh>
    <rPh sb="323" eb="324">
      <t>ノ</t>
    </rPh>
    <rPh sb="331" eb="332">
      <t>オク</t>
    </rPh>
    <rPh sb="341" eb="342">
      <t>ノ</t>
    </rPh>
    <rPh sb="346" eb="348">
      <t>ジカン</t>
    </rPh>
    <rPh sb="349" eb="350">
      <t>キ</t>
    </rPh>
    <rPh sb="353" eb="355">
      <t>トチュウ</t>
    </rPh>
    <rPh sb="357" eb="358">
      <t>ハシ</t>
    </rPh>
    <rPh sb="359" eb="360">
      <t>コ</t>
    </rPh>
    <rPh sb="365" eb="367">
      <t>ミコ</t>
    </rPh>
    <rPh sb="368" eb="370">
      <t>ジカン</t>
    </rPh>
    <rPh sb="375" eb="376">
      <t>ハヤ</t>
    </rPh>
    <phoneticPr fontId="3"/>
  </si>
  <si>
    <t>1・棒ノ嶺の山頂標識  2・惣岳山山頂の青渭神社</t>
    <phoneticPr fontId="3"/>
  </si>
  <si>
    <t>桜山森林公園インフォメーションセンター（管理棟）</t>
    <phoneticPr fontId="3"/>
  </si>
  <si>
    <t>&lt;鬼石郵便局前&gt;</t>
    <phoneticPr fontId="3"/>
  </si>
  <si>
    <t>小暮の穴薬師</t>
    <rPh sb="0" eb="2">
      <t>コグレ</t>
    </rPh>
    <rPh sb="3" eb="4">
      <t>アナ</t>
    </rPh>
    <rPh sb="4" eb="6">
      <t>ヤクシ</t>
    </rPh>
    <phoneticPr fontId="3"/>
  </si>
  <si>
    <t>山名八幡宮</t>
    <rPh sb="0" eb="2">
      <t>ヤマナ</t>
    </rPh>
    <rPh sb="2" eb="5">
      <t>ハチマングウ</t>
    </rPh>
    <phoneticPr fontId="3"/>
  </si>
  <si>
    <t>山ノ上碑P</t>
    <rPh sb="0" eb="1">
      <t>ヤマ</t>
    </rPh>
    <rPh sb="2" eb="3">
      <t>ウエ</t>
    </rPh>
    <rPh sb="3" eb="4">
      <t>ヒ</t>
    </rPh>
    <phoneticPr fontId="3"/>
  </si>
  <si>
    <t>山名城址</t>
    <rPh sb="0" eb="2">
      <t>ヤマナ</t>
    </rPh>
    <rPh sb="2" eb="4">
      <t>ジョウシ</t>
    </rPh>
    <phoneticPr fontId="3"/>
  </si>
  <si>
    <t>金井沢碑</t>
    <rPh sb="0" eb="2">
      <t>カナイ</t>
    </rPh>
    <rPh sb="2" eb="3">
      <t>サワ</t>
    </rPh>
    <rPh sb="3" eb="4">
      <t>ヒ</t>
    </rPh>
    <phoneticPr fontId="3"/>
  </si>
  <si>
    <t>団地入口</t>
    <rPh sb="0" eb="2">
      <t>ダンチ</t>
    </rPh>
    <rPh sb="2" eb="4">
      <t>イリグチ</t>
    </rPh>
    <phoneticPr fontId="3"/>
  </si>
  <si>
    <t>高風園前バス停</t>
    <rPh sb="0" eb="2">
      <t>コウフウ</t>
    </rPh>
    <rPh sb="2" eb="3">
      <t>エン</t>
    </rPh>
    <rPh sb="3" eb="4">
      <t>マエ</t>
    </rPh>
    <rPh sb="6" eb="7">
      <t>テイ</t>
    </rPh>
    <phoneticPr fontId="3"/>
  </si>
  <si>
    <t>白衣観音P</t>
    <rPh sb="0" eb="2">
      <t>ハクイ</t>
    </rPh>
    <rPh sb="2" eb="4">
      <t>カンノン</t>
    </rPh>
    <phoneticPr fontId="3"/>
  </si>
  <si>
    <t>少林山達磨寺</t>
    <rPh sb="0" eb="1">
      <t>ショウ</t>
    </rPh>
    <rPh sb="1" eb="3">
      <t>ハヤシヤマ</t>
    </rPh>
    <rPh sb="3" eb="6">
      <t>ダルマジ</t>
    </rPh>
    <phoneticPr fontId="3"/>
  </si>
  <si>
    <t>群馬八幡駅</t>
    <rPh sb="0" eb="2">
      <t>グンマ</t>
    </rPh>
    <rPh sb="2" eb="4">
      <t>ハチマン</t>
    </rPh>
    <rPh sb="4" eb="5">
      <t>エキ</t>
    </rPh>
    <phoneticPr fontId="3"/>
  </si>
  <si>
    <t>実際㌔数</t>
    <phoneticPr fontId="3"/>
  </si>
  <si>
    <t>H29.6.15木 高尾山口駅～駒木野～高尾梅郷～日影～いろはの森～４号路～浄心門～ⓢケーブル高尾山駅～高尾病院～599休館～高尾山口駅</t>
    <rPh sb="8" eb="9">
      <t>キ</t>
    </rPh>
    <rPh sb="10" eb="14">
      <t>タカオサングチ</t>
    </rPh>
    <rPh sb="14" eb="15">
      <t>エキ</t>
    </rPh>
    <rPh sb="16" eb="17">
      <t>コマ</t>
    </rPh>
    <rPh sb="17" eb="18">
      <t>キ</t>
    </rPh>
    <rPh sb="18" eb="19">
      <t>ノ</t>
    </rPh>
    <rPh sb="20" eb="22">
      <t>タカオ</t>
    </rPh>
    <rPh sb="22" eb="24">
      <t>バイゴウ</t>
    </rPh>
    <rPh sb="32" eb="33">
      <t>モリ</t>
    </rPh>
    <rPh sb="38" eb="39">
      <t>ジョウ</t>
    </rPh>
    <rPh sb="39" eb="40">
      <t>シン</t>
    </rPh>
    <rPh sb="40" eb="41">
      <t>モン</t>
    </rPh>
    <rPh sb="60" eb="61">
      <t>ヤス</t>
    </rPh>
    <rPh sb="61" eb="62">
      <t>カン</t>
    </rPh>
    <phoneticPr fontId="3"/>
  </si>
  <si>
    <t xml:space="preserve">東京６番
杉の木陰
のみち
11.5km
平成27年
７月８日(水)
曇後雨
9:43～13:55
4:30→5:10
</t>
    <rPh sb="22" eb="24">
      <t>ヘイセイ</t>
    </rPh>
    <rPh sb="33" eb="34">
      <t>スイ</t>
    </rPh>
    <rPh sb="38" eb="39">
      <t>アメ</t>
    </rPh>
    <phoneticPr fontId="3"/>
  </si>
  <si>
    <t xml:space="preserve">埼玉３番
伊豆ヶ岳
を越える
みち
14.5km
平成27年
８月28日(金)
曇時々雨
12:00～18:46
4:30→6:46
</t>
    <rPh sb="26" eb="28">
      <t>ヘイセイ</t>
    </rPh>
    <rPh sb="38" eb="39">
      <t>キン</t>
    </rPh>
    <rPh sb="42" eb="44">
      <t>トキドキ</t>
    </rPh>
    <rPh sb="44" eb="45">
      <t>アメ</t>
    </rPh>
    <phoneticPr fontId="3"/>
  </si>
  <si>
    <t>千葉06番
山武杉
のみち
8.6km
平成28年
12月28日(水)
晴
12:05～14:45
2:25→2:40</t>
    <phoneticPr fontId="3"/>
  </si>
  <si>
    <r>
      <t xml:space="preserve">H29.06.07水 </t>
    </r>
    <r>
      <rPr>
        <b/>
        <sz val="10"/>
        <rFont val="ＭＳ 明朝"/>
        <family val="1"/>
        <charset val="128"/>
      </rPr>
      <t>千葉25</t>
    </r>
    <r>
      <rPr>
        <sz val="10"/>
        <rFont val="ＭＳ 明朝"/>
        <family val="1"/>
        <charset val="128"/>
      </rPr>
      <t xml:space="preserve"> 九十九谷をたどるみち 17.5km→16.6km 曇 0:26～14:30 5:45→4:04 佐貫町駅－バス→&lt;神野寺バス停&gt;～白鳥神社(九十九谷展望園地)～神野寺～マザー牧場～465号分岐～迂回路～&lt;東粟倉&gt;  省略：(石射太郎山)～(植畑上郷バス停)－バス→木更津駅</t>
    </r>
    <phoneticPr fontId="3"/>
  </si>
  <si>
    <r>
      <t xml:space="preserve">H29.05.24水 </t>
    </r>
    <r>
      <rPr>
        <b/>
        <sz val="10"/>
        <rFont val="ＭＳ 明朝"/>
        <family val="1"/>
        <charset val="128"/>
      </rPr>
      <t>千葉24</t>
    </r>
    <r>
      <rPr>
        <sz val="10"/>
        <rFont val="ＭＳ 明朝"/>
        <family val="1"/>
        <charset val="128"/>
      </rPr>
      <t xml:space="preserve"> ニホンザルと出合うみち 11.0km 晴後曇 13:32～16:50 3:18 (下の台バス停)No23→奥畑分岐～高宕山～高宕山観音～石射太郎山～植畑上郷バス停～＜清和中バス停＞－バス→木更津駅</t>
    </r>
    <rPh sb="9" eb="10">
      <t>スイ</t>
    </rPh>
    <phoneticPr fontId="3"/>
  </si>
  <si>
    <r>
      <t xml:space="preserve">H29.05.28日 </t>
    </r>
    <r>
      <rPr>
        <sz val="10"/>
        <color rgb="FFFF0000"/>
        <rFont val="ＭＳ 明朝"/>
        <family val="1"/>
        <charset val="128"/>
      </rPr>
      <t>高尾・陣馬スタンプハイク</t>
    </r>
    <r>
      <rPr>
        <sz val="10"/>
        <rFont val="ＭＳ 明朝"/>
        <family val="1"/>
        <charset val="128"/>
      </rPr>
      <t xml:space="preserve"> ⓢ陣馬高原下茶屋～新ルート～ⓢ陣馬山山頂～奈良子峠～明王峠～底沢峠～ⓢ景信山～小仏峠～ⓢ城山～ⓢ城山下茶屋～相模湖駅</t>
    </r>
    <rPh sb="9" eb="10">
      <t>ヒ</t>
    </rPh>
    <rPh sb="25" eb="27">
      <t>ジンバ</t>
    </rPh>
    <rPh sb="27" eb="29">
      <t>コウゲン</t>
    </rPh>
    <rPh sb="29" eb="30">
      <t>シタ</t>
    </rPh>
    <rPh sb="30" eb="32">
      <t>チャヤ</t>
    </rPh>
    <rPh sb="33" eb="34">
      <t>シン</t>
    </rPh>
    <rPh sb="39" eb="41">
      <t>ジンバ</t>
    </rPh>
    <rPh sb="41" eb="42">
      <t>サン</t>
    </rPh>
    <rPh sb="42" eb="44">
      <t>サンチョウ</t>
    </rPh>
    <rPh sb="45" eb="47">
      <t>ナラ</t>
    </rPh>
    <rPh sb="47" eb="48">
      <t>コ</t>
    </rPh>
    <rPh sb="48" eb="49">
      <t>トウゲ</t>
    </rPh>
    <rPh sb="50" eb="52">
      <t>ミョウオウ</t>
    </rPh>
    <rPh sb="52" eb="53">
      <t>トウゲ</t>
    </rPh>
    <rPh sb="54" eb="55">
      <t>ソコ</t>
    </rPh>
    <rPh sb="55" eb="56">
      <t>サワ</t>
    </rPh>
    <rPh sb="56" eb="57">
      <t>トウゲ</t>
    </rPh>
    <rPh sb="59" eb="60">
      <t>ケイ</t>
    </rPh>
    <rPh sb="60" eb="61">
      <t>ノブ</t>
    </rPh>
    <rPh sb="61" eb="62">
      <t>ヤマ</t>
    </rPh>
    <rPh sb="63" eb="65">
      <t>コボトケ</t>
    </rPh>
    <rPh sb="65" eb="66">
      <t>トウゲ</t>
    </rPh>
    <rPh sb="68" eb="70">
      <t>シロヤマ</t>
    </rPh>
    <rPh sb="72" eb="74">
      <t>シロヤマ</t>
    </rPh>
    <rPh sb="74" eb="75">
      <t>ゲ</t>
    </rPh>
    <rPh sb="78" eb="81">
      <t>サガミコ</t>
    </rPh>
    <rPh sb="81" eb="82">
      <t>エキ</t>
    </rPh>
    <phoneticPr fontId="3"/>
  </si>
  <si>
    <r>
      <t xml:space="preserve">H29.6.07水 </t>
    </r>
    <r>
      <rPr>
        <b/>
        <sz val="10"/>
        <rFont val="ＭＳ 明朝"/>
        <family val="1"/>
        <charset val="128"/>
      </rPr>
      <t>千葉25</t>
    </r>
    <r>
      <rPr>
        <sz val="10"/>
        <rFont val="ＭＳ 明朝"/>
        <family val="1"/>
        <charset val="128"/>
      </rPr>
      <t xml:space="preserve"> 九十九谷をたどるみち 17.5km→16.6km 曇 0:26～14:30 5:45→4:04 佐貫町駅－バス→&lt;神野寺バス停&gt;～白鳥神社(九十九谷展望園地)～神野寺～マザー牧場～465号分岐～迂回路～&lt;東粟倉&gt;  省略：(石射太郎山)～(植畑上郷バス停)－バス→木更津駅</t>
    </r>
    <phoneticPr fontId="3"/>
  </si>
  <si>
    <t>みち</t>
  </si>
  <si>
    <t>日付</t>
  </si>
  <si>
    <t>備考</t>
  </si>
  <si>
    <t>湖の</t>
  </si>
  <si>
    <t>東京 2</t>
  </si>
  <si>
    <t>鳥の</t>
  </si>
  <si>
    <t>東京 3</t>
  </si>
  <si>
    <t>富士見の</t>
  </si>
  <si>
    <t>東京 4</t>
  </si>
  <si>
    <t>歴史の</t>
  </si>
  <si>
    <t>東京 5</t>
  </si>
  <si>
    <t>鍾乳洞と滝</t>
  </si>
  <si>
    <t>東京 6</t>
  </si>
  <si>
    <t>杉の木陰</t>
  </si>
  <si>
    <t>東京 7</t>
  </si>
  <si>
    <t>山草の</t>
  </si>
  <si>
    <t>東京計</t>
    <rPh sb="2" eb="3">
      <t>ケイ</t>
    </rPh>
    <phoneticPr fontId="3"/>
  </si>
  <si>
    <t>水源の</t>
  </si>
  <si>
    <t>埼玉 2</t>
  </si>
  <si>
    <t>奥武蔵の古刹</t>
  </si>
  <si>
    <t>埼玉 3</t>
  </si>
  <si>
    <t>伊豆ヶ岳</t>
  </si>
  <si>
    <t>曇時々雨</t>
  </si>
  <si>
    <t>埼玉 4</t>
  </si>
  <si>
    <t>埼玉 5</t>
  </si>
  <si>
    <t>大霧山に登る</t>
  </si>
  <si>
    <t>埼玉 6</t>
  </si>
  <si>
    <t>埼玉 7</t>
  </si>
  <si>
    <t>H27.10.21水</t>
  </si>
  <si>
    <t>曇</t>
  </si>
  <si>
    <t>埼玉 8</t>
  </si>
  <si>
    <t>埼玉 9</t>
  </si>
  <si>
    <t>H27.11.29日</t>
  </si>
  <si>
    <t>埼玉10</t>
  </si>
  <si>
    <t>埼玉11</t>
  </si>
  <si>
    <t>雨時々曇</t>
  </si>
  <si>
    <t>埼玉12</t>
  </si>
  <si>
    <t>H27.11.11水</t>
  </si>
  <si>
    <t>埼玉13</t>
  </si>
  <si>
    <t>高原牧場を通る</t>
  </si>
  <si>
    <t>H27.11.26木</t>
  </si>
  <si>
    <t>雨後曇</t>
  </si>
  <si>
    <t>埼玉計</t>
    <rPh sb="2" eb="3">
      <t>ケイ</t>
    </rPh>
    <phoneticPr fontId="3"/>
  </si>
  <si>
    <t>群馬 2</t>
  </si>
  <si>
    <t>群馬 3</t>
  </si>
  <si>
    <t>－</t>
  </si>
  <si>
    <t>群馬34</t>
  </si>
  <si>
    <t>群馬計</t>
    <rPh sb="2" eb="3">
      <t>ケイ</t>
    </rPh>
    <phoneticPr fontId="3"/>
  </si>
  <si>
    <t>坂東太郎の</t>
  </si>
  <si>
    <t>千葉 2</t>
  </si>
  <si>
    <t>自然と歴史をたどる</t>
  </si>
  <si>
    <t>千葉 3</t>
  </si>
  <si>
    <t>古墳をたずねる</t>
  </si>
  <si>
    <t>H28.11.25金</t>
  </si>
  <si>
    <t>水鳥の</t>
  </si>
  <si>
    <t>H28.12.17土</t>
  </si>
  <si>
    <t>千葉 5</t>
  </si>
  <si>
    <t>埴輪と遊ぶ</t>
  </si>
  <si>
    <t>千葉 6</t>
  </si>
  <si>
    <t>千葉 7</t>
  </si>
  <si>
    <t>千葉 8</t>
  </si>
  <si>
    <t>H29.02.04土</t>
  </si>
  <si>
    <t>千葉 9</t>
  </si>
  <si>
    <t>千葉10</t>
  </si>
  <si>
    <t>H29.02.10金</t>
  </si>
  <si>
    <t>千葉11</t>
  </si>
  <si>
    <t>晴後雲</t>
  </si>
  <si>
    <t>千葉12</t>
  </si>
  <si>
    <t>H29.02.24金</t>
  </si>
  <si>
    <t>千葉13</t>
  </si>
  <si>
    <t>千葉14</t>
  </si>
  <si>
    <t>H29.3.31金</t>
  </si>
  <si>
    <t>雲</t>
  </si>
  <si>
    <t>千葉15</t>
  </si>
  <si>
    <t>雲後雨</t>
  </si>
  <si>
    <t>千葉16</t>
  </si>
  <si>
    <t>H29.02.19日</t>
  </si>
  <si>
    <t>千葉17</t>
  </si>
  <si>
    <t>千葉18</t>
  </si>
  <si>
    <t>H29.03.18土</t>
  </si>
  <si>
    <t>千葉19</t>
  </si>
  <si>
    <t>千葉20</t>
  </si>
  <si>
    <t>千葉21</t>
  </si>
  <si>
    <t>アジサイのみち</t>
  </si>
  <si>
    <t>千葉22</t>
  </si>
  <si>
    <t>H29.05.04木</t>
  </si>
  <si>
    <t>千葉23</t>
  </si>
  <si>
    <t>H29.05.24水</t>
  </si>
  <si>
    <t>千葉24</t>
  </si>
  <si>
    <t>晴後曇</t>
  </si>
  <si>
    <t>千葉25</t>
  </si>
  <si>
    <t>H29.06.07水</t>
  </si>
  <si>
    <t>千葉26</t>
  </si>
  <si>
    <t>H29.05.05金</t>
  </si>
  <si>
    <t>千葉27</t>
  </si>
  <si>
    <t>川と沼をつなぐ</t>
  </si>
  <si>
    <t>千葉28</t>
  </si>
  <si>
    <t>沼めぐりの</t>
  </si>
  <si>
    <t>千葉29</t>
  </si>
  <si>
    <t>三浦・岩礁</t>
  </si>
  <si>
    <t>H27.12.20日</t>
  </si>
  <si>
    <t>神奈川 2</t>
  </si>
  <si>
    <t>油壺・入江</t>
  </si>
  <si>
    <t>神奈川 3</t>
  </si>
  <si>
    <t>荒崎・潮騒</t>
  </si>
  <si>
    <t>神奈川 4</t>
  </si>
  <si>
    <t>佐島・大楠山</t>
  </si>
  <si>
    <t>神奈川 5</t>
  </si>
  <si>
    <t>稲村ヶ崎・磯づたい</t>
  </si>
  <si>
    <t>神奈川 6</t>
  </si>
  <si>
    <t>神奈川 7</t>
  </si>
  <si>
    <t>大磯・高麗山</t>
  </si>
  <si>
    <t>神奈川 8</t>
  </si>
  <si>
    <t>神奈川 9</t>
  </si>
  <si>
    <t>弘法大師と桜</t>
  </si>
  <si>
    <t>神奈川10</t>
  </si>
  <si>
    <t>太田道灌・日向薬師</t>
  </si>
  <si>
    <t>神奈川11</t>
  </si>
  <si>
    <t>順礼峠</t>
  </si>
  <si>
    <t>神奈川12</t>
  </si>
  <si>
    <t>丹沢山塊東辺</t>
  </si>
  <si>
    <t>神奈川13</t>
  </si>
  <si>
    <t>山里から津久井湖へ</t>
  </si>
  <si>
    <t>神奈川14</t>
  </si>
  <si>
    <t>峰の薬師へ</t>
  </si>
  <si>
    <t>H28.3.12土</t>
  </si>
  <si>
    <t>神奈川15</t>
  </si>
  <si>
    <t>弘法大師と丹沢</t>
  </si>
  <si>
    <t>H28.2.10水</t>
  </si>
  <si>
    <t>神奈川16</t>
  </si>
  <si>
    <t>大山参り蓑毛</t>
  </si>
  <si>
    <t>神奈川17</t>
  </si>
  <si>
    <t>H28.3.9水</t>
  </si>
  <si>
    <t>踏破済みコース明細（県別・日付順）</t>
    <rPh sb="7" eb="9">
      <t>メイサイ</t>
    </rPh>
    <rPh sb="10" eb="12">
      <t>ケンベツ</t>
    </rPh>
    <rPh sb="13" eb="15">
      <t>ヒヅケ</t>
    </rPh>
    <rPh sb="15" eb="16">
      <t>ジュン</t>
    </rPh>
    <phoneticPr fontId="3"/>
  </si>
  <si>
    <t>踏破済一覧</t>
  </si>
  <si>
    <t>踏破済みコース一覧（県別・番号順）</t>
    <rPh sb="7" eb="9">
      <t>イチラン</t>
    </rPh>
    <rPh sb="10" eb="12">
      <t>ケンベツ</t>
    </rPh>
    <rPh sb="13" eb="15">
      <t>バンゴウ</t>
    </rPh>
    <rPh sb="15" eb="16">
      <t>ジュン</t>
    </rPh>
    <phoneticPr fontId="3"/>
  </si>
  <si>
    <t>群馬４番
小梨峠から
牛伏山への
みち
20.0km
H29.6.22(木)
曇後晴
9:16～15:46
8:00→6:30</t>
    <rPh sb="0" eb="2">
      <t>グンマ</t>
    </rPh>
    <rPh sb="3" eb="4">
      <t>バン</t>
    </rPh>
    <rPh sb="37" eb="38">
      <t>モク</t>
    </rPh>
    <phoneticPr fontId="3"/>
  </si>
  <si>
    <t>(千人隠れ)</t>
    <rPh sb="1" eb="3">
      <t>センニン</t>
    </rPh>
    <rPh sb="3" eb="4">
      <t>カク</t>
    </rPh>
    <phoneticPr fontId="3"/>
  </si>
  <si>
    <t>(大黒の洞窟)</t>
    <rPh sb="1" eb="3">
      <t>ダイコク</t>
    </rPh>
    <rPh sb="4" eb="6">
      <t>ドウクツ</t>
    </rPh>
    <phoneticPr fontId="3"/>
  </si>
  <si>
    <t>曇後晴</t>
    <phoneticPr fontId="3"/>
  </si>
  <si>
    <t>不通過</t>
    <rPh sb="0" eb="1">
      <t>フ</t>
    </rPh>
    <rPh sb="1" eb="3">
      <t>ツウカ</t>
    </rPh>
    <phoneticPr fontId="3"/>
  </si>
  <si>
    <t xml:space="preserve">群馬１番
三波石峡
のみち
(1.0)+5.0=6.0km
H28.3.21(月)
曇後晴
09:50～11:30
1:30→1:42
</t>
    <rPh sb="40" eb="41">
      <t>ゲツ</t>
    </rPh>
    <rPh sb="43" eb="44">
      <t>クモリ</t>
    </rPh>
    <rPh sb="44" eb="45">
      <t>ノチ</t>
    </rPh>
    <rPh sb="45" eb="46">
      <t>パレ</t>
    </rPh>
    <phoneticPr fontId="3"/>
  </si>
  <si>
    <t xml:space="preserve">群馬２番
渓谷を下る
みち　
13.2+(10.7)
=23.9km
H28.4.10(日)
晴
9:58～16:42
4:30→6:44
</t>
    <rPh sb="48" eb="49">
      <t>パレ</t>
    </rPh>
    <phoneticPr fontId="3"/>
  </si>
  <si>
    <t xml:space="preserve">群馬34番
桜山のみち
15.6km→
10.6+(2.3)=
12.9km
平成28年
３月21日(月)
晴
11:30～15:40
5:00→4:10
</t>
    <rPh sb="40" eb="42">
      <t>ヘイセイ</t>
    </rPh>
    <rPh sb="52" eb="53">
      <t>ゲツ</t>
    </rPh>
    <rPh sb="55" eb="56">
      <t>パレ</t>
    </rPh>
    <phoneticPr fontId="3"/>
  </si>
  <si>
    <t>群馬５番
石碑めぐり
のみち
14.8km
H29.6.29(木)
曇後晴
9:22～14:27
5:00→5:05</t>
    <rPh sb="0" eb="2">
      <t>グンマ</t>
    </rPh>
    <rPh sb="3" eb="4">
      <t>バン</t>
    </rPh>
    <phoneticPr fontId="3"/>
  </si>
  <si>
    <t>山ノ上碑</t>
    <phoneticPr fontId="3"/>
  </si>
  <si>
    <t>小根山森林公園への</t>
  </si>
  <si>
    <t>小根山森林公園への</t>
    <phoneticPr fontId="3"/>
  </si>
  <si>
    <t>旧道裏妙義の</t>
  </si>
  <si>
    <t>土塩</t>
  </si>
  <si>
    <t>横川駅</t>
  </si>
  <si>
    <t>小根山森林公園</t>
  </si>
  <si>
    <t>子育地蔵尊</t>
    <phoneticPr fontId="3"/>
  </si>
  <si>
    <t>鉄道文化むら</t>
    <phoneticPr fontId="3"/>
  </si>
  <si>
    <t>中木のサザンカ</t>
  </si>
  <si>
    <t>妙義湖</t>
  </si>
  <si>
    <t>黒門</t>
  </si>
  <si>
    <t>＜松井田駅＞</t>
    <phoneticPr fontId="3"/>
  </si>
  <si>
    <t>仙ヶ滝P</t>
    <phoneticPr fontId="3"/>
  </si>
  <si>
    <t>妙義神社P</t>
    <phoneticPr fontId="3"/>
  </si>
  <si>
    <t>群馬 4</t>
  </si>
  <si>
    <t>群馬 5</t>
  </si>
  <si>
    <t>群馬 6</t>
  </si>
  <si>
    <t>群馬 7</t>
  </si>
  <si>
    <t>群馬 8</t>
  </si>
  <si>
    <t>群馬 9</t>
  </si>
  <si>
    <t>群馬10</t>
    <phoneticPr fontId="3"/>
  </si>
  <si>
    <t>群馬12</t>
  </si>
  <si>
    <t>群馬13</t>
  </si>
  <si>
    <t>群馬14</t>
  </si>
  <si>
    <t>群馬23</t>
  </si>
  <si>
    <t>群馬24</t>
  </si>
  <si>
    <t>群馬25</t>
  </si>
  <si>
    <t>群馬26</t>
  </si>
  <si>
    <t>群馬27</t>
  </si>
  <si>
    <t>群馬28</t>
  </si>
  <si>
    <t>群馬29</t>
  </si>
  <si>
    <t>群馬30</t>
  </si>
  <si>
    <t>群馬31</t>
  </si>
  <si>
    <t>小梨峠から牛伏山へ</t>
    <phoneticPr fontId="3"/>
  </si>
  <si>
    <t>三波石峡</t>
    <phoneticPr fontId="3"/>
  </si>
  <si>
    <t>石碑（いしぶみ）めぐり</t>
    <phoneticPr fontId="3"/>
  </si>
  <si>
    <t>旧信州街道</t>
  </si>
  <si>
    <t>旧信州街道</t>
    <phoneticPr fontId="3"/>
  </si>
  <si>
    <t>大桁山登山コース</t>
    <phoneticPr fontId="3"/>
  </si>
  <si>
    <t>さくらの里と石門</t>
  </si>
  <si>
    <t>さくらの里と石門</t>
    <phoneticPr fontId="3"/>
  </si>
  <si>
    <t>小根山森林公園へ</t>
    <phoneticPr fontId="3"/>
  </si>
  <si>
    <t>山菜の　</t>
    <phoneticPr fontId="3"/>
  </si>
  <si>
    <t>カラマツと熊笹の</t>
    <phoneticPr fontId="3"/>
  </si>
  <si>
    <t>山里のいで湯の</t>
    <phoneticPr fontId="3"/>
  </si>
  <si>
    <t>ツツジの</t>
    <phoneticPr fontId="3"/>
  </si>
  <si>
    <t>赤城南面陽光の</t>
    <phoneticPr fontId="3"/>
  </si>
  <si>
    <t>梨木への</t>
    <phoneticPr fontId="3"/>
  </si>
  <si>
    <t>花見ヶ原高原ハイキング</t>
    <phoneticPr fontId="3"/>
  </si>
  <si>
    <t>童謡のふるさとを尋ねる</t>
    <phoneticPr fontId="3"/>
  </si>
  <si>
    <t>大滝への</t>
    <phoneticPr fontId="3"/>
  </si>
  <si>
    <t>寝釈迦の</t>
    <phoneticPr fontId="3"/>
  </si>
  <si>
    <t>草木湖をめぐる</t>
    <phoneticPr fontId="3"/>
  </si>
  <si>
    <t>紅葉映える峡谷の</t>
    <phoneticPr fontId="3"/>
  </si>
  <si>
    <t>吾妻山から自然観察の森への</t>
    <phoneticPr fontId="3"/>
  </si>
  <si>
    <t>黒檜山から花見ヶ原への</t>
  </si>
  <si>
    <t>桜山の</t>
    <phoneticPr fontId="3"/>
  </si>
  <si>
    <t>山菜の</t>
  </si>
  <si>
    <r>
      <t xml:space="preserve">H28.04.10日 </t>
    </r>
    <r>
      <rPr>
        <b/>
        <sz val="10"/>
        <rFont val="ＭＳ 明朝"/>
        <family val="1"/>
        <charset val="128"/>
      </rPr>
      <t>群馬２</t>
    </r>
    <r>
      <rPr>
        <sz val="10"/>
        <rFont val="ＭＳ 明朝"/>
        <family val="1"/>
        <charset val="128"/>
      </rPr>
      <t xml:space="preserve"> 渓谷を下るみち 13.2+(10.7)=23.9km 晴 1:30～15:40 4:10 夜沢～御荷鉾林道展望台～石神峠～不動尊～妹ヶ谷→鬼石郵便局</t>
    </r>
    <phoneticPr fontId="3"/>
  </si>
  <si>
    <r>
      <t>H29.06.22木</t>
    </r>
    <r>
      <rPr>
        <b/>
        <sz val="10"/>
        <rFont val="ＭＳ 明朝"/>
        <family val="1"/>
        <charset val="128"/>
      </rPr>
      <t xml:space="preserve"> 群馬４</t>
    </r>
    <r>
      <rPr>
        <sz val="10"/>
        <rFont val="ＭＳ 明朝"/>
        <family val="1"/>
        <charset val="128"/>
      </rPr>
      <t xml:space="preserve"> 小梨峠から牛伏山へのみち 20.0km 曇後晴 9:16～15:46 8:00→6:30 （八高線群馬藤岡駅8:36-上信観光バス小粕線IC不可-9:11上鹿島）⇒上鹿島バス停～小梨峠～八束～牛伏山自然公園～多胡碑～上信電鉄馬庭駅</t>
    </r>
    <phoneticPr fontId="3"/>
  </si>
  <si>
    <r>
      <t xml:space="preserve">上信電鉄馬庭駅～山名八幡宮～石碑の路～山ノ上碑～金井沢碑～高崎市寺尾町館 高風園前バス停→NO6へ
</t>
    </r>
    <r>
      <rPr>
        <sz val="10"/>
        <color theme="7" tint="-0.499984740745262"/>
        <rFont val="ＭＳ 明朝"/>
        <family val="1"/>
        <charset val="128"/>
      </rPr>
      <t xml:space="preserve">撮影ポイント：山ノ上碑
</t>
    </r>
    <r>
      <rPr>
        <sz val="10"/>
        <rFont val="ＭＳ 明朝"/>
        <family val="1"/>
        <charset val="128"/>
      </rPr>
      <t xml:space="preserve">
上信電鉄の上信線ガイドによると、ワンマン運転で無人駅の下車は先頭車両に移動し運転室脇にある料金表示を見て、乗車時に取った整理券と現金を運賃箱に入れるという。まるでバスのようだが、馬庭駅は時間帯による有人駅で、全部のドアが開いた。また、同じ柄の車両が一つもないのには驚いた。多少迷いながら山ノ上碑まで来たが、勘違いしてトイレのために階段を下りてしまい、再び長い階段を上ることになってしまった。途中から高崎自然歩道の標識が多く、関東ふれあいの道マーク付もあるが目的外の標識にかなり惑わされた。城山団地入口の交差点を過ぎて、同標識に誘われて入った道は路面が見えないほど雑草が生い茂り、かきわけて進んた。自然の森、観音山ファミリーパークに出たが、案内図を見ても現在地が分からず苦労した。このコースで見みかけたのは観光客ばかりで、山歩きの人は皆無だった。</t>
    </r>
    <rPh sb="184" eb="186">
      <t>シャリョウ</t>
    </rPh>
    <rPh sb="187" eb="188">
      <t>ヒト</t>
    </rPh>
    <rPh sb="195" eb="196">
      <t>オドロ</t>
    </rPh>
    <rPh sb="199" eb="201">
      <t>タショウ</t>
    </rPh>
    <rPh sb="201" eb="202">
      <t>マヨ</t>
    </rPh>
    <rPh sb="212" eb="213">
      <t>キ</t>
    </rPh>
    <rPh sb="240" eb="241">
      <t>ナガ</t>
    </rPh>
    <rPh sb="258" eb="260">
      <t>トチュウ</t>
    </rPh>
    <rPh sb="269" eb="271">
      <t>ヒョウシキ</t>
    </rPh>
    <rPh sb="272" eb="273">
      <t>タ</t>
    </rPh>
    <rPh sb="286" eb="287">
      <t>フ</t>
    </rPh>
    <rPh sb="291" eb="292">
      <t>メ</t>
    </rPh>
    <rPh sb="292" eb="293">
      <t>マト</t>
    </rPh>
    <rPh sb="293" eb="294">
      <t>ガイ</t>
    </rPh>
    <rPh sb="301" eb="302">
      <t>マド</t>
    </rPh>
    <rPh sb="318" eb="319">
      <t>ス</t>
    </rPh>
    <rPh sb="322" eb="323">
      <t>ドウ</t>
    </rPh>
    <rPh sb="330" eb="331">
      <t>ハイ</t>
    </rPh>
    <rPh sb="333" eb="334">
      <t>ミチ</t>
    </rPh>
    <rPh sb="378" eb="379">
      <t>デ</t>
    </rPh>
    <rPh sb="382" eb="385">
      <t>アンナイズ</t>
    </rPh>
    <rPh sb="386" eb="387">
      <t>ミ</t>
    </rPh>
    <rPh sb="389" eb="392">
      <t>ゲンザイチ</t>
    </rPh>
    <rPh sb="397" eb="399">
      <t>クロウ</t>
    </rPh>
    <phoneticPr fontId="3"/>
  </si>
  <si>
    <t>群馬６番
白衣観音めぐり
のみち
(達磨寺コース)
17.5km→
9.3+(1.0)=
10.3km
H29.6.29(木)
晴
14:30～18:03
3:00→3:33</t>
    <rPh sb="0" eb="2">
      <t>グンマ</t>
    </rPh>
    <rPh sb="3" eb="4">
      <t>バン</t>
    </rPh>
    <phoneticPr fontId="3"/>
  </si>
  <si>
    <r>
      <t xml:space="preserve">H29.06.29木 </t>
    </r>
    <r>
      <rPr>
        <b/>
        <sz val="10"/>
        <rFont val="ＭＳ 明朝"/>
        <family val="1"/>
        <charset val="128"/>
      </rPr>
      <t>群馬５</t>
    </r>
    <r>
      <rPr>
        <sz val="10"/>
        <rFont val="ＭＳ 明朝"/>
        <family val="1"/>
        <charset val="128"/>
      </rPr>
      <t xml:space="preserve"> 石碑めぐりのみち 14.8km 曇後晴 9:22～14:27 5:00→5:05 上信電鉄馬庭駅～山名八幡宮～石碑の路～山ノ上碑～金井沢碑～高崎市寺尾町館 高風園前バス停→NO6へ</t>
    </r>
    <phoneticPr fontId="3"/>
  </si>
  <si>
    <r>
      <t xml:space="preserve">H29.06.29木 </t>
    </r>
    <r>
      <rPr>
        <b/>
        <sz val="10"/>
        <rFont val="ＭＳ 明朝"/>
        <family val="1"/>
        <charset val="128"/>
      </rPr>
      <t>群馬６</t>
    </r>
    <r>
      <rPr>
        <sz val="10"/>
        <rFont val="ＭＳ 明朝"/>
        <family val="1"/>
        <charset val="128"/>
      </rPr>
      <t xml:space="preserve"> 白衣観音めぐりのみち(達磨寺コース) 17.5km→9.3+(1.0)=10.3km 晴 14:30～18:03 3:00→3:33 NO5より→高崎市寺尾町館 高風園前バス停～白衣大観音～野鳥の森～（千人隠れ）～（大黒の洞穴）～少林山達磨寺⇒信越線群馬八幡駅</t>
    </r>
    <phoneticPr fontId="3"/>
  </si>
  <si>
    <t>群馬12番
小根山森林
公園へのみち　
7.9km
H29.07/06木
晴
9:19～11:43
3:10→2:24</t>
    <rPh sb="0" eb="2">
      <t>グンマ</t>
    </rPh>
    <rPh sb="4" eb="5">
      <t>バン</t>
    </rPh>
    <phoneticPr fontId="3"/>
  </si>
  <si>
    <t>群馬11番
旧道裏妙義
のみち
7.5+(4.0)=
11.5km
H29.07/06木
晴
11:53～15:30
3:10→3:37</t>
    <rPh sb="0" eb="2">
      <t>グンマ</t>
    </rPh>
    <rPh sb="4" eb="5">
      <t>バン</t>
    </rPh>
    <phoneticPr fontId="3"/>
  </si>
  <si>
    <t>群馬11</t>
    <phoneticPr fontId="3"/>
  </si>
  <si>
    <t>白衣観音めぐり</t>
    <phoneticPr fontId="3"/>
  </si>
  <si>
    <t>歴史を尋ねる</t>
    <phoneticPr fontId="3"/>
  </si>
  <si>
    <t>旧道裏妙義</t>
    <phoneticPr fontId="3"/>
  </si>
  <si>
    <t>群馬14番
道祖神のみち　
(0.6)+6.7=
7.3km
H29.08/24木
晴
9:35～11:27
3:10→1:52</t>
    <rPh sb="0" eb="2">
      <t>グンマ</t>
    </rPh>
    <rPh sb="4" eb="5">
      <t>バン</t>
    </rPh>
    <phoneticPr fontId="3"/>
  </si>
  <si>
    <r>
      <t xml:space="preserve">H29.07/06木 </t>
    </r>
    <r>
      <rPr>
        <b/>
        <sz val="10"/>
        <rFont val="ＭＳ 明朝"/>
        <family val="1"/>
        <charset val="128"/>
      </rPr>
      <t>群馬11</t>
    </r>
    <r>
      <rPr>
        <sz val="10"/>
        <rFont val="ＭＳ 明朝"/>
        <family val="1"/>
        <charset val="128"/>
      </rPr>
      <t xml:space="preserve"> 旧道裏妙義のみち 7.5+(4.0)=11.5km 晴 11:53～15:30 3:10→3:37 NO.12より→信越線横川駅（安中市）～中木のサザンカ～妙義湖～黒門～富岡市妙義町妙義神社～＜信越線松井田駅＞</t>
    </r>
    <phoneticPr fontId="3"/>
  </si>
  <si>
    <t xml:space="preserve">群馬13番
山菜のみち　
(3.3)+7.4=
10.7km
H29.08/24木
晴
12：16～14:52
3:20→3:24
</t>
    <rPh sb="0" eb="2">
      <t>グンマ</t>
    </rPh>
    <rPh sb="4" eb="5">
      <t>バン</t>
    </rPh>
    <phoneticPr fontId="3"/>
  </si>
  <si>
    <t>さわらび療育園入口</t>
    <phoneticPr fontId="3"/>
  </si>
  <si>
    <t>らんづ入口</t>
    <rPh sb="3" eb="5">
      <t>イリグチ</t>
    </rPh>
    <phoneticPr fontId="3"/>
  </si>
  <si>
    <t>らんづ</t>
    <phoneticPr fontId="3"/>
  </si>
  <si>
    <t>戸春名神社</t>
  </si>
  <si>
    <t>高野谷戸バス停</t>
  </si>
  <si>
    <t>&lt;高野谷戸&gt;</t>
    <phoneticPr fontId="3"/>
  </si>
  <si>
    <t>&lt;落合&gt;</t>
    <phoneticPr fontId="3"/>
  </si>
  <si>
    <t>日陰本庄</t>
  </si>
  <si>
    <t>風戸峠</t>
  </si>
  <si>
    <t>恵宝沢バス停</t>
  </si>
  <si>
    <t>全透院P</t>
    <phoneticPr fontId="3"/>
  </si>
  <si>
    <t>風戸峠P</t>
    <phoneticPr fontId="3"/>
  </si>
  <si>
    <r>
      <t xml:space="preserve">       16:40</t>
    </r>
    <r>
      <rPr>
        <sz val="8"/>
        <rFont val="ＭＳ 明朝"/>
        <family val="1"/>
        <charset val="128"/>
      </rPr>
      <t>-上野東京L平塚行-</t>
    </r>
    <r>
      <rPr>
        <sz val="10"/>
        <rFont val="ＭＳ 明朝"/>
        <family val="1"/>
        <charset val="128"/>
      </rPr>
      <t>18:21赤羽18:26</t>
    </r>
    <r>
      <rPr>
        <sz val="8"/>
        <rFont val="ＭＳ 明朝"/>
        <family val="1"/>
        <charset val="128"/>
      </rPr>
      <t>-埼京線-</t>
    </r>
    <r>
      <rPr>
        <sz val="10"/>
        <rFont val="ＭＳ 明朝"/>
        <family val="1"/>
        <charset val="128"/>
      </rPr>
      <t>18:40新宿18:46</t>
    </r>
    <r>
      <rPr>
        <sz val="8"/>
        <rFont val="ＭＳ 明朝"/>
        <family val="1"/>
        <charset val="128"/>
      </rPr>
      <t>-小田急向ヶ丘-</t>
    </r>
    <r>
      <rPr>
        <sz val="10"/>
        <rFont val="ＭＳ 明朝"/>
        <family val="1"/>
        <charset val="128"/>
      </rPr>
      <t>19:22生田</t>
    </r>
    <rPh sb="55" eb="58">
      <t>ムコウガオカ</t>
    </rPh>
    <phoneticPr fontId="3"/>
  </si>
  <si>
    <t>榛名山への</t>
  </si>
  <si>
    <t>榛名から水沢への</t>
  </si>
  <si>
    <t>しぶかわの</t>
  </si>
  <si>
    <t>たかやま高原牧場の</t>
  </si>
  <si>
    <t>H27.7.28火 往路:中野島5：19→5:32分倍河原5:38→5：57北野
北野6：02発→馬返7:26着(中央高速八王子より河口湖IC)
馬返7:36～7:48一合目7:51～8:15二合目8:21～8:42三合目8:44～9:04四合目9:05～9:53五合目9:55～10:30六合目10:42～11:41七合目11:42～14:03八合目14:10～16:07本八合目16:08～16:1016:11上江戸屋泊
H27.7.29水 雨時々曇 上江戸屋1:41～2:01九合目2:03～2:41九合目2:41～3:35吉田口山頂3:41～4:21朝日岳ご来光待ち4:45～4:47御殿場口山頂郵便局4:49～5:13剣ヶ峰5:30～吉田口山頂6:05～7:28八合目7:30～8:52七合目8:53～9:35六合目9:40～10:12五合目10:12～11:07四合目11:09～11:36三合目11:38～12:02二合目12:04～12:40一合目12:42～13:00馬返  
復路：馬返13:15-13:35玉喜亭(吉田うどん)14:02-(中央高速河口湖IC・調布IC)-15：26生田着</t>
    <rPh sb="8" eb="9">
      <t>ヒ</t>
    </rPh>
    <rPh sb="221" eb="222">
      <t>スイ</t>
    </rPh>
    <rPh sb="223" eb="224">
      <t>アメ</t>
    </rPh>
    <rPh sb="224" eb="226">
      <t>トキドキ</t>
    </rPh>
    <rPh sb="226" eb="227">
      <t>クモリ</t>
    </rPh>
    <phoneticPr fontId="3"/>
  </si>
  <si>
    <t>第４石門</t>
    <phoneticPr fontId="3"/>
  </si>
  <si>
    <t xml:space="preserve">群馬７番
歴史を
尋ねるみち
11.5km
H29.09.15金
晴
7:23～10:55
3:30→3:32
</t>
    <rPh sb="0" eb="2">
      <t>グンマ</t>
    </rPh>
    <rPh sb="3" eb="4">
      <t>バン</t>
    </rPh>
    <phoneticPr fontId="3"/>
  </si>
  <si>
    <t xml:space="preserve">群馬10番
さくらの里
と石門のみち
9.6km
H29.09.14木
晴
9:15～12:50
4:00→3:35
</t>
    <rPh sb="0" eb="2">
      <t>グンマ</t>
    </rPh>
    <rPh sb="4" eb="5">
      <t>バン</t>
    </rPh>
    <phoneticPr fontId="3"/>
  </si>
  <si>
    <t xml:space="preserve">群馬８番
旧信州街道
のみち
8.8km
H29.09.15金
晴
10:55～14:04
3:00→3:09
</t>
    <rPh sb="0" eb="2">
      <t>グンマ</t>
    </rPh>
    <rPh sb="3" eb="4">
      <t>バン</t>
    </rPh>
    <phoneticPr fontId="3"/>
  </si>
  <si>
    <r>
      <t xml:space="preserve">H29.08.24木 </t>
    </r>
    <r>
      <rPr>
        <b/>
        <sz val="10"/>
        <rFont val="ＭＳ 明朝"/>
        <family val="1"/>
        <charset val="128"/>
      </rPr>
      <t>群馬14</t>
    </r>
    <r>
      <rPr>
        <sz val="10"/>
        <rFont val="ＭＳ 明朝"/>
        <family val="1"/>
        <charset val="128"/>
      </rPr>
      <t xml:space="preserve"> 道祖神のみち (0.6)+6.7=7.3km 晴 9:35～11:27 3:10→1:52 逆：さわらび療育園入口バス停（高崎市榛名町小田原）～らんづ入口～らんづ～戸春名神社～全透院～高野谷戸バス停（高崎市倉渕町三ノ倉）</t>
    </r>
    <phoneticPr fontId="3"/>
  </si>
  <si>
    <r>
      <t xml:space="preserve">H29.07.06木 </t>
    </r>
    <r>
      <rPr>
        <b/>
        <sz val="10"/>
        <rFont val="ＭＳ 明朝"/>
        <family val="1"/>
        <charset val="128"/>
      </rPr>
      <t xml:space="preserve">群馬12 </t>
    </r>
    <r>
      <rPr>
        <sz val="10"/>
        <rFont val="ＭＳ 明朝"/>
        <family val="1"/>
        <charset val="128"/>
      </rPr>
      <t>小根山森林公園へのみち 7.9km 晴 9:19～11:43 3:00→2:24 信越線西松井田駅-タクシー⇒安中市松井田町土塩(ひじしお)～仙ヶ滝～小根山森林公園～碓氷関所跡～茶屋本陣跡～信越線横川駅（安中市）→コース11へ</t>
    </r>
    <phoneticPr fontId="3"/>
  </si>
  <si>
    <r>
      <t xml:space="preserve">H29.09.14木 </t>
    </r>
    <r>
      <rPr>
        <b/>
        <sz val="10"/>
        <rFont val="ＭＳ 明朝"/>
        <family val="1"/>
        <charset val="128"/>
      </rPr>
      <t>群馬10</t>
    </r>
    <r>
      <rPr>
        <sz val="10"/>
        <rFont val="ＭＳ 明朝"/>
        <family val="1"/>
        <charset val="128"/>
      </rPr>
      <t xml:space="preserve"> さくらの里と石門のみち 9.6km 晴 9:15～12:50 4:00→3:35 逆：富岡市妙義町妙義神社～一本杉～第四石門～中之岳神社～さくらの里～下仁田町中村</t>
    </r>
    <phoneticPr fontId="3"/>
  </si>
  <si>
    <r>
      <t xml:space="preserve">H29.08.24木 </t>
    </r>
    <r>
      <rPr>
        <b/>
        <sz val="10"/>
        <rFont val="ＭＳ 明朝"/>
        <family val="1"/>
        <charset val="128"/>
      </rPr>
      <t>群馬13</t>
    </r>
    <r>
      <rPr>
        <sz val="10"/>
        <rFont val="ＭＳ 明朝"/>
        <family val="1"/>
        <charset val="128"/>
      </rPr>
      <t xml:space="preserve"> 山菜のみち (3.3)+7.4=10.7km 晴 12:16～14:52 3:20→3:24 逆：NO.14より→＜高野谷戸バス停＞～＜落合＞→日陰本庄（榛名町）～風戸峠～般若沢～恵宝沢バス停（安中市西上秋間）</t>
    </r>
    <phoneticPr fontId="3"/>
  </si>
  <si>
    <r>
      <t xml:space="preserve">H29.09.15金 </t>
    </r>
    <r>
      <rPr>
        <b/>
        <sz val="10"/>
        <rFont val="ＭＳ 明朝"/>
        <family val="1"/>
        <charset val="128"/>
      </rPr>
      <t>群馬７</t>
    </r>
    <r>
      <rPr>
        <sz val="10"/>
        <rFont val="ＭＳ 明朝"/>
        <family val="1"/>
        <charset val="128"/>
      </rPr>
      <t xml:space="preserve"> 歴史を尋ねるみち 11.5km 晴 7:23～10:55 3:30→3:32 上信電鉄富岡駅⇒富岡市中高尾～長学寺～貫前神社～富岡市宮崎→NO.８へ</t>
    </r>
    <phoneticPr fontId="3"/>
  </si>
  <si>
    <r>
      <t xml:space="preserve">H29.09.15金 </t>
    </r>
    <r>
      <rPr>
        <b/>
        <sz val="10"/>
        <rFont val="ＭＳ 明朝"/>
        <family val="1"/>
        <charset val="128"/>
      </rPr>
      <t>群馬８</t>
    </r>
    <r>
      <rPr>
        <sz val="10"/>
        <rFont val="ＭＳ 明朝"/>
        <family val="1"/>
        <charset val="128"/>
      </rPr>
      <t xml:space="preserve"> 旧信州街道のみち 8.8km 晴 10:55～14:04 3:00→3:09 </t>
    </r>
    <phoneticPr fontId="3"/>
  </si>
  <si>
    <t>H29.9.10日 晴 高尾山口駅～599Q401～高尾病院～霞台～ⓢケーブル高尾山駅～浄心門～３号路～山頂～稲荷山～高尾山口駅</t>
    <rPh sb="8" eb="9">
      <t>カ</t>
    </rPh>
    <rPh sb="12" eb="16">
      <t>タカオサングチ</t>
    </rPh>
    <rPh sb="26" eb="28">
      <t>タカオ</t>
    </rPh>
    <rPh sb="28" eb="30">
      <t>ビョウイン</t>
    </rPh>
    <rPh sb="31" eb="33">
      <t>カスミダイ</t>
    </rPh>
    <rPh sb="39" eb="42">
      <t>タカオサン</t>
    </rPh>
    <rPh sb="42" eb="43">
      <t>エキ</t>
    </rPh>
    <rPh sb="44" eb="45">
      <t>ジョウ</t>
    </rPh>
    <rPh sb="45" eb="46">
      <t>シン</t>
    </rPh>
    <rPh sb="46" eb="47">
      <t>モン</t>
    </rPh>
    <rPh sb="52" eb="54">
      <t>サンチョウ</t>
    </rPh>
    <rPh sb="59" eb="63">
      <t>タカオサングチ</t>
    </rPh>
    <phoneticPr fontId="3"/>
  </si>
  <si>
    <t>中高尾バス停</t>
  </si>
  <si>
    <t>長学寺</t>
    <phoneticPr fontId="3"/>
  </si>
  <si>
    <t>一ノ宮北</t>
    <rPh sb="0" eb="1">
      <t>イチ</t>
    </rPh>
    <rPh sb="2" eb="4">
      <t>ミヤキタ</t>
    </rPh>
    <phoneticPr fontId="3"/>
  </si>
  <si>
    <t>すみれヶ丘公園</t>
    <rPh sb="4" eb="5">
      <t>オカ</t>
    </rPh>
    <rPh sb="5" eb="7">
      <t>コウエン</t>
    </rPh>
    <phoneticPr fontId="3"/>
  </si>
  <si>
    <t xml:space="preserve">H29.09.15金  </t>
    <phoneticPr fontId="3"/>
  </si>
  <si>
    <t>宮崎神社</t>
  </si>
  <si>
    <t>宮崎公園</t>
  </si>
  <si>
    <t>旧茂木家住宅P</t>
    <phoneticPr fontId="3"/>
  </si>
  <si>
    <t>宇芸神社</t>
  </si>
  <si>
    <t>千平駅</t>
  </si>
  <si>
    <t>宮崎入口バス停</t>
    <rPh sb="2" eb="4">
      <t>イリグチ</t>
    </rPh>
    <rPh sb="6" eb="7">
      <t>テイ</t>
    </rPh>
    <phoneticPr fontId="3"/>
  </si>
  <si>
    <t>宮崎</t>
    <phoneticPr fontId="3"/>
  </si>
  <si>
    <t>食品店</t>
    <rPh sb="0" eb="1">
      <t>ショク</t>
    </rPh>
    <rPh sb="1" eb="2">
      <t>ヒン</t>
    </rPh>
    <rPh sb="2" eb="3">
      <t>テン</t>
    </rPh>
    <phoneticPr fontId="3"/>
  </si>
  <si>
    <t>NO9分岐</t>
    <rPh sb="3" eb="5">
      <t>ブンキ</t>
    </rPh>
    <phoneticPr fontId="3"/>
  </si>
  <si>
    <t>朝・昼食</t>
    <rPh sb="0" eb="1">
      <t>アサ</t>
    </rPh>
    <phoneticPr fontId="3"/>
  </si>
  <si>
    <t>千平駅</t>
    <phoneticPr fontId="3"/>
  </si>
  <si>
    <t>H29.09.14木   NO9へ</t>
    <phoneticPr fontId="3"/>
  </si>
  <si>
    <t>一本杉</t>
  </si>
  <si>
    <t>中之岳神社</t>
  </si>
  <si>
    <t>さくらの里</t>
  </si>
  <si>
    <t>中村バス停</t>
    <rPh sb="4" eb="5">
      <t>テイ</t>
    </rPh>
    <phoneticPr fontId="3"/>
  </si>
  <si>
    <t>(中村バス停)</t>
    <rPh sb="5" eb="6">
      <t>テイ</t>
    </rPh>
    <phoneticPr fontId="3"/>
  </si>
  <si>
    <t>蛇田</t>
  </si>
  <si>
    <t>大桁山</t>
  </si>
  <si>
    <t>キャンプ場</t>
  </si>
  <si>
    <t>コース８分岐点</t>
  </si>
  <si>
    <t>山頂</t>
    <rPh sb="0" eb="2">
      <t>サンチョウ</t>
    </rPh>
    <phoneticPr fontId="3"/>
  </si>
  <si>
    <t>住宅</t>
  </si>
  <si>
    <t>第四石門P</t>
    <phoneticPr fontId="3"/>
  </si>
  <si>
    <t>石門昼食</t>
    <phoneticPr fontId="3"/>
  </si>
  <si>
    <t>貫前神社P</t>
    <phoneticPr fontId="3"/>
  </si>
  <si>
    <t>神社</t>
  </si>
  <si>
    <t>群馬９番
大桁山登山
コース
(1.5)+9.8=
11.3㎞
H29.09.14木
晴
 (12:57～13:28) 13:28～17:15 4:00→(0:31)+3:47
=4:18</t>
    <rPh sb="0" eb="2">
      <t>グンマ</t>
    </rPh>
    <rPh sb="3" eb="4">
      <t>バン</t>
    </rPh>
    <phoneticPr fontId="3"/>
  </si>
  <si>
    <r>
      <t xml:space="preserve">H29.09.14木 </t>
    </r>
    <r>
      <rPr>
        <b/>
        <sz val="10"/>
        <rFont val="ＭＳ 明朝"/>
        <family val="1"/>
        <charset val="128"/>
      </rPr>
      <t xml:space="preserve">群馬９ </t>
    </r>
    <r>
      <rPr>
        <sz val="10"/>
        <rFont val="ＭＳ 明朝"/>
        <family val="1"/>
        <charset val="128"/>
      </rPr>
      <t>大桁山登山コース (1.5)+9.8=11.3㎞ 晴 (12:57～13:28) 13:28～17:15 4:00→(0:31)+3:47=4:18</t>
    </r>
    <phoneticPr fontId="3"/>
  </si>
  <si>
    <t>H29.09.15金</t>
  </si>
  <si>
    <t>H29.09.14木</t>
  </si>
  <si>
    <t>H29.07.06木   NO12より</t>
    <phoneticPr fontId="3"/>
  </si>
  <si>
    <r>
      <t>H29.07.06木   生田5:48</t>
    </r>
    <r>
      <rPr>
        <sz val="8"/>
        <rFont val="ＭＳ 明朝"/>
        <family val="1"/>
        <charset val="128"/>
      </rPr>
      <t>-小田急線成城乗換-</t>
    </r>
    <r>
      <rPr>
        <sz val="10"/>
        <rFont val="ＭＳ 明朝"/>
        <family val="1"/>
        <charset val="128"/>
      </rPr>
      <t>6:17新宿6:25</t>
    </r>
    <r>
      <rPr>
        <sz val="8"/>
        <rFont val="ＭＳ 明朝"/>
        <family val="1"/>
        <charset val="128"/>
      </rPr>
      <t>-埼京線浦和行-6</t>
    </r>
    <r>
      <rPr>
        <sz val="10"/>
        <rFont val="ＭＳ 明朝"/>
        <family val="1"/>
        <charset val="128"/>
      </rPr>
      <t>:38赤羽6:50</t>
    </r>
    <r>
      <rPr>
        <sz val="8"/>
        <rFont val="ＭＳ 明朝"/>
        <family val="1"/>
        <charset val="128"/>
      </rPr>
      <t>-高崎線-</t>
    </r>
    <rPh sb="9" eb="10">
      <t>キ</t>
    </rPh>
    <rPh sb="13" eb="15">
      <t>イクタ</t>
    </rPh>
    <rPh sb="20" eb="24">
      <t>オダキュウセン</t>
    </rPh>
    <rPh sb="24" eb="26">
      <t>セイジョウ</t>
    </rPh>
    <rPh sb="26" eb="28">
      <t>ノリカエ</t>
    </rPh>
    <rPh sb="33" eb="35">
      <t>シンジュク</t>
    </rPh>
    <rPh sb="40" eb="43">
      <t>サイキョウセン</t>
    </rPh>
    <rPh sb="43" eb="45">
      <t>ウラワ</t>
    </rPh>
    <rPh sb="45" eb="46">
      <t>イキ</t>
    </rPh>
    <rPh sb="51" eb="52">
      <t>アカ</t>
    </rPh>
    <rPh sb="52" eb="53">
      <t>ハネ</t>
    </rPh>
    <rPh sb="60" eb="61">
      <t>セン</t>
    </rPh>
    <phoneticPr fontId="3"/>
  </si>
  <si>
    <r>
      <t xml:space="preserve">              8:31高崎8:42</t>
    </r>
    <r>
      <rPr>
        <sz val="8"/>
        <rFont val="ＭＳ 明朝"/>
        <family val="1"/>
        <charset val="128"/>
      </rPr>
      <t>-信越線-</t>
    </r>
    <r>
      <rPr>
        <sz val="10"/>
        <rFont val="ＭＳ 明朝"/>
        <family val="1"/>
        <charset val="128"/>
      </rPr>
      <t>9:08西松井田-</t>
    </r>
    <r>
      <rPr>
        <sz val="8"/>
        <rFont val="ＭＳ 明朝"/>
        <family val="1"/>
        <charset val="128"/>
      </rPr>
      <t>タクシー</t>
    </r>
    <r>
      <rPr>
        <sz val="10"/>
        <rFont val="ＭＳ 明朝"/>
        <family val="1"/>
        <charset val="128"/>
      </rPr>
      <t>-土塩</t>
    </r>
    <rPh sb="25" eb="28">
      <t>シンエツセン</t>
    </rPh>
    <rPh sb="33" eb="34">
      <t>ニシ</t>
    </rPh>
    <rPh sb="34" eb="37">
      <t>マツイダ</t>
    </rPh>
    <rPh sb="43" eb="44">
      <t>ド</t>
    </rPh>
    <rPh sb="44" eb="45">
      <t>シオ</t>
    </rPh>
    <phoneticPr fontId="3"/>
  </si>
  <si>
    <t>H29.07.06木   NO11へ</t>
    <phoneticPr fontId="3"/>
  </si>
  <si>
    <r>
      <t xml:space="preserve">              18:40新宿18:46</t>
    </r>
    <r>
      <rPr>
        <sz val="8"/>
        <rFont val="ＭＳ 明朝"/>
        <family val="1"/>
        <charset val="128"/>
      </rPr>
      <t>-小田急線向ヶ丘乗換-</t>
    </r>
    <r>
      <rPr>
        <sz val="10"/>
        <rFont val="ＭＳ 明朝"/>
        <family val="1"/>
        <charset val="128"/>
      </rPr>
      <t>19:22生田</t>
    </r>
    <rPh sb="31" eb="34">
      <t>ムコウガオカ</t>
    </rPh>
    <rPh sb="34" eb="36">
      <t>ノリカエ</t>
    </rPh>
    <phoneticPr fontId="3"/>
  </si>
  <si>
    <r>
      <t>H29.07.06木   松井田16:06</t>
    </r>
    <r>
      <rPr>
        <sz val="8"/>
        <rFont val="ＭＳ 明朝"/>
        <family val="1"/>
        <charset val="128"/>
      </rPr>
      <t>-信越線-</t>
    </r>
    <r>
      <rPr>
        <sz val="10"/>
        <rFont val="ＭＳ 明朝"/>
        <family val="1"/>
        <charset val="128"/>
      </rPr>
      <t>16:29高崎16:40</t>
    </r>
    <r>
      <rPr>
        <sz val="8"/>
        <rFont val="ＭＳ 明朝"/>
        <family val="1"/>
        <charset val="128"/>
      </rPr>
      <t>-上野東京L平塚行-</t>
    </r>
    <r>
      <rPr>
        <sz val="10"/>
        <rFont val="ＭＳ 明朝"/>
        <family val="1"/>
        <charset val="128"/>
      </rPr>
      <t>18:21赤羽18:26</t>
    </r>
    <r>
      <rPr>
        <sz val="8"/>
        <rFont val="ＭＳ 明朝"/>
        <family val="1"/>
        <charset val="128"/>
      </rPr>
      <t>-埼京線-</t>
    </r>
    <rPh sb="9" eb="10">
      <t>キ</t>
    </rPh>
    <rPh sb="13" eb="16">
      <t>マツイダ</t>
    </rPh>
    <rPh sb="31" eb="33">
      <t>タカサキ</t>
    </rPh>
    <rPh sb="39" eb="40">
      <t>ウエ</t>
    </rPh>
    <rPh sb="40" eb="41">
      <t>ノ</t>
    </rPh>
    <rPh sb="41" eb="43">
      <t>トウキョウ</t>
    </rPh>
    <rPh sb="44" eb="46">
      <t>ヒラツカ</t>
    </rPh>
    <rPh sb="46" eb="47">
      <t>イ</t>
    </rPh>
    <rPh sb="61" eb="64">
      <t>サイキョウセン</t>
    </rPh>
    <phoneticPr fontId="3"/>
  </si>
  <si>
    <r>
      <t>H29.08.24木   恵宝沢15:37(+6分遅)</t>
    </r>
    <r>
      <rPr>
        <sz val="8"/>
        <rFont val="ＭＳ 明朝"/>
        <family val="1"/>
        <charset val="128"/>
      </rPr>
      <t>-ﾎﾞﾙﾃｯｸｽｱｰｸﾊﾞｽ-</t>
    </r>
    <r>
      <rPr>
        <sz val="10"/>
        <rFont val="ＭＳ 明朝"/>
        <family val="1"/>
        <charset val="128"/>
      </rPr>
      <t>15:55(+6分遅)安中16:17</t>
    </r>
    <r>
      <rPr>
        <sz val="8"/>
        <rFont val="ＭＳ 明朝"/>
        <family val="1"/>
        <charset val="128"/>
      </rPr>
      <t>-信越線-</t>
    </r>
    <r>
      <rPr>
        <sz val="10"/>
        <rFont val="ＭＳ 明朝"/>
        <family val="1"/>
        <charset val="128"/>
      </rPr>
      <t>16:29高崎</t>
    </r>
    <rPh sb="24" eb="25">
      <t>フン</t>
    </rPh>
    <rPh sb="25" eb="26">
      <t>チ</t>
    </rPh>
    <rPh sb="53" eb="55">
      <t>アンナカ</t>
    </rPh>
    <rPh sb="70" eb="72">
      <t>タカサキ</t>
    </rPh>
    <phoneticPr fontId="3"/>
  </si>
  <si>
    <t>H29.08.24木   NO13へ</t>
    <phoneticPr fontId="3"/>
  </si>
  <si>
    <t>H29.08.24木</t>
    <phoneticPr fontId="3"/>
  </si>
  <si>
    <t>H29.09.15金   NO7より</t>
    <phoneticPr fontId="3"/>
  </si>
  <si>
    <t>H29.09.14木   NO10より</t>
    <rPh sb="9" eb="10">
      <t>モク</t>
    </rPh>
    <phoneticPr fontId="3"/>
  </si>
  <si>
    <t>H29.06.29木</t>
    <phoneticPr fontId="3"/>
  </si>
  <si>
    <t>H29.06.29木   NO5より</t>
    <rPh sb="9" eb="10">
      <t>キ</t>
    </rPh>
    <phoneticPr fontId="3"/>
  </si>
  <si>
    <r>
      <t>H29.06.29木   生田6:11</t>
    </r>
    <r>
      <rPr>
        <sz val="8"/>
        <rFont val="ＭＳ 明朝"/>
        <family val="1"/>
        <charset val="128"/>
      </rPr>
      <t>-小田急線成城乗換-</t>
    </r>
    <r>
      <rPr>
        <sz val="10"/>
        <rFont val="ＭＳ 明朝"/>
        <family val="1"/>
        <charset val="128"/>
      </rPr>
      <t>6:40新宿6:58</t>
    </r>
    <r>
      <rPr>
        <sz val="8"/>
        <rFont val="ＭＳ 明朝"/>
        <family val="1"/>
        <charset val="128"/>
      </rPr>
      <t>-湘南新宿通快-</t>
    </r>
    <r>
      <rPr>
        <sz val="10"/>
        <rFont val="ＭＳ 明朝"/>
        <family val="1"/>
        <charset val="128"/>
      </rPr>
      <t>8:51高崎8:21</t>
    </r>
    <rPh sb="9" eb="10">
      <t>キ</t>
    </rPh>
    <rPh sb="13" eb="15">
      <t>イクタ</t>
    </rPh>
    <rPh sb="20" eb="24">
      <t>オダキュウセン</t>
    </rPh>
    <rPh sb="24" eb="26">
      <t>セイジョウ</t>
    </rPh>
    <rPh sb="26" eb="28">
      <t>ノリカエ</t>
    </rPh>
    <rPh sb="33" eb="35">
      <t>シンジュク</t>
    </rPh>
    <rPh sb="40" eb="42">
      <t>ショウナン</t>
    </rPh>
    <rPh sb="42" eb="44">
      <t>シンジュク</t>
    </rPh>
    <rPh sb="44" eb="45">
      <t>ツウ</t>
    </rPh>
    <rPh sb="45" eb="46">
      <t>カイ</t>
    </rPh>
    <rPh sb="51" eb="53">
      <t>タカサキ</t>
    </rPh>
    <phoneticPr fontId="3"/>
  </si>
  <si>
    <r>
      <t>H29.06.22木   馬庭15:53</t>
    </r>
    <r>
      <rPr>
        <sz val="8"/>
        <rFont val="ＭＳ 明朝"/>
        <family val="1"/>
        <charset val="128"/>
      </rPr>
      <t>-上信電鉄-</t>
    </r>
    <r>
      <rPr>
        <sz val="10"/>
        <rFont val="ＭＳ 明朝"/>
        <family val="1"/>
        <charset val="128"/>
      </rPr>
      <t>16：12高崎16:26</t>
    </r>
    <r>
      <rPr>
        <sz val="8"/>
        <rFont val="ＭＳ 明朝"/>
        <family val="1"/>
        <charset val="128"/>
      </rPr>
      <t>-上野東京L小田原行-</t>
    </r>
    <r>
      <rPr>
        <sz val="10"/>
        <rFont val="ＭＳ 明朝"/>
        <family val="1"/>
        <charset val="128"/>
      </rPr>
      <t>18:05赤羽18:11</t>
    </r>
    <r>
      <rPr>
        <sz val="8"/>
        <rFont val="ＭＳ 明朝"/>
        <family val="1"/>
        <charset val="128"/>
      </rPr>
      <t>-埼京線-</t>
    </r>
    <rPh sb="9" eb="10">
      <t>モク</t>
    </rPh>
    <rPh sb="13" eb="15">
      <t>マニワ</t>
    </rPh>
    <rPh sb="31" eb="33">
      <t>タカサキ</t>
    </rPh>
    <rPh sb="39" eb="40">
      <t>ウエ</t>
    </rPh>
    <rPh sb="40" eb="41">
      <t>ノ</t>
    </rPh>
    <rPh sb="41" eb="43">
      <t>トウキョウ</t>
    </rPh>
    <rPh sb="44" eb="47">
      <t>オダワラ</t>
    </rPh>
    <rPh sb="47" eb="48">
      <t>イ</t>
    </rPh>
    <rPh sb="62" eb="65">
      <t>サイキョウセン</t>
    </rPh>
    <phoneticPr fontId="3"/>
  </si>
  <si>
    <r>
      <t xml:space="preserve">              </t>
    </r>
    <r>
      <rPr>
        <sz val="8"/>
        <rFont val="ＭＳ 明朝"/>
        <family val="1"/>
        <charset val="128"/>
      </rPr>
      <t>-上信電鉄IC不可-</t>
    </r>
    <r>
      <rPr>
        <sz val="10"/>
        <rFont val="ＭＳ 明朝"/>
        <family val="1"/>
        <charset val="128"/>
      </rPr>
      <t>9:53馬庭</t>
    </r>
    <rPh sb="15" eb="17">
      <t>ジョウシン</t>
    </rPh>
    <rPh sb="17" eb="19">
      <t>デンテツ</t>
    </rPh>
    <rPh sb="21" eb="23">
      <t>フカ</t>
    </rPh>
    <phoneticPr fontId="3"/>
  </si>
  <si>
    <t>H29.06.29木   NO6へ</t>
    <phoneticPr fontId="3"/>
  </si>
  <si>
    <r>
      <t>H29.06.22木   中野島5:36</t>
    </r>
    <r>
      <rPr>
        <sz val="8"/>
        <rFont val="ＭＳ 明朝"/>
        <family val="1"/>
        <charset val="128"/>
      </rPr>
      <t>-南武線-</t>
    </r>
    <r>
      <rPr>
        <sz val="10"/>
        <rFont val="ＭＳ 明朝"/>
        <family val="1"/>
        <charset val="128"/>
      </rPr>
      <t>5:48府中本町5:59</t>
    </r>
    <r>
      <rPr>
        <sz val="8"/>
        <rFont val="ＭＳ 明朝"/>
        <family val="1"/>
        <charset val="128"/>
      </rPr>
      <t>-武蔵野線</t>
    </r>
    <r>
      <rPr>
        <sz val="10"/>
        <rFont val="ＭＳ 明朝"/>
        <family val="1"/>
        <charset val="128"/>
      </rPr>
      <t>-6:25北朝霞/朝霞台6:32</t>
    </r>
    <r>
      <rPr>
        <sz val="8"/>
        <rFont val="ＭＳ 明朝"/>
        <family val="1"/>
        <charset val="128"/>
      </rPr>
      <t>-東上線-</t>
    </r>
    <rPh sb="9" eb="10">
      <t>モク</t>
    </rPh>
    <rPh sb="13" eb="16">
      <t>ナカノシマ</t>
    </rPh>
    <rPh sb="29" eb="33">
      <t>フチュウホンマチ</t>
    </rPh>
    <rPh sb="38" eb="41">
      <t>ムサシノ</t>
    </rPh>
    <rPh sb="47" eb="50">
      <t>キタアサカ</t>
    </rPh>
    <rPh sb="51" eb="53">
      <t>アサカ</t>
    </rPh>
    <rPh sb="53" eb="54">
      <t>ダイ</t>
    </rPh>
    <rPh sb="59" eb="62">
      <t>トウジョウセン</t>
    </rPh>
    <phoneticPr fontId="3"/>
  </si>
  <si>
    <r>
      <t xml:space="preserve">              7:25小川町7:32</t>
    </r>
    <r>
      <rPr>
        <sz val="8"/>
        <rFont val="ＭＳ 明朝"/>
        <family val="1"/>
        <charset val="128"/>
      </rPr>
      <t>-八高線-</t>
    </r>
    <r>
      <rPr>
        <sz val="10"/>
        <rFont val="ＭＳ 明朝"/>
        <family val="1"/>
        <charset val="128"/>
      </rPr>
      <t>8:11群馬藤岡8:36</t>
    </r>
    <r>
      <rPr>
        <sz val="8"/>
        <rFont val="ＭＳ 明朝"/>
        <family val="1"/>
        <charset val="128"/>
      </rPr>
      <t>-上信観光バス小粕線-</t>
    </r>
    <r>
      <rPr>
        <sz val="10"/>
        <rFont val="ＭＳ 明朝"/>
        <family val="1"/>
        <charset val="128"/>
      </rPr>
      <t>9:13上鹿島バス停</t>
    </r>
    <rPh sb="18" eb="21">
      <t>オガワマチ</t>
    </rPh>
    <rPh sb="34" eb="38">
      <t>グンマフジオカ</t>
    </rPh>
    <rPh sb="43" eb="45">
      <t>ジョウシン</t>
    </rPh>
    <rPh sb="45" eb="47">
      <t>カンコウ</t>
    </rPh>
    <rPh sb="49" eb="50">
      <t>コ</t>
    </rPh>
    <rPh sb="50" eb="51">
      <t>カス</t>
    </rPh>
    <rPh sb="51" eb="52">
      <t>セン</t>
    </rPh>
    <rPh sb="57" eb="58">
      <t>カミ</t>
    </rPh>
    <rPh sb="58" eb="60">
      <t>カシマ</t>
    </rPh>
    <rPh sb="62" eb="63">
      <t>テイ</t>
    </rPh>
    <phoneticPr fontId="3"/>
  </si>
  <si>
    <r>
      <t>H28.04.10日   鬼石郵便局前16:58</t>
    </r>
    <r>
      <rPr>
        <sz val="8"/>
        <rFont val="ＭＳ 明朝"/>
        <family val="1"/>
        <charset val="128"/>
      </rPr>
      <t>-(朝日自動車)-</t>
    </r>
    <r>
      <rPr>
        <sz val="10"/>
        <rFont val="ＭＳ 明朝"/>
        <family val="1"/>
        <charset val="128"/>
      </rPr>
      <t>17:40本庄駅南口/本庄17:50-快速ｱｰﾊﾞﾝ-</t>
    </r>
    <rPh sb="13" eb="15">
      <t>オニシ</t>
    </rPh>
    <rPh sb="15" eb="18">
      <t>ユウビンキョク</t>
    </rPh>
    <rPh sb="18" eb="19">
      <t>ゼン</t>
    </rPh>
    <rPh sb="28" eb="31">
      <t>ジドウシャ</t>
    </rPh>
    <rPh sb="38" eb="41">
      <t>ホンジョウエキ</t>
    </rPh>
    <rPh sb="41" eb="43">
      <t>ミナミグチ</t>
    </rPh>
    <phoneticPr fontId="3"/>
  </si>
  <si>
    <r>
      <t xml:space="preserve">              19:02赤羽19:0</t>
    </r>
    <r>
      <rPr>
        <sz val="8"/>
        <rFont val="ＭＳ 明朝"/>
        <family val="1"/>
        <charset val="128"/>
      </rPr>
      <t>7-湘南新宿L-</t>
    </r>
    <r>
      <rPr>
        <sz val="10"/>
        <rFont val="ＭＳ 明朝"/>
        <family val="1"/>
        <charset val="128"/>
      </rPr>
      <t>19:22新宿19:31</t>
    </r>
    <r>
      <rPr>
        <sz val="8"/>
        <rFont val="ＭＳ 明朝"/>
        <family val="1"/>
        <charset val="128"/>
      </rPr>
      <t>-小田急線-</t>
    </r>
    <r>
      <rPr>
        <sz val="10"/>
        <rFont val="ＭＳ 明朝"/>
        <family val="1"/>
        <charset val="128"/>
      </rPr>
      <t>20：01生田</t>
    </r>
    <rPh sb="19" eb="21">
      <t>アカバネ</t>
    </rPh>
    <rPh sb="27" eb="30">
      <t>ミナミシンシュク</t>
    </rPh>
    <rPh sb="30" eb="31">
      <t>Ｌ</t>
    </rPh>
    <rPh sb="38" eb="40">
      <t>シンジュク</t>
    </rPh>
    <rPh sb="46" eb="49">
      <t>オダキュウ</t>
    </rPh>
    <rPh sb="56" eb="58">
      <t>イクタ</t>
    </rPh>
    <phoneticPr fontId="3"/>
  </si>
  <si>
    <r>
      <t>H28.04.10日   生田6:18</t>
    </r>
    <r>
      <rPr>
        <sz val="8"/>
        <rFont val="ＭＳ 明朝"/>
        <family val="1"/>
        <charset val="128"/>
      </rPr>
      <t>-小田急線成城乗換-</t>
    </r>
    <r>
      <rPr>
        <sz val="10"/>
        <rFont val="ＭＳ 明朝"/>
        <family val="1"/>
        <charset val="128"/>
      </rPr>
      <t>6:47新宿6:58</t>
    </r>
    <r>
      <rPr>
        <sz val="8"/>
        <rFont val="ＭＳ 明朝"/>
        <family val="1"/>
        <charset val="128"/>
      </rPr>
      <t>-湘南新宿L-</t>
    </r>
    <r>
      <rPr>
        <sz val="10"/>
        <rFont val="ＭＳ 明朝"/>
        <family val="1"/>
        <charset val="128"/>
      </rPr>
      <t>8:40新町</t>
    </r>
    <rPh sb="9" eb="10">
      <t>ヒ</t>
    </rPh>
    <rPh sb="13" eb="15">
      <t>イクタ</t>
    </rPh>
    <rPh sb="20" eb="24">
      <t>オダキュウセン</t>
    </rPh>
    <rPh sb="24" eb="26">
      <t>セイジョウ</t>
    </rPh>
    <rPh sb="26" eb="28">
      <t>ノリカエ</t>
    </rPh>
    <rPh sb="33" eb="35">
      <t>シンジュク</t>
    </rPh>
    <rPh sb="40" eb="42">
      <t>ショウナン</t>
    </rPh>
    <rPh sb="42" eb="44">
      <t>シンジュク</t>
    </rPh>
    <rPh sb="50" eb="52">
      <t>シンマチ</t>
    </rPh>
    <phoneticPr fontId="3"/>
  </si>
  <si>
    <r>
      <t xml:space="preserve">              新町8:50</t>
    </r>
    <r>
      <rPr>
        <sz val="8"/>
        <rFont val="ＭＳ 明朝"/>
        <family val="1"/>
        <charset val="128"/>
      </rPr>
      <t>-日本中央バス奥多野線ﾐﾆﾊﾞｽIC不可-</t>
    </r>
    <r>
      <rPr>
        <sz val="10"/>
        <rFont val="ＭＳ 明朝"/>
        <family val="1"/>
        <charset val="128"/>
      </rPr>
      <t>9:53保美濃山</t>
    </r>
    <rPh sb="14" eb="15">
      <t>シン</t>
    </rPh>
    <rPh sb="15" eb="16">
      <t>マチ</t>
    </rPh>
    <rPh sb="21" eb="23">
      <t>ニホン</t>
    </rPh>
    <rPh sb="23" eb="25">
      <t>チュウオウ</t>
    </rPh>
    <rPh sb="27" eb="28">
      <t>オク</t>
    </rPh>
    <rPh sb="28" eb="30">
      <t>タノ</t>
    </rPh>
    <rPh sb="30" eb="31">
      <t>セン</t>
    </rPh>
    <rPh sb="38" eb="40">
      <t>フカ</t>
    </rPh>
    <rPh sb="45" eb="46">
      <t>ホ</t>
    </rPh>
    <rPh sb="46" eb="48">
      <t>ミノ</t>
    </rPh>
    <rPh sb="48" eb="49">
      <t>ヤマ</t>
    </rPh>
    <phoneticPr fontId="3"/>
  </si>
  <si>
    <r>
      <t>H28.03.21月   生田6:09</t>
    </r>
    <r>
      <rPr>
        <sz val="8"/>
        <rFont val="ＭＳ 明朝"/>
        <family val="1"/>
        <charset val="128"/>
      </rPr>
      <t>-小田急線成城乗換-</t>
    </r>
    <r>
      <rPr>
        <sz val="10"/>
        <rFont val="ＭＳ 明朝"/>
        <family val="1"/>
        <charset val="128"/>
      </rPr>
      <t>6:38新宿6:58</t>
    </r>
    <r>
      <rPr>
        <sz val="8"/>
        <rFont val="ＭＳ 明朝"/>
        <family val="1"/>
        <charset val="128"/>
      </rPr>
      <t>-湘南新宿L-</t>
    </r>
    <r>
      <rPr>
        <sz val="10"/>
        <rFont val="ＭＳ 明朝"/>
        <family val="1"/>
        <charset val="128"/>
      </rPr>
      <t>8:40新町</t>
    </r>
    <rPh sb="9" eb="10">
      <t>ゲツ</t>
    </rPh>
    <rPh sb="13" eb="15">
      <t>イクタ</t>
    </rPh>
    <rPh sb="20" eb="24">
      <t>オダキュウセン</t>
    </rPh>
    <rPh sb="24" eb="26">
      <t>セイジョウ</t>
    </rPh>
    <rPh sb="26" eb="28">
      <t>ノリカエ</t>
    </rPh>
    <rPh sb="33" eb="35">
      <t>シンジュク</t>
    </rPh>
    <rPh sb="40" eb="42">
      <t>ショウナン</t>
    </rPh>
    <rPh sb="42" eb="44">
      <t>シンジュク</t>
    </rPh>
    <rPh sb="50" eb="52">
      <t>シンマチ</t>
    </rPh>
    <phoneticPr fontId="3"/>
  </si>
  <si>
    <r>
      <t xml:space="preserve">              新町8:50</t>
    </r>
    <r>
      <rPr>
        <sz val="8"/>
        <rFont val="ＭＳ 明朝"/>
        <family val="1"/>
        <charset val="128"/>
      </rPr>
      <t>-日本中央バス奥多野線ﾐﾆﾊﾞｽIC不可-</t>
    </r>
    <r>
      <rPr>
        <sz val="10"/>
        <rFont val="ＭＳ 明朝"/>
        <family val="1"/>
        <charset val="128"/>
      </rPr>
      <t>9:48栢ヶ舞</t>
    </r>
    <rPh sb="14" eb="15">
      <t>シン</t>
    </rPh>
    <rPh sb="15" eb="16">
      <t>マチ</t>
    </rPh>
    <rPh sb="21" eb="23">
      <t>ニホン</t>
    </rPh>
    <rPh sb="23" eb="25">
      <t>チュウオウ</t>
    </rPh>
    <rPh sb="27" eb="28">
      <t>オク</t>
    </rPh>
    <rPh sb="28" eb="30">
      <t>タノ</t>
    </rPh>
    <rPh sb="30" eb="31">
      <t>セン</t>
    </rPh>
    <rPh sb="38" eb="40">
      <t>フカ</t>
    </rPh>
    <rPh sb="45" eb="46">
      <t>カヤ</t>
    </rPh>
    <rPh sb="47" eb="48">
      <t>ブ</t>
    </rPh>
    <phoneticPr fontId="3"/>
  </si>
  <si>
    <t>H28.03.21月   NO1より</t>
    <phoneticPr fontId="3"/>
  </si>
  <si>
    <r>
      <t>H28.03.21月   鬼石郵便局前15:55</t>
    </r>
    <r>
      <rPr>
        <sz val="8"/>
        <rFont val="ＭＳ 明朝"/>
        <family val="1"/>
        <charset val="128"/>
      </rPr>
      <t>-(朝日自動車)-</t>
    </r>
    <r>
      <rPr>
        <sz val="10"/>
        <rFont val="ＭＳ 明朝"/>
        <family val="1"/>
        <charset val="128"/>
      </rPr>
      <t>16:37本庄駅南口/本庄16:45</t>
    </r>
    <r>
      <rPr>
        <sz val="8"/>
        <rFont val="ＭＳ 明朝"/>
        <family val="1"/>
        <charset val="128"/>
      </rPr>
      <t>-快速ｱｰﾊﾞﾝ-</t>
    </r>
    <rPh sb="13" eb="15">
      <t>オニシ</t>
    </rPh>
    <rPh sb="15" eb="18">
      <t>ユウビンキョク</t>
    </rPh>
    <rPh sb="18" eb="19">
      <t>ゼン</t>
    </rPh>
    <rPh sb="28" eb="31">
      <t>ジドウシャ</t>
    </rPh>
    <rPh sb="38" eb="41">
      <t>ホンジョウエキ</t>
    </rPh>
    <rPh sb="41" eb="43">
      <t>ミナミグチ</t>
    </rPh>
    <phoneticPr fontId="3"/>
  </si>
  <si>
    <r>
      <t xml:space="preserve">              17:54赤羽18:0</t>
    </r>
    <r>
      <rPr>
        <sz val="8"/>
        <rFont val="ＭＳ 明朝"/>
        <family val="1"/>
        <charset val="128"/>
      </rPr>
      <t>1-湘南新宿L-</t>
    </r>
    <r>
      <rPr>
        <sz val="10"/>
        <rFont val="ＭＳ 明朝"/>
        <family val="1"/>
        <charset val="128"/>
      </rPr>
      <t>18:15新宿18:31</t>
    </r>
    <r>
      <rPr>
        <sz val="8"/>
        <rFont val="ＭＳ 明朝"/>
        <family val="1"/>
        <charset val="128"/>
      </rPr>
      <t>-小田急線-</t>
    </r>
    <r>
      <rPr>
        <sz val="10"/>
        <rFont val="ＭＳ 明朝"/>
        <family val="1"/>
        <charset val="128"/>
      </rPr>
      <t>19:00生田</t>
    </r>
    <rPh sb="19" eb="21">
      <t>アカバネ</t>
    </rPh>
    <rPh sb="27" eb="30">
      <t>ミナミシンシュク</t>
    </rPh>
    <rPh sb="30" eb="31">
      <t>Ｌ</t>
    </rPh>
    <rPh sb="38" eb="40">
      <t>シンジュク</t>
    </rPh>
    <rPh sb="46" eb="49">
      <t>オダキュウ</t>
    </rPh>
    <rPh sb="56" eb="58">
      <t>イクタ</t>
    </rPh>
    <phoneticPr fontId="3"/>
  </si>
  <si>
    <r>
      <t>H29.09.15金   千平駅14:20</t>
    </r>
    <r>
      <rPr>
        <sz val="8"/>
        <rFont val="ＭＳ 明朝"/>
        <family val="1"/>
        <charset val="128"/>
      </rPr>
      <t>-上信電鉄-</t>
    </r>
    <r>
      <rPr>
        <sz val="10"/>
        <rFont val="ＭＳ 明朝"/>
        <family val="1"/>
        <charset val="128"/>
      </rPr>
      <t>15:14高崎15:30</t>
    </r>
    <r>
      <rPr>
        <sz val="8"/>
        <rFont val="ＭＳ 明朝"/>
        <family val="1"/>
        <charset val="128"/>
      </rPr>
      <t>-高崎線上野行-</t>
    </r>
    <r>
      <rPr>
        <sz val="10"/>
        <rFont val="ＭＳ 明朝"/>
        <family val="1"/>
        <charset val="128"/>
      </rPr>
      <t>16:54大宮17:12-埼京線-</t>
    </r>
    <rPh sb="42" eb="43">
      <t>セン</t>
    </rPh>
    <rPh sb="52" eb="54">
      <t>オオミヤ</t>
    </rPh>
    <phoneticPr fontId="3"/>
  </si>
  <si>
    <r>
      <t xml:space="preserve">              17:41新宿17:52</t>
    </r>
    <r>
      <rPr>
        <sz val="8"/>
        <rFont val="ＭＳ 明朝"/>
        <family val="1"/>
        <charset val="128"/>
      </rPr>
      <t>-小田急線向ヶ丘乗換-</t>
    </r>
    <r>
      <rPr>
        <sz val="10"/>
        <rFont val="ＭＳ 明朝"/>
        <family val="1"/>
        <charset val="128"/>
      </rPr>
      <t>18:23生田</t>
    </r>
    <rPh sb="31" eb="34">
      <t>ムコウガオカ</t>
    </rPh>
    <rPh sb="34" eb="36">
      <t>ノリカエ</t>
    </rPh>
    <phoneticPr fontId="3"/>
  </si>
  <si>
    <r>
      <t>H29.09.14木   生田5:48</t>
    </r>
    <r>
      <rPr>
        <sz val="8"/>
        <rFont val="ＭＳ 明朝"/>
        <family val="1"/>
        <charset val="128"/>
      </rPr>
      <t>-小田急線成城乗換-</t>
    </r>
    <r>
      <rPr>
        <sz val="10"/>
        <rFont val="ＭＳ 明朝"/>
        <family val="1"/>
        <charset val="128"/>
      </rPr>
      <t>6:17新宿6:20</t>
    </r>
    <r>
      <rPr>
        <sz val="8"/>
        <rFont val="ＭＳ 明朝"/>
        <family val="1"/>
        <charset val="128"/>
      </rPr>
      <t>-埼京線通快川越行-</t>
    </r>
    <r>
      <rPr>
        <sz val="10"/>
        <rFont val="ＭＳ 明朝"/>
        <family val="1"/>
        <charset val="128"/>
      </rPr>
      <t>6:34赤羽6:36</t>
    </r>
    <r>
      <rPr>
        <sz val="8"/>
        <rFont val="ＭＳ 明朝"/>
        <family val="1"/>
        <charset val="128"/>
      </rPr>
      <t>-高崎線-</t>
    </r>
    <rPh sb="9" eb="10">
      <t>モク</t>
    </rPh>
    <rPh sb="43" eb="45">
      <t>ツウカイ</t>
    </rPh>
    <rPh sb="44" eb="45">
      <t>カイ</t>
    </rPh>
    <rPh sb="45" eb="47">
      <t>カワゴエ</t>
    </rPh>
    <phoneticPr fontId="3"/>
  </si>
  <si>
    <r>
      <t xml:space="preserve">              8:16高崎8:42</t>
    </r>
    <r>
      <rPr>
        <sz val="8"/>
        <rFont val="ＭＳ 明朝"/>
        <family val="1"/>
        <charset val="128"/>
      </rPr>
      <t>-信越線-</t>
    </r>
    <r>
      <rPr>
        <sz val="10"/>
        <rFont val="ＭＳ 明朝"/>
        <family val="1"/>
        <charset val="128"/>
      </rPr>
      <t>9:05松井田-</t>
    </r>
    <r>
      <rPr>
        <sz val="8"/>
        <rFont val="ＭＳ 明朝"/>
        <family val="1"/>
        <charset val="128"/>
      </rPr>
      <t>タクシー</t>
    </r>
    <r>
      <rPr>
        <sz val="10"/>
        <rFont val="ＭＳ 明朝"/>
        <family val="1"/>
        <charset val="128"/>
      </rPr>
      <t>-妙義神社</t>
    </r>
    <rPh sb="25" eb="28">
      <t>シンエツセン</t>
    </rPh>
    <rPh sb="33" eb="36">
      <t>マツイダ</t>
    </rPh>
    <phoneticPr fontId="3"/>
  </si>
  <si>
    <r>
      <t>H29.6.29木    群馬八幡駅18:35</t>
    </r>
    <r>
      <rPr>
        <sz val="8"/>
        <rFont val="ＭＳ 明朝"/>
        <family val="1"/>
        <charset val="128"/>
      </rPr>
      <t>-信越線-</t>
    </r>
    <r>
      <rPr>
        <sz val="10"/>
        <rFont val="ＭＳ 明朝"/>
        <family val="1"/>
        <charset val="128"/>
      </rPr>
      <t>18:42高崎18:47</t>
    </r>
    <r>
      <rPr>
        <sz val="8"/>
        <rFont val="ＭＳ 明朝"/>
        <family val="1"/>
        <charset val="128"/>
      </rPr>
      <t>-上野東京L-</t>
    </r>
    <r>
      <rPr>
        <sz val="10"/>
        <rFont val="ＭＳ 明朝"/>
        <family val="1"/>
        <charset val="128"/>
      </rPr>
      <t>20:06大宮20:12</t>
    </r>
    <r>
      <rPr>
        <sz val="8"/>
        <rFont val="ＭＳ 明朝"/>
        <family val="1"/>
        <charset val="128"/>
      </rPr>
      <t>-埼京線-</t>
    </r>
    <rPh sb="8" eb="9">
      <t>モク</t>
    </rPh>
    <rPh sb="13" eb="15">
      <t>グンマ</t>
    </rPh>
    <rPh sb="15" eb="17">
      <t>ハチマン</t>
    </rPh>
    <rPh sb="17" eb="18">
      <t>エキ</t>
    </rPh>
    <rPh sb="33" eb="35">
      <t>タカサキ</t>
    </rPh>
    <rPh sb="41" eb="42">
      <t>ウエ</t>
    </rPh>
    <rPh sb="42" eb="43">
      <t>ノ</t>
    </rPh>
    <rPh sb="43" eb="45">
      <t>トウキョウ</t>
    </rPh>
    <rPh sb="52" eb="54">
      <t>オオミヤ</t>
    </rPh>
    <rPh sb="60" eb="63">
      <t>サイキョウセン</t>
    </rPh>
    <phoneticPr fontId="3"/>
  </si>
  <si>
    <r>
      <t xml:space="preserve">              20:34新宿20:53</t>
    </r>
    <r>
      <rPr>
        <sz val="8"/>
        <rFont val="ＭＳ 明朝"/>
        <family val="1"/>
        <charset val="128"/>
      </rPr>
      <t>-小田急線向ヶ丘乗換-</t>
    </r>
    <r>
      <rPr>
        <sz val="10"/>
        <rFont val="ＭＳ 明朝"/>
        <family val="1"/>
        <charset val="128"/>
      </rPr>
      <t>21:21生田</t>
    </r>
    <rPh sb="31" eb="34">
      <t>ムコウガオカ</t>
    </rPh>
    <rPh sb="34" eb="36">
      <t>ノリカエ</t>
    </rPh>
    <phoneticPr fontId="3"/>
  </si>
  <si>
    <r>
      <t xml:space="preserve">              18:25新宿18:38</t>
    </r>
    <r>
      <rPr>
        <sz val="8"/>
        <rFont val="ＭＳ 明朝"/>
        <family val="1"/>
        <charset val="128"/>
      </rPr>
      <t>-小田急線向ヶ丘乗換-</t>
    </r>
    <r>
      <rPr>
        <sz val="10"/>
        <rFont val="ＭＳ 明朝"/>
        <family val="1"/>
        <charset val="128"/>
      </rPr>
      <t>19：07生田</t>
    </r>
    <rPh sb="31" eb="34">
      <t>ムコウガオカ</t>
    </rPh>
    <rPh sb="34" eb="36">
      <t>ノリカエ</t>
    </rPh>
    <phoneticPr fontId="3"/>
  </si>
  <si>
    <t xml:space="preserve">              NO34へ</t>
    <phoneticPr fontId="3"/>
  </si>
  <si>
    <t xml:space="preserve">              上信電鉄富岡駅バス停7:00-乗合タクシー-7:20中高尾バス停</t>
    <phoneticPr fontId="3"/>
  </si>
  <si>
    <t>子持山若人の</t>
  </si>
  <si>
    <t>子持山若人の</t>
    <phoneticPr fontId="3"/>
  </si>
  <si>
    <t>吾妻山から自然観察の森への</t>
  </si>
  <si>
    <t>H28.03.21月</t>
    <phoneticPr fontId="3"/>
  </si>
  <si>
    <t>H28.04.10日</t>
    <phoneticPr fontId="3"/>
  </si>
  <si>
    <t>H29.06.22木</t>
    <phoneticPr fontId="3"/>
  </si>
  <si>
    <t>H29.06.29木</t>
    <phoneticPr fontId="3"/>
  </si>
  <si>
    <t>H27.08.28金</t>
    <phoneticPr fontId="3"/>
  </si>
  <si>
    <t>H27.10.07水</t>
    <phoneticPr fontId="3"/>
  </si>
  <si>
    <t>H27.09.04金</t>
    <phoneticPr fontId="3"/>
  </si>
  <si>
    <t>H27.08.08土</t>
    <phoneticPr fontId="3"/>
  </si>
  <si>
    <t>H29.07.06木</t>
    <phoneticPr fontId="3"/>
  </si>
  <si>
    <t>H27.05.14木</t>
    <phoneticPr fontId="3"/>
  </si>
  <si>
    <t>H27.08.28金</t>
    <rPh sb="9" eb="10">
      <t>キン</t>
    </rPh>
    <phoneticPr fontId="3"/>
  </si>
  <si>
    <t>H27.09.04金</t>
    <rPh sb="9" eb="10">
      <t>キン</t>
    </rPh>
    <phoneticPr fontId="3"/>
  </si>
  <si>
    <t>いにしえの文化の</t>
  </si>
  <si>
    <t>いにしえの文化の</t>
    <phoneticPr fontId="3"/>
  </si>
  <si>
    <t>紅葉映える峡谷の</t>
  </si>
  <si>
    <t>紅葉映える峡谷の</t>
    <phoneticPr fontId="3"/>
  </si>
  <si>
    <r>
      <t xml:space="preserve">小池～芝山仁王尊～芝山古墳・はにわ博物館～殿塚・姫塚～山武市松尾町古和本郷→NO6
</t>
    </r>
    <r>
      <rPr>
        <sz val="10"/>
        <color theme="7" tint="-0.499984740745262"/>
        <rFont val="ＭＳ 明朝"/>
        <family val="1"/>
        <charset val="128"/>
      </rPr>
      <t>撮影ポイント：殿塚・姫塚：解説標識</t>
    </r>
    <r>
      <rPr>
        <sz val="10"/>
        <rFont val="ＭＳ 明朝"/>
        <family val="1"/>
        <charset val="128"/>
      </rPr>
      <t xml:space="preserve">
芝山千代田駅をpasmoで降りようとしたら、駅員からICカードは使えないので東成田からの分を支払うようにと言われ、精算するための紙切れを渡された。その区間は芝山鉄道で京成電鉄とは違うためとのことだが、乗り入れて下車できないのに不便だと感じた。芝山仁王寺は思っていたよりはるかに大きな寺で、参拝客が数名車で訪れており、置いてあったチラシも観光案内所並に充実していた。その先で道を間違えて中台まで行ってしまい、県道を芝山古墳群に向かって殿塚・姫塚で復帰したが、それほどのロスにはならなかった。東金道路のトンネルをくぐり、古和本郷のバス停に出たときはほっとした。</t>
    </r>
    <phoneticPr fontId="3"/>
  </si>
  <si>
    <r>
      <t xml:space="preserve">NO5→山武市松尾町古和本郷～山武杉の森～光明寺～成東駅
</t>
    </r>
    <r>
      <rPr>
        <sz val="10"/>
        <color theme="7" tint="-0.499984740745262"/>
        <rFont val="ＭＳ 明朝"/>
        <family val="1"/>
        <charset val="128"/>
      </rPr>
      <t>撮影ポイント：光明寺 拝殿</t>
    </r>
    <r>
      <rPr>
        <sz val="10"/>
        <rFont val="ＭＳ 明朝"/>
        <family val="1"/>
        <charset val="128"/>
      </rPr>
      <t xml:space="preserve">
古和本郷バス停脇のNo5No6案内板は日焼けして色あせていた。山武杉の並木道も含め誰一人出会うことはなかった。富士フィルムの工場を過ぎるまでは順調だったが、松尾町下大蔵の丘を降りた指導標識のない未舗装の三差路で右か左か迷った。光明寺の方角は右なのでしばらく行ったが、誤りに気付き戻ったため20分ほどのロスをした。スタート直後の指導標識の行先が8kmも先の毘沙門天観音寺（しかも光明寺の間違い）だが、もっと細分化してほしいと思った。マップのコースタイム地名には毘沙門天観音寺がなく、逆に指導標識には山武杉の表示が全くない。</t>
    </r>
    <phoneticPr fontId="3"/>
  </si>
  <si>
    <t>千葉05番
埴輪と
遊ぶみち
7.9km
平成28年
12月28日(水)
晴
9:28～11:55
2:25→2:27</t>
    <phoneticPr fontId="3"/>
  </si>
  <si>
    <t>上神梅駅</t>
    <phoneticPr fontId="3"/>
  </si>
  <si>
    <t>貴船神社P</t>
    <phoneticPr fontId="3"/>
  </si>
  <si>
    <t>日輪寺</t>
    <phoneticPr fontId="3"/>
  </si>
  <si>
    <t>高津戸峡</t>
    <phoneticPr fontId="3"/>
  </si>
  <si>
    <t>ながめ公園</t>
    <rPh sb="3" eb="5">
      <t>コウエン</t>
    </rPh>
    <phoneticPr fontId="3"/>
  </si>
  <si>
    <t>H29.11.01水</t>
    <rPh sb="9" eb="10">
      <t>スイ</t>
    </rPh>
    <phoneticPr fontId="3"/>
  </si>
  <si>
    <t>H29.11.02木</t>
    <rPh sb="9" eb="10">
      <t>モク</t>
    </rPh>
    <phoneticPr fontId="3"/>
  </si>
  <si>
    <t>社殿</t>
    <rPh sb="0" eb="2">
      <t>シャデン</t>
    </rPh>
    <phoneticPr fontId="3"/>
  </si>
  <si>
    <t>吾妻山から自然観察の森への</t>
    <phoneticPr fontId="3"/>
  </si>
  <si>
    <t>吾妻公園</t>
    <phoneticPr fontId="3"/>
  </si>
  <si>
    <t>吾妻山</t>
    <phoneticPr fontId="3"/>
  </si>
  <si>
    <t>崇禅寺</t>
    <phoneticPr fontId="3"/>
  </si>
  <si>
    <t>川内町鷹の平</t>
    <rPh sb="3" eb="4">
      <t>タカ</t>
    </rPh>
    <rPh sb="5" eb="6">
      <t>ダイラ</t>
    </rPh>
    <phoneticPr fontId="3"/>
  </si>
  <si>
    <t>ﾈｲﾁｬｰｾﾝﾀｰ</t>
    <phoneticPr fontId="3"/>
  </si>
  <si>
    <t xml:space="preserve">H29.11.02木    </t>
    <rPh sb="9" eb="10">
      <t>モク</t>
    </rPh>
    <phoneticPr fontId="3"/>
  </si>
  <si>
    <t xml:space="preserve">              </t>
    <phoneticPr fontId="3"/>
  </si>
  <si>
    <t>小平鍾乳洞公園</t>
    <phoneticPr fontId="3"/>
  </si>
  <si>
    <t>鍾乳洞入る</t>
    <rPh sb="3" eb="4">
      <t>ハイ</t>
    </rPh>
    <phoneticPr fontId="3"/>
  </si>
  <si>
    <t>桐生一高前</t>
    <rPh sb="0" eb="2">
      <t>キリュウ</t>
    </rPh>
    <rPh sb="2" eb="3">
      <t>イチ</t>
    </rPh>
    <rPh sb="3" eb="4">
      <t>コウ</t>
    </rPh>
    <rPh sb="4" eb="5">
      <t>マエ</t>
    </rPh>
    <phoneticPr fontId="3"/>
  </si>
  <si>
    <t>ﾈｲﾁｬｰｾﾝﾀｰP</t>
    <phoneticPr fontId="3"/>
  </si>
  <si>
    <t>自然観察の森</t>
    <phoneticPr fontId="3"/>
  </si>
  <si>
    <t>(桐生駅)</t>
    <rPh sb="1" eb="4">
      <t>キリュウエキ</t>
    </rPh>
    <phoneticPr fontId="3"/>
  </si>
  <si>
    <t>群馬32番
紅葉映える
峡谷のみち
14.5km
平成29年
11月1日(水)
晴
10:38～15:24
4:00→4:46</t>
    <rPh sb="0" eb="2">
      <t>グンマ</t>
    </rPh>
    <rPh sb="4" eb="5">
      <t>バン</t>
    </rPh>
    <rPh sb="38" eb="39">
      <t>スイ</t>
    </rPh>
    <phoneticPr fontId="3"/>
  </si>
  <si>
    <t>H29.11.02木   NO.32より</t>
    <phoneticPr fontId="3"/>
  </si>
  <si>
    <t>群馬</t>
    <phoneticPr fontId="3"/>
  </si>
  <si>
    <r>
      <t xml:space="preserve">H29.10.18水 晴 </t>
    </r>
    <r>
      <rPr>
        <sz val="10"/>
        <color rgb="FFFF0000"/>
        <rFont val="ＭＳ 明朝"/>
        <family val="1"/>
        <charset val="128"/>
      </rPr>
      <t>高尾・陣馬スタンプハイク</t>
    </r>
    <r>
      <rPr>
        <sz val="10"/>
        <rFont val="ＭＳ 明朝"/>
        <family val="1"/>
        <charset val="128"/>
      </rPr>
      <t xml:space="preserve"> ⓢ高尾山口駅～ⓢ599Q501～ⓢ清滝～６号路～琵琶滝～病院裏～霞台～ⓢケーブル高尾山駅～ⓢ薬王院～富士道～３号路～ⓢ山頂～稲荷山～高尾山口駅</t>
    </r>
    <rPh sb="9" eb="10">
      <t>スイ</t>
    </rPh>
    <rPh sb="27" eb="31">
      <t>タカオサングチ</t>
    </rPh>
    <rPh sb="54" eb="56">
      <t>ビョウイン</t>
    </rPh>
    <rPh sb="56" eb="57">
      <t>ウラ</t>
    </rPh>
    <rPh sb="58" eb="60">
      <t>カスミダイ</t>
    </rPh>
    <rPh sb="66" eb="69">
      <t>タカオサン</t>
    </rPh>
    <rPh sb="69" eb="70">
      <t>エキ</t>
    </rPh>
    <rPh sb="76" eb="78">
      <t>フジ</t>
    </rPh>
    <rPh sb="78" eb="79">
      <t>ミチ</t>
    </rPh>
    <rPh sb="85" eb="87">
      <t>サンチョウ</t>
    </rPh>
    <rPh sb="92" eb="96">
      <t>タカオサングチ</t>
    </rPh>
    <phoneticPr fontId="3"/>
  </si>
  <si>
    <r>
      <t xml:space="preserve">H29.11.12日 晴 </t>
    </r>
    <r>
      <rPr>
        <sz val="10"/>
        <color rgb="FFFF0000"/>
        <rFont val="ＭＳ 明朝"/>
        <family val="1"/>
        <charset val="128"/>
      </rPr>
      <t>高尾・陣馬スタンプハイク</t>
    </r>
    <r>
      <rPr>
        <sz val="10"/>
        <rFont val="ＭＳ 明朝"/>
        <family val="1"/>
        <charset val="128"/>
      </rPr>
      <t xml:space="preserve"> ⓢ陣馬高原下茶屋～新ルート～ⓢ陣馬山山頂～明王峠～底沢峠～堂所山～ⓢ景信山～小仏峠～ⓢ小仏城山～ⓢ城山下茶屋～弁天橋～相模ダム～相模湖駅</t>
    </r>
    <rPh sb="9" eb="10">
      <t>ヒ</t>
    </rPh>
    <rPh sb="27" eb="29">
      <t>ジンバ</t>
    </rPh>
    <rPh sb="29" eb="31">
      <t>コウゲン</t>
    </rPh>
    <rPh sb="31" eb="32">
      <t>シタ</t>
    </rPh>
    <rPh sb="32" eb="34">
      <t>チャヤ</t>
    </rPh>
    <rPh sb="35" eb="36">
      <t>シン</t>
    </rPh>
    <rPh sb="41" eb="44">
      <t>ジンバヤマ</t>
    </rPh>
    <rPh sb="44" eb="46">
      <t>サンチョウ</t>
    </rPh>
    <rPh sb="47" eb="49">
      <t>ミョウオウ</t>
    </rPh>
    <rPh sb="49" eb="50">
      <t>トウゲ</t>
    </rPh>
    <rPh sb="51" eb="52">
      <t>ソコ</t>
    </rPh>
    <rPh sb="52" eb="53">
      <t>サワ</t>
    </rPh>
    <rPh sb="53" eb="54">
      <t>トウゲ</t>
    </rPh>
    <rPh sb="55" eb="56">
      <t>ドウ</t>
    </rPh>
    <rPh sb="56" eb="57">
      <t>ドコロ</t>
    </rPh>
    <rPh sb="57" eb="58">
      <t>ヤマ</t>
    </rPh>
    <rPh sb="60" eb="63">
      <t>カゲノブヤマ</t>
    </rPh>
    <rPh sb="64" eb="66">
      <t>コボトケ</t>
    </rPh>
    <rPh sb="66" eb="67">
      <t>トウゲ</t>
    </rPh>
    <rPh sb="69" eb="71">
      <t>コボトケ</t>
    </rPh>
    <rPh sb="71" eb="73">
      <t>ジョウザン</t>
    </rPh>
    <rPh sb="75" eb="76">
      <t>シロ</t>
    </rPh>
    <rPh sb="76" eb="78">
      <t>ヤマシタ</t>
    </rPh>
    <rPh sb="78" eb="80">
      <t>チャヤ</t>
    </rPh>
    <rPh sb="81" eb="84">
      <t>ベンテンバシ</t>
    </rPh>
    <rPh sb="85" eb="87">
      <t>サガミ</t>
    </rPh>
    <rPh sb="90" eb="93">
      <t>サガミコ</t>
    </rPh>
    <rPh sb="93" eb="94">
      <t>エキ</t>
    </rPh>
    <phoneticPr fontId="3"/>
  </si>
  <si>
    <r>
      <t>H29.08.24木   生田5:30</t>
    </r>
    <r>
      <rPr>
        <sz val="8"/>
        <rFont val="ＭＳ 明朝"/>
        <family val="1"/>
        <charset val="128"/>
      </rPr>
      <t>-小田急線成城乗換-</t>
    </r>
    <r>
      <rPr>
        <sz val="10"/>
        <rFont val="ＭＳ 明朝"/>
        <family val="1"/>
        <charset val="128"/>
      </rPr>
      <t>5:55新宿6:02</t>
    </r>
    <r>
      <rPr>
        <sz val="8"/>
        <rFont val="ＭＳ 明朝"/>
        <family val="1"/>
        <charset val="128"/>
      </rPr>
      <t>-山手線-6</t>
    </r>
    <r>
      <rPr>
        <sz val="10"/>
        <rFont val="ＭＳ 明朝"/>
        <family val="1"/>
        <charset val="128"/>
      </rPr>
      <t>:11池袋6:13</t>
    </r>
    <r>
      <rPr>
        <sz val="8"/>
        <rFont val="ＭＳ 明朝"/>
        <family val="1"/>
        <charset val="128"/>
      </rPr>
      <t>-埼京線-</t>
    </r>
    <r>
      <rPr>
        <sz val="10"/>
        <rFont val="ＭＳ 明朝"/>
        <family val="1"/>
        <charset val="128"/>
      </rPr>
      <t>6:21</t>
    </r>
    <rPh sb="9" eb="10">
      <t>キ</t>
    </rPh>
    <rPh sb="13" eb="15">
      <t>イクタ</t>
    </rPh>
    <rPh sb="20" eb="24">
      <t>オダキュウセン</t>
    </rPh>
    <rPh sb="24" eb="26">
      <t>セイジョウ</t>
    </rPh>
    <rPh sb="26" eb="28">
      <t>ノリカエ</t>
    </rPh>
    <rPh sb="33" eb="35">
      <t>シンジュク</t>
    </rPh>
    <rPh sb="40" eb="43">
      <t>ヤマノテセン</t>
    </rPh>
    <rPh sb="48" eb="50">
      <t>イケブクロ</t>
    </rPh>
    <rPh sb="55" eb="58">
      <t>サイキョウセン</t>
    </rPh>
    <phoneticPr fontId="3"/>
  </si>
  <si>
    <r>
      <t>H29.11.15水   生田5:30</t>
    </r>
    <r>
      <rPr>
        <sz val="8"/>
        <rFont val="ＭＳ 明朝"/>
        <family val="1"/>
        <charset val="128"/>
      </rPr>
      <t>-小田急線成城乗換-</t>
    </r>
    <r>
      <rPr>
        <sz val="10"/>
        <rFont val="ＭＳ 明朝"/>
        <family val="1"/>
        <charset val="128"/>
      </rPr>
      <t>5:55新宿6:02</t>
    </r>
    <r>
      <rPr>
        <sz val="9"/>
        <rFont val="ＭＳ 明朝"/>
        <family val="1"/>
        <charset val="128"/>
      </rPr>
      <t>-山手線-</t>
    </r>
    <r>
      <rPr>
        <sz val="10"/>
        <rFont val="ＭＳ 明朝"/>
        <family val="1"/>
        <charset val="128"/>
      </rPr>
      <t>6:11池袋6:13</t>
    </r>
    <r>
      <rPr>
        <sz val="8"/>
        <rFont val="ＭＳ 明朝"/>
        <family val="1"/>
        <charset val="128"/>
      </rPr>
      <t>-埼京線-</t>
    </r>
    <r>
      <rPr>
        <sz val="10"/>
        <rFont val="ＭＳ 明朝"/>
        <family val="1"/>
        <charset val="128"/>
      </rPr>
      <t>6:21</t>
    </r>
    <rPh sb="9" eb="10">
      <t>スイ</t>
    </rPh>
    <phoneticPr fontId="3"/>
  </si>
  <si>
    <t xml:space="preserve">          赤羽6:23-高崎線-8:01高崎8:30-群馬バス-9:28(+6分)さわらび療育園入口バス停</t>
    <phoneticPr fontId="3"/>
  </si>
  <si>
    <t xml:space="preserve">              赤羽6:23-高崎線-8:01高崎8:30-群馬バス-9:40(-3分)榛名神社バス停</t>
    <phoneticPr fontId="3"/>
  </si>
  <si>
    <t>榛名神社バス停</t>
  </si>
  <si>
    <t>天神峠</t>
  </si>
  <si>
    <t>氷室山</t>
  </si>
  <si>
    <t>松之沢峠</t>
  </si>
  <si>
    <t>ヤセオネ峠</t>
  </si>
  <si>
    <t>天目山P</t>
    <phoneticPr fontId="3"/>
  </si>
  <si>
    <t>磨墨峠</t>
  </si>
  <si>
    <t>H29.11.15水   NO16へ</t>
    <phoneticPr fontId="3"/>
  </si>
  <si>
    <t>榛名神社</t>
    <phoneticPr fontId="3"/>
  </si>
  <si>
    <t>榛名湖</t>
    <rPh sb="2" eb="3">
      <t>コ</t>
    </rPh>
    <phoneticPr fontId="3"/>
  </si>
  <si>
    <t>境内</t>
    <rPh sb="0" eb="2">
      <t>ケイダイ</t>
    </rPh>
    <phoneticPr fontId="3"/>
  </si>
  <si>
    <t>H29.08.24木   NO14より</t>
    <phoneticPr fontId="3"/>
  </si>
  <si>
    <t>H29.11.15水   NO15より</t>
    <phoneticPr fontId="3"/>
  </si>
  <si>
    <t>H29.11.15水   NO16より</t>
    <phoneticPr fontId="3"/>
  </si>
  <si>
    <t>ワシの巣風穴</t>
  </si>
  <si>
    <t>森林公園</t>
  </si>
  <si>
    <t xml:space="preserve">群馬15番
榛名山
へのみち
8.2km
H29.11.15水
晴
9:40～13:32
3:00→3:52
</t>
    <rPh sb="0" eb="2">
      <t>グンマ</t>
    </rPh>
    <rPh sb="4" eb="5">
      <t>バン</t>
    </rPh>
    <rPh sb="31" eb="32">
      <t>スイ</t>
    </rPh>
    <phoneticPr fontId="3"/>
  </si>
  <si>
    <t xml:space="preserve">群馬16番
榛名から
水沢へのみち
8.7→6.7km
H29.11.15水
晴
13:32～15:31
2:10→1:59
</t>
    <rPh sb="0" eb="2">
      <t>グンマ</t>
    </rPh>
    <rPh sb="4" eb="5">
      <t>バン</t>
    </rPh>
    <phoneticPr fontId="3"/>
  </si>
  <si>
    <t>伊香保町分岐点</t>
    <rPh sb="4" eb="7">
      <t>ブンキテン</t>
    </rPh>
    <phoneticPr fontId="3"/>
  </si>
  <si>
    <t>伊香保神社P</t>
    <phoneticPr fontId="3"/>
  </si>
  <si>
    <t>H29.11.15水   NO17へ</t>
    <phoneticPr fontId="3"/>
  </si>
  <si>
    <t>ミス</t>
    <phoneticPr fontId="3"/>
  </si>
  <si>
    <t>伊香保グリーン牧場</t>
    <phoneticPr fontId="3"/>
  </si>
  <si>
    <t>甲波宿禰神社P</t>
    <phoneticPr fontId="3"/>
  </si>
  <si>
    <t>吾妻線金島駅</t>
    <phoneticPr fontId="3"/>
  </si>
  <si>
    <r>
      <t>H29.11.16木   新前橋6:23</t>
    </r>
    <r>
      <rPr>
        <sz val="8"/>
        <rFont val="ＭＳ 明朝"/>
        <family val="1"/>
        <charset val="128"/>
      </rPr>
      <t>-上越線・吾妻線-</t>
    </r>
    <r>
      <rPr>
        <sz val="10"/>
        <rFont val="ＭＳ 明朝"/>
        <family val="1"/>
        <charset val="128"/>
      </rPr>
      <t>6:45金島駅</t>
    </r>
    <rPh sb="9" eb="10">
      <t>キ</t>
    </rPh>
    <phoneticPr fontId="3"/>
  </si>
  <si>
    <r>
      <t xml:space="preserve">              </t>
    </r>
    <r>
      <rPr>
        <sz val="8"/>
        <rFont val="ＭＳ 明朝"/>
        <family val="1"/>
        <charset val="128"/>
      </rPr>
      <t>-常磐線快速成田行き-</t>
    </r>
    <r>
      <rPr>
        <sz val="10"/>
        <rFont val="ＭＳ 明朝"/>
        <family val="1"/>
        <charset val="128"/>
      </rPr>
      <t>8:26下総松崎</t>
    </r>
    <rPh sb="15" eb="18">
      <t>ジョウバンセン</t>
    </rPh>
    <rPh sb="18" eb="20">
      <t>カイソク</t>
    </rPh>
    <rPh sb="20" eb="22">
      <t>ナルダ</t>
    </rPh>
    <rPh sb="22" eb="23">
      <t>ユ</t>
    </rPh>
    <rPh sb="29" eb="33">
      <t>シモウサマンザキ</t>
    </rPh>
    <phoneticPr fontId="3"/>
  </si>
  <si>
    <r>
      <t>H28.12.17土   生田6:09</t>
    </r>
    <r>
      <rPr>
        <sz val="8"/>
        <rFont val="ＭＳ 明朝"/>
        <family val="1"/>
        <charset val="128"/>
      </rPr>
      <t>-小田急線-</t>
    </r>
    <r>
      <rPr>
        <sz val="10"/>
        <rFont val="ＭＳ 明朝"/>
        <family val="1"/>
        <charset val="128"/>
      </rPr>
      <t>6:31代々木上原6:44</t>
    </r>
    <r>
      <rPr>
        <sz val="8"/>
        <rFont val="ＭＳ 明朝"/>
        <family val="1"/>
        <charset val="128"/>
      </rPr>
      <t>-千代田線北千住直通松戸行-</t>
    </r>
    <r>
      <rPr>
        <sz val="10"/>
        <rFont val="ＭＳ 明朝"/>
        <family val="1"/>
        <charset val="128"/>
      </rPr>
      <t>7:32松戸7:36</t>
    </r>
    <rPh sb="13" eb="15">
      <t>イクタ</t>
    </rPh>
    <rPh sb="20" eb="24">
      <t>オダキュウセン</t>
    </rPh>
    <rPh sb="29" eb="34">
      <t>ヨヨギウエハラ</t>
    </rPh>
    <rPh sb="39" eb="43">
      <t>チヨダセン</t>
    </rPh>
    <rPh sb="43" eb="46">
      <t>キタセンジュ</t>
    </rPh>
    <rPh sb="46" eb="48">
      <t>チョクツウ</t>
    </rPh>
    <rPh sb="48" eb="50">
      <t>マツド</t>
    </rPh>
    <rPh sb="50" eb="51">
      <t>イ</t>
    </rPh>
    <rPh sb="56" eb="58">
      <t>マツド</t>
    </rPh>
    <phoneticPr fontId="3"/>
  </si>
  <si>
    <r>
      <t>H29.11.16木   金島駅14:12</t>
    </r>
    <r>
      <rPr>
        <sz val="8"/>
        <rFont val="ＭＳ 明朝"/>
        <family val="1"/>
        <charset val="128"/>
      </rPr>
      <t>-上越線・吾妻線-</t>
    </r>
    <r>
      <rPr>
        <sz val="10"/>
        <rFont val="ＭＳ 明朝"/>
        <family val="1"/>
        <charset val="128"/>
      </rPr>
      <t>14:36新前橋14:40</t>
    </r>
    <r>
      <rPr>
        <sz val="8"/>
        <rFont val="ＭＳ 明朝"/>
        <family val="1"/>
        <charset val="128"/>
      </rPr>
      <t>-両毛線-1</t>
    </r>
    <r>
      <rPr>
        <sz val="10"/>
        <rFont val="ＭＳ 明朝"/>
        <family val="1"/>
        <charset val="128"/>
      </rPr>
      <t>4:50高崎14:52</t>
    </r>
    <r>
      <rPr>
        <sz val="8"/>
        <rFont val="ＭＳ 明朝"/>
        <family val="1"/>
        <charset val="128"/>
      </rPr>
      <t/>
    </r>
    <rPh sb="44" eb="47">
      <t>リョウモウセン</t>
    </rPh>
    <rPh sb="53" eb="55">
      <t>タカサキ</t>
    </rPh>
    <phoneticPr fontId="3"/>
  </si>
  <si>
    <t xml:space="preserve">群馬17番
しぶかわ
のみち
8.5km→7.8km
H29.11.15水
晴
15:31～17:35
2:30→2:04
</t>
    <rPh sb="0" eb="2">
      <t>グンマ</t>
    </rPh>
    <rPh sb="4" eb="5">
      <t>バン</t>
    </rPh>
    <phoneticPr fontId="3"/>
  </si>
  <si>
    <t>茶屋ヶ松集会場</t>
  </si>
  <si>
    <t>高原牧場展望台P</t>
    <phoneticPr fontId="3"/>
  </si>
  <si>
    <t>みどりの村キャンプ場</t>
  </si>
  <si>
    <t>薙刀坂歌碑</t>
  </si>
  <si>
    <t>若子持神社</t>
  </si>
  <si>
    <t>北群馬橋北</t>
    <phoneticPr fontId="3"/>
  </si>
  <si>
    <t>甚兵衛渡し跡</t>
    <phoneticPr fontId="3"/>
  </si>
  <si>
    <t>安食駅</t>
    <phoneticPr fontId="3"/>
  </si>
  <si>
    <t>NO4より</t>
    <phoneticPr fontId="3"/>
  </si>
  <si>
    <t>http://www.tagindex.com/tool/excel_simple.html</t>
    <phoneticPr fontId="3"/>
  </si>
  <si>
    <t>踏破済</t>
    <phoneticPr fontId="3"/>
  </si>
  <si>
    <t>残数</t>
  </si>
  <si>
    <t>踏破㌔数</t>
    <phoneticPr fontId="3"/>
  </si>
  <si>
    <t>栃木</t>
  </si>
  <si>
    <t>茨城</t>
  </si>
  <si>
    <t>計</t>
  </si>
  <si>
    <r>
      <t xml:space="preserve">（渋川市総合運動公園）～伊香保町分岐点～伊香保グリーン牧場～甲波宿禰神社～吾妻線金島駅
</t>
    </r>
    <r>
      <rPr>
        <sz val="10"/>
        <color theme="7" tint="-0.499984740745262"/>
        <rFont val="ＭＳ 明朝"/>
        <family val="1"/>
        <charset val="128"/>
      </rPr>
      <t>撮影ポイント：甲波宿禰神社</t>
    </r>
    <r>
      <rPr>
        <sz val="10"/>
        <rFont val="ＭＳ 明朝"/>
        <family val="1"/>
        <charset val="128"/>
      </rPr>
      <t xml:space="preserve">
コース16のバス区間を歩いて水沢方面への三差路を基点とみなし、ショートカットしてグリーン牧場から合流することにした。グリーン牧場まではすんなり行けたが、西群馬病院方面が分らずとまどってしまった。ようやくハラミュージアムアークへ曲る道がみつかり、その後は伊香保国際カンツリークラブの脇を標識どおりに進むことができた。はるな平和墓苑のあたりで16:30を回り、日が沈みかけてきたので、下り坂を極力走るようにした。甲波宿禰神社に着いたときは17:00を過ぎており、相当暗くなってきた。着いてすぐはまだ屋根と石畳が見えていたので、写真を撮り始めた。しかしフラッシュなしでは人も建物も全く見えず、フラッシュをすると建物が見えないためライトで照らすことにした。灯篭にライトを置いて、ようやく撮ることができた。暗い中金島駅まではコースどおりに行けたが、わずか７分の差で電車に間に合わなかった。無人の寂しい駅舎のなかで１時間16分後の次の電車を待った。１日３コースを何とか達成したが、最後で日没になってしまったのは最初のコース15の読み違いが原因だ。あと20分早ければ明るいうちに写真が撮れたし、１本前の電車にも乗れたはずだが、まあまあ無事に済んだのでよしとしよう。</t>
    </r>
    <rPh sb="20" eb="23">
      <t>イカホ</t>
    </rPh>
    <rPh sb="37" eb="40">
      <t>アガツマセン</t>
    </rPh>
    <phoneticPr fontId="3"/>
  </si>
  <si>
    <r>
      <t xml:space="preserve">茶屋ヶ松集会場～展望台～たかやま高原牧場～みどりの村キャンプ場～薙刀坂歌碑～茶屋ヶ松集会場
</t>
    </r>
    <r>
      <rPr>
        <sz val="10"/>
        <color theme="7" tint="-0.499984740745262"/>
        <rFont val="ＭＳ 明朝"/>
        <family val="1"/>
        <charset val="128"/>
      </rPr>
      <t>撮影ポイント：たかやま高原牧場の展望台</t>
    </r>
    <r>
      <rPr>
        <sz val="10"/>
        <rFont val="ＭＳ 明朝"/>
        <family val="1"/>
        <charset val="128"/>
      </rPr>
      <t xml:space="preserve">
コース18は飛地で公共交通機関がなく、最寄りの駅からでも10km以上離れている。前日タクシー会社に金島駅7:58着の電車で行くと言って予約した。しかし、昨日真っ暗になった甲波宿禰神社を再び訪ねてみたいと思い、一本前の電車に乗ることにした。コース案内の順路はわらび荘（現在は閉鎖）を起点とした周回コースとなっている。そこで、帰り道駅まで歩いて行くには一番近い茶屋ヶ松集会場を起点として一周することにした。コース18はたかやま高原牧場をぐるっと一周するコースだが、標高680m～785mなのでそれほど起伏がなく道も全て舗装されている。気温は暑くもなく寒くもなく、晴れた空の下で気持ちよく歩くことができた。出会う人もいないし、何か独り占めしたような気分になった。今日はコース17の最後１km往復、コース18の8.0km全部、連絡道10km、コース19の最初１km往復と３コースにまたがって22.0kmを歩いた。昨日はコース15～17の３コースで22.7kmだったので、ほぼ同じ距離となった。群馬県でのタクシー利用は３回目だが、まだ交通の便の悪いコースを残しているので、これから増える可能性がある。それにしてもこれからは寒さとともに雪が降り始めるので、ますます厳しい状況になりそうだ。ペースダウンを覚悟しなければならない。</t>
    </r>
    <phoneticPr fontId="3"/>
  </si>
  <si>
    <r>
      <t xml:space="preserve">桐生市宮本町桐生第一高前～吾妻公園～吾妻山～自然観察の森～崇禅寺～川内町鷹の平～(桐生駅)
</t>
    </r>
    <r>
      <rPr>
        <sz val="10"/>
        <color theme="7" tint="-0.499984740745262"/>
        <rFont val="ＭＳ 明朝"/>
        <family val="1"/>
        <charset val="128"/>
      </rPr>
      <t>撮影ポイント：桐生自然観察の森ネイチャーセンター</t>
    </r>
    <r>
      <rPr>
        <sz val="10"/>
        <rFont val="ＭＳ 明朝"/>
        <family val="1"/>
        <charset val="128"/>
      </rPr>
      <t xml:space="preserve">
前日は32番を回ったあと桐生に泊まった。起点の桐生第一高校前で指導標を探したが見当らなかったが、光明寺辺りからは頻繁に見かけるようになった。吾妻公園では早朝にもかかわらず散歩をしている多くの人に出会い、挨拶が気持ちよかった。吾妻山登山口からすぐ岩場が続き、その先では分岐に気付かず第一男坂を上ったため急坂とロープ場の連続に汗はダクダク、足はガクガクになってしまった。これまで行った83コースの中で、最もきつかったかも知れない。その上の分岐では迷うことなく第一女坂の方に進んだが、足にきているせいか、かなりしんどく感じた。吾妻山を過ぎれば下りばかりだと思っていたら、大間違いで、標高400mから520m位を上ったり下ったりが何回も続く。道は整備されているが、疲労感もあり重い足取りになってしまう。自然観察の森からは下りでほっとした。距離は9.7km、標高も500m程度なので、このコースを甘く見ていた。それでも時間が早かったので、終点の鷹の巣入口バス停から桐生駅北口まで歩いた。</t>
    </r>
    <rPh sb="6" eb="8">
      <t>キリュウ</t>
    </rPh>
    <rPh sb="8" eb="9">
      <t>ダイ</t>
    </rPh>
    <rPh sb="9" eb="10">
      <t>イチ</t>
    </rPh>
    <rPh sb="10" eb="11">
      <t>コウ</t>
    </rPh>
    <rPh sb="11" eb="12">
      <t>マエ</t>
    </rPh>
    <rPh sb="41" eb="43">
      <t>キリュウ</t>
    </rPh>
    <rPh sb="43" eb="44">
      <t>エキ</t>
    </rPh>
    <rPh sb="79" eb="80">
      <t>マワ</t>
    </rPh>
    <rPh sb="84" eb="86">
      <t>キリュウ</t>
    </rPh>
    <rPh sb="87" eb="88">
      <t>ト</t>
    </rPh>
    <rPh sb="92" eb="94">
      <t>キテン</t>
    </rPh>
    <rPh sb="101" eb="102">
      <t>マエ</t>
    </rPh>
    <rPh sb="103" eb="105">
      <t>シドウ</t>
    </rPh>
    <rPh sb="105" eb="106">
      <t>ヒョウ</t>
    </rPh>
    <rPh sb="107" eb="108">
      <t>サガ</t>
    </rPh>
    <rPh sb="111" eb="113">
      <t>ミアタ</t>
    </rPh>
    <rPh sb="123" eb="124">
      <t>アタ</t>
    </rPh>
    <rPh sb="128" eb="130">
      <t>ヒンパン</t>
    </rPh>
    <rPh sb="131" eb="132">
      <t>ミ</t>
    </rPh>
    <rPh sb="144" eb="146">
      <t>コウエン</t>
    </rPh>
    <rPh sb="148" eb="150">
      <t>ソウチョウ</t>
    </rPh>
    <rPh sb="157" eb="159">
      <t>サンポ</t>
    </rPh>
    <rPh sb="164" eb="165">
      <t>オオ</t>
    </rPh>
    <rPh sb="167" eb="168">
      <t>ヒト</t>
    </rPh>
    <rPh sb="169" eb="171">
      <t>デア</t>
    </rPh>
    <rPh sb="173" eb="175">
      <t>アイサツ</t>
    </rPh>
    <rPh sb="176" eb="178">
      <t>キモ</t>
    </rPh>
    <rPh sb="194" eb="196">
      <t>イワバ</t>
    </rPh>
    <rPh sb="197" eb="198">
      <t>ツヅ</t>
    </rPh>
    <rPh sb="202" eb="203">
      <t>サキ</t>
    </rPh>
    <rPh sb="205" eb="207">
      <t>ブンキ</t>
    </rPh>
    <rPh sb="208" eb="210">
      <t>キヅ</t>
    </rPh>
    <rPh sb="217" eb="218">
      <t>ノボ</t>
    </rPh>
    <rPh sb="222" eb="223">
      <t>キュウ</t>
    </rPh>
    <rPh sb="223" eb="224">
      <t>ザカ</t>
    </rPh>
    <rPh sb="228" eb="229">
      <t>バ</t>
    </rPh>
    <rPh sb="230" eb="232">
      <t>レンゾク</t>
    </rPh>
    <rPh sb="233" eb="234">
      <t>アセ</t>
    </rPh>
    <rPh sb="240" eb="241">
      <t>アシ</t>
    </rPh>
    <rPh sb="287" eb="288">
      <t>ウエ</t>
    </rPh>
    <rPh sb="289" eb="291">
      <t>ブンキ</t>
    </rPh>
    <rPh sb="306" eb="307">
      <t>スス</t>
    </rPh>
    <rPh sb="311" eb="312">
      <t>アシ</t>
    </rPh>
    <rPh sb="328" eb="329">
      <t>カン</t>
    </rPh>
    <rPh sb="400" eb="403">
      <t>ヒロウカン</t>
    </rPh>
    <rPh sb="428" eb="429">
      <t>クダ</t>
    </rPh>
    <rPh sb="476" eb="478">
      <t>ジカン</t>
    </rPh>
    <rPh sb="479" eb="480">
      <t>ハヤ</t>
    </rPh>
    <rPh sb="486" eb="488">
      <t>シュウテン</t>
    </rPh>
    <rPh sb="492" eb="494">
      <t>イリグチ</t>
    </rPh>
    <rPh sb="506" eb="507">
      <t>アル</t>
    </rPh>
    <phoneticPr fontId="3"/>
  </si>
  <si>
    <t>黒井峯遺跡</t>
  </si>
  <si>
    <t>子持神社</t>
  </si>
  <si>
    <t xml:space="preserve">              </t>
  </si>
  <si>
    <t xml:space="preserve">群馬18番
たかやま
高原牧場
のみち
8.0+(10.0)
+(2.0)km
→20.0km
H29.11.16木
晴
8:07～10:35
10:35～13:41
3:00→5:34
</t>
    <rPh sb="0" eb="2">
      <t>グンマ</t>
    </rPh>
    <rPh sb="4" eb="5">
      <t>バン</t>
    </rPh>
    <rPh sb="58" eb="59">
      <t>キ</t>
    </rPh>
    <phoneticPr fontId="3"/>
  </si>
  <si>
    <t>カラマツと熊笹の</t>
  </si>
  <si>
    <t>ツツジの</t>
  </si>
  <si>
    <t>山里のいで湯の</t>
  </si>
  <si>
    <t>赤城南面陽光の</t>
  </si>
  <si>
    <t>梨木への</t>
  </si>
  <si>
    <t>童謡のふるさとを尋ねる</t>
  </si>
  <si>
    <t>大滝への</t>
  </si>
  <si>
    <t>寝釈迦の</t>
  </si>
  <si>
    <t>草木湖をめぐる</t>
  </si>
  <si>
    <t>群馬31集計</t>
    <phoneticPr fontId="3"/>
  </si>
  <si>
    <t>群馬30集計</t>
    <phoneticPr fontId="3"/>
  </si>
  <si>
    <t>群馬29集計</t>
    <phoneticPr fontId="3"/>
  </si>
  <si>
    <t>群馬28集計</t>
    <phoneticPr fontId="3"/>
  </si>
  <si>
    <t>群馬27集計</t>
    <phoneticPr fontId="3"/>
  </si>
  <si>
    <t>群馬26集計</t>
    <phoneticPr fontId="3"/>
  </si>
  <si>
    <t>群馬25集計</t>
    <phoneticPr fontId="3"/>
  </si>
  <si>
    <t>群馬24集計</t>
    <phoneticPr fontId="3"/>
  </si>
  <si>
    <t>群馬23集計</t>
    <phoneticPr fontId="3"/>
  </si>
  <si>
    <t>群馬22集計</t>
    <phoneticPr fontId="3"/>
  </si>
  <si>
    <t>群馬21集計</t>
    <phoneticPr fontId="3"/>
  </si>
  <si>
    <t>黒檜山から花見ヶ原への</t>
    <phoneticPr fontId="3"/>
  </si>
  <si>
    <t>群馬35集計</t>
    <phoneticPr fontId="3"/>
  </si>
  <si>
    <t>東京 2集計</t>
    <phoneticPr fontId="3"/>
  </si>
  <si>
    <t>鳥の</t>
    <phoneticPr fontId="3"/>
  </si>
  <si>
    <t>H27.05.30土</t>
    <phoneticPr fontId="3"/>
  </si>
  <si>
    <t>東京 3集計</t>
    <phoneticPr fontId="3"/>
  </si>
  <si>
    <t>富士見の</t>
    <phoneticPr fontId="3"/>
  </si>
  <si>
    <t>H27.06.11木</t>
    <phoneticPr fontId="3"/>
  </si>
  <si>
    <t>東京 4集計</t>
    <phoneticPr fontId="3"/>
  </si>
  <si>
    <t>H27.07.01水</t>
    <phoneticPr fontId="3"/>
  </si>
  <si>
    <t>H27.07.08水</t>
    <phoneticPr fontId="3"/>
  </si>
  <si>
    <t>山草の</t>
    <phoneticPr fontId="3"/>
  </si>
  <si>
    <t>H27.07.12日</t>
    <phoneticPr fontId="3"/>
  </si>
  <si>
    <t>東京 5集計</t>
    <phoneticPr fontId="3"/>
  </si>
  <si>
    <t>東京 6集計</t>
    <phoneticPr fontId="3"/>
  </si>
  <si>
    <t>東京 7集計</t>
    <phoneticPr fontId="3"/>
  </si>
  <si>
    <t>御嶽駅</t>
    <phoneticPr fontId="3"/>
  </si>
  <si>
    <t>惣岳山P</t>
    <phoneticPr fontId="3"/>
  </si>
  <si>
    <t>岩茸石山</t>
    <phoneticPr fontId="3"/>
  </si>
  <si>
    <t>黒山</t>
    <phoneticPr fontId="3"/>
  </si>
  <si>
    <t>ゴンジリ峠</t>
    <phoneticPr fontId="3"/>
  </si>
  <si>
    <t>棒ノ嶺P</t>
    <phoneticPr fontId="3"/>
  </si>
  <si>
    <t>百軒茶屋</t>
    <phoneticPr fontId="3"/>
  </si>
  <si>
    <t>上日向</t>
    <phoneticPr fontId="3"/>
  </si>
  <si>
    <t>&lt;川井駅&gt;</t>
    <phoneticPr fontId="3"/>
  </si>
  <si>
    <t>埼玉 1集計</t>
    <phoneticPr fontId="3"/>
  </si>
  <si>
    <t>埼玉 2集計</t>
    <phoneticPr fontId="3"/>
  </si>
  <si>
    <t>曇時々晴</t>
    <phoneticPr fontId="3"/>
  </si>
  <si>
    <t>埼玉 3集計</t>
    <phoneticPr fontId="3"/>
  </si>
  <si>
    <t>埼玉 4集計</t>
    <phoneticPr fontId="3"/>
  </si>
  <si>
    <t>峠の歴史</t>
    <phoneticPr fontId="3"/>
  </si>
  <si>
    <t>埼玉 5集計</t>
    <phoneticPr fontId="3"/>
  </si>
  <si>
    <t>埼玉 6集計</t>
    <phoneticPr fontId="3"/>
  </si>
  <si>
    <t>花の美の山公園</t>
    <phoneticPr fontId="3"/>
  </si>
  <si>
    <t>埼玉 7集計</t>
    <phoneticPr fontId="3"/>
  </si>
  <si>
    <t>曇</t>
    <phoneticPr fontId="3"/>
  </si>
  <si>
    <t>埼玉 8集計</t>
    <phoneticPr fontId="3"/>
  </si>
  <si>
    <t>埼玉 9集計</t>
    <phoneticPr fontId="3"/>
  </si>
  <si>
    <t>将門伝説を探る</t>
    <phoneticPr fontId="3"/>
  </si>
  <si>
    <t>H27.11.29日</t>
    <phoneticPr fontId="3"/>
  </si>
  <si>
    <t>埼玉10集計</t>
    <phoneticPr fontId="3"/>
  </si>
  <si>
    <t>下久保ダムを望む</t>
    <phoneticPr fontId="3"/>
  </si>
  <si>
    <t>埼玉11集計</t>
    <phoneticPr fontId="3"/>
  </si>
  <si>
    <t>義経伝説と滝</t>
    <phoneticPr fontId="3"/>
  </si>
  <si>
    <t>雨時々曇</t>
    <phoneticPr fontId="3"/>
  </si>
  <si>
    <t>埼玉12集計</t>
    <phoneticPr fontId="3"/>
  </si>
  <si>
    <t>H27.11.11水</t>
    <phoneticPr fontId="3"/>
  </si>
  <si>
    <t>埼玉13集計</t>
    <phoneticPr fontId="3"/>
  </si>
  <si>
    <t>高原牧場を通るみち</t>
    <phoneticPr fontId="3"/>
  </si>
  <si>
    <t>群馬 1集計</t>
    <phoneticPr fontId="3"/>
  </si>
  <si>
    <t>三波石峡の</t>
    <phoneticPr fontId="3"/>
  </si>
  <si>
    <t>H28.03.21月</t>
    <phoneticPr fontId="3"/>
  </si>
  <si>
    <t>群馬 2集計</t>
    <phoneticPr fontId="3"/>
  </si>
  <si>
    <t>渓谷を下る</t>
    <phoneticPr fontId="3"/>
  </si>
  <si>
    <t>H28.04.10日</t>
    <phoneticPr fontId="3"/>
  </si>
  <si>
    <t>群馬 3集計</t>
    <phoneticPr fontId="3"/>
  </si>
  <si>
    <t>群馬 4集計</t>
    <phoneticPr fontId="3"/>
  </si>
  <si>
    <t>小梨峠から牛伏山への</t>
    <phoneticPr fontId="3"/>
  </si>
  <si>
    <t>H29.06.22木</t>
    <phoneticPr fontId="3"/>
  </si>
  <si>
    <t>群馬 5集計</t>
    <phoneticPr fontId="3"/>
  </si>
  <si>
    <t>H29.06.29木</t>
    <phoneticPr fontId="3"/>
  </si>
  <si>
    <t>群馬 6集計</t>
    <phoneticPr fontId="3"/>
  </si>
  <si>
    <t>白衣観音めぐりの</t>
    <phoneticPr fontId="3"/>
  </si>
  <si>
    <t>群馬 7集計</t>
    <phoneticPr fontId="3"/>
  </si>
  <si>
    <t>歴史を尋ねる</t>
    <phoneticPr fontId="3"/>
  </si>
  <si>
    <t>H29.09.15金</t>
    <phoneticPr fontId="3"/>
  </si>
  <si>
    <t>群馬 8集計</t>
    <phoneticPr fontId="3"/>
  </si>
  <si>
    <t>旧信州街道</t>
    <phoneticPr fontId="3"/>
  </si>
  <si>
    <t>群馬 9集計</t>
    <phoneticPr fontId="3"/>
  </si>
  <si>
    <t>大桁山登山コース</t>
    <phoneticPr fontId="3"/>
  </si>
  <si>
    <t>H29.09.14木</t>
    <phoneticPr fontId="3"/>
  </si>
  <si>
    <t>群馬10集計</t>
    <phoneticPr fontId="3"/>
  </si>
  <si>
    <t>さくらの里と石門</t>
    <phoneticPr fontId="3"/>
  </si>
  <si>
    <t>群馬11集計</t>
    <phoneticPr fontId="3"/>
  </si>
  <si>
    <t>旧道裏妙義の</t>
    <phoneticPr fontId="3"/>
  </si>
  <si>
    <t>H29.07.06木</t>
    <phoneticPr fontId="3"/>
  </si>
  <si>
    <t>群馬12集計</t>
    <phoneticPr fontId="3"/>
  </si>
  <si>
    <t>小根山森林公園への</t>
    <phoneticPr fontId="3"/>
  </si>
  <si>
    <t>群馬13集計</t>
    <phoneticPr fontId="3"/>
  </si>
  <si>
    <t>H29.08.24木</t>
    <phoneticPr fontId="3"/>
  </si>
  <si>
    <t>群馬14集計</t>
    <phoneticPr fontId="3"/>
  </si>
  <si>
    <t>群馬15集計</t>
    <phoneticPr fontId="3"/>
  </si>
  <si>
    <t>H29.11.15水</t>
    <phoneticPr fontId="3"/>
  </si>
  <si>
    <t>群馬16集計</t>
    <phoneticPr fontId="3"/>
  </si>
  <si>
    <t>群馬17集計</t>
    <phoneticPr fontId="3"/>
  </si>
  <si>
    <t>群馬18集計</t>
    <phoneticPr fontId="3"/>
  </si>
  <si>
    <t>群馬19集計</t>
    <phoneticPr fontId="3"/>
  </si>
  <si>
    <t>群馬20集計</t>
    <phoneticPr fontId="3"/>
  </si>
  <si>
    <t>いにしえの文化の</t>
    <phoneticPr fontId="3"/>
  </si>
  <si>
    <t>カラマツと熊笹の</t>
    <phoneticPr fontId="3"/>
  </si>
  <si>
    <t>ツツジの</t>
    <phoneticPr fontId="3"/>
  </si>
  <si>
    <t>山里のいで湯の</t>
    <phoneticPr fontId="3"/>
  </si>
  <si>
    <t>赤城南面陽光の</t>
    <phoneticPr fontId="3"/>
  </si>
  <si>
    <t>梨木への</t>
    <phoneticPr fontId="3"/>
  </si>
  <si>
    <t>雑木の山路</t>
    <phoneticPr fontId="3"/>
  </si>
  <si>
    <t>花見ヶ原高原ハイキングコース</t>
    <phoneticPr fontId="3"/>
  </si>
  <si>
    <t>童謡のふるさとを尋ねる</t>
    <phoneticPr fontId="3"/>
  </si>
  <si>
    <t>大滝への</t>
    <phoneticPr fontId="3"/>
  </si>
  <si>
    <t>寝釈迦の</t>
    <phoneticPr fontId="3"/>
  </si>
  <si>
    <t>草木湖をめぐる</t>
    <phoneticPr fontId="3"/>
  </si>
  <si>
    <t>群馬32集計</t>
    <phoneticPr fontId="3"/>
  </si>
  <si>
    <t>紅葉映える峡谷の</t>
    <phoneticPr fontId="3"/>
  </si>
  <si>
    <t>群馬33集計</t>
    <phoneticPr fontId="3"/>
  </si>
  <si>
    <t>吾妻山から自然観察の森への</t>
    <phoneticPr fontId="3"/>
  </si>
  <si>
    <t>群馬34集計</t>
    <phoneticPr fontId="3"/>
  </si>
  <si>
    <t>黒檜山から花見ヶ原への</t>
    <phoneticPr fontId="3"/>
  </si>
  <si>
    <t>千葉 1集計</t>
    <phoneticPr fontId="3"/>
  </si>
  <si>
    <t>坂東太郎のみち</t>
    <phoneticPr fontId="3"/>
  </si>
  <si>
    <t>H28.11.12土</t>
    <phoneticPr fontId="3"/>
  </si>
  <si>
    <t>千葉 2集計</t>
    <phoneticPr fontId="3"/>
  </si>
  <si>
    <t>自然と歴史をたどるみち</t>
    <phoneticPr fontId="3"/>
  </si>
  <si>
    <t>千葉 3集計</t>
    <phoneticPr fontId="3"/>
  </si>
  <si>
    <t>古墳をたずねるみち</t>
    <phoneticPr fontId="3"/>
  </si>
  <si>
    <t>千葉27集計</t>
    <phoneticPr fontId="3"/>
  </si>
  <si>
    <t>川と沼をつなぐみち</t>
    <phoneticPr fontId="3"/>
  </si>
  <si>
    <t>千葉 4集計</t>
    <phoneticPr fontId="3"/>
  </si>
  <si>
    <t>水鳥のみち</t>
    <phoneticPr fontId="3"/>
  </si>
  <si>
    <t>千葉28集計</t>
    <phoneticPr fontId="3"/>
  </si>
  <si>
    <t>沼めぐりのみち</t>
    <phoneticPr fontId="3"/>
  </si>
  <si>
    <t>千葉 5集計</t>
    <phoneticPr fontId="3"/>
  </si>
  <si>
    <t>埴輪と遊ぶみち</t>
    <phoneticPr fontId="3"/>
  </si>
  <si>
    <t>H28.12.28水</t>
    <phoneticPr fontId="3"/>
  </si>
  <si>
    <t>千葉 6集計</t>
    <phoneticPr fontId="3"/>
  </si>
  <si>
    <t>山武杉の</t>
    <phoneticPr fontId="3"/>
  </si>
  <si>
    <t>千葉 7集計</t>
    <phoneticPr fontId="3"/>
  </si>
  <si>
    <t>伊藤左千夫の</t>
    <phoneticPr fontId="3"/>
  </si>
  <si>
    <t>H29.01.27金</t>
    <phoneticPr fontId="3"/>
  </si>
  <si>
    <t>千葉29集計</t>
    <phoneticPr fontId="3"/>
  </si>
  <si>
    <t>城跡をたずねる</t>
    <phoneticPr fontId="3"/>
  </si>
  <si>
    <t>千葉 8集計</t>
    <phoneticPr fontId="3"/>
  </si>
  <si>
    <t>桜をめでる</t>
    <phoneticPr fontId="3"/>
  </si>
  <si>
    <t>H29.02.04土</t>
    <phoneticPr fontId="3"/>
  </si>
  <si>
    <t>千葉 9集計</t>
    <phoneticPr fontId="3"/>
  </si>
  <si>
    <t>昭和の森をたずねる</t>
    <phoneticPr fontId="3"/>
  </si>
  <si>
    <t>千葉10集計</t>
    <phoneticPr fontId="3"/>
  </si>
  <si>
    <t>山里の</t>
    <phoneticPr fontId="3"/>
  </si>
  <si>
    <t>H29.02.10金</t>
    <phoneticPr fontId="3"/>
  </si>
  <si>
    <t>千葉11集計</t>
    <phoneticPr fontId="3"/>
  </si>
  <si>
    <t>森と森をつなぐ</t>
    <phoneticPr fontId="3"/>
  </si>
  <si>
    <t>千葉16集計</t>
    <phoneticPr fontId="3"/>
  </si>
  <si>
    <t>黒潮の潮騒をきく</t>
    <phoneticPr fontId="3"/>
  </si>
  <si>
    <t>H29.02.19日</t>
    <phoneticPr fontId="3"/>
  </si>
  <si>
    <t>千葉17集計</t>
    <phoneticPr fontId="3"/>
  </si>
  <si>
    <t>御宿海岸を歩く</t>
    <phoneticPr fontId="3"/>
  </si>
  <si>
    <t>千葉12集計</t>
    <phoneticPr fontId="3"/>
  </si>
  <si>
    <t>観音様の</t>
    <phoneticPr fontId="3"/>
  </si>
  <si>
    <t>千葉13集計</t>
    <phoneticPr fontId="3"/>
  </si>
  <si>
    <t>先住民のあるいた</t>
    <phoneticPr fontId="3"/>
  </si>
  <si>
    <t>H29.02.24金</t>
    <phoneticPr fontId="3"/>
  </si>
  <si>
    <t>千葉18集計</t>
    <phoneticPr fontId="3"/>
  </si>
  <si>
    <t>荒磯の</t>
    <phoneticPr fontId="3"/>
  </si>
  <si>
    <t>千葉19集計</t>
    <phoneticPr fontId="3"/>
  </si>
  <si>
    <t>理想郷をたずねる</t>
    <phoneticPr fontId="3"/>
  </si>
  <si>
    <t>千葉14集計</t>
    <phoneticPr fontId="3"/>
  </si>
  <si>
    <t>大海原を望める</t>
    <phoneticPr fontId="3"/>
  </si>
  <si>
    <t>千葉15集計</t>
    <phoneticPr fontId="3"/>
  </si>
  <si>
    <t>九十九里の砂をふみしめて歩く</t>
    <phoneticPr fontId="3"/>
  </si>
  <si>
    <t>千葉21集計</t>
    <phoneticPr fontId="3"/>
  </si>
  <si>
    <t>アジサイの</t>
    <phoneticPr fontId="3"/>
  </si>
  <si>
    <t>H29.04.06木</t>
    <phoneticPr fontId="3"/>
  </si>
  <si>
    <t>千葉20集計</t>
    <phoneticPr fontId="3"/>
  </si>
  <si>
    <t>海と森をつなぐ</t>
    <phoneticPr fontId="3"/>
  </si>
  <si>
    <t>千葉22集計</t>
    <phoneticPr fontId="3"/>
  </si>
  <si>
    <t>モミ・ツガの</t>
    <phoneticPr fontId="3"/>
  </si>
  <si>
    <t>H29.05.04木</t>
    <phoneticPr fontId="3"/>
  </si>
  <si>
    <t>千葉26集計</t>
    <phoneticPr fontId="3"/>
  </si>
  <si>
    <t>東京湾を望む</t>
    <phoneticPr fontId="3"/>
  </si>
  <si>
    <t>H29.05.05金</t>
    <phoneticPr fontId="3"/>
  </si>
  <si>
    <t>千葉23集計</t>
    <phoneticPr fontId="3"/>
  </si>
  <si>
    <t>滝のある</t>
    <phoneticPr fontId="3"/>
  </si>
  <si>
    <t>千葉24集計</t>
    <phoneticPr fontId="3"/>
  </si>
  <si>
    <t>ニホンザルと出合う</t>
    <phoneticPr fontId="3"/>
  </si>
  <si>
    <t>千葉25集計</t>
    <phoneticPr fontId="3"/>
  </si>
  <si>
    <t>九十九谷をたどる</t>
    <phoneticPr fontId="3"/>
  </si>
  <si>
    <t>H29.06.07水</t>
    <phoneticPr fontId="3"/>
  </si>
  <si>
    <t>H27.12.20日</t>
    <phoneticPr fontId="3"/>
  </si>
  <si>
    <t>H28.01.03日</t>
    <phoneticPr fontId="3"/>
  </si>
  <si>
    <t>10.7km</t>
    <phoneticPr fontId="3"/>
  </si>
  <si>
    <t>H28.01.10日</t>
    <phoneticPr fontId="3"/>
  </si>
  <si>
    <t>湘南海岸・砂浜</t>
    <phoneticPr fontId="3"/>
  </si>
  <si>
    <t>H28.01.28木</t>
    <phoneticPr fontId="3"/>
  </si>
  <si>
    <t>鷹取山・里</t>
    <phoneticPr fontId="3"/>
  </si>
  <si>
    <t>H28.02.26金</t>
    <phoneticPr fontId="3"/>
  </si>
  <si>
    <t>H28.02.21日</t>
    <phoneticPr fontId="3"/>
  </si>
  <si>
    <t>H28.03.12土</t>
    <phoneticPr fontId="3"/>
  </si>
  <si>
    <t>H28.02.10水</t>
    <phoneticPr fontId="3"/>
  </si>
  <si>
    <t>H28.03.09水</t>
    <phoneticPr fontId="3"/>
  </si>
  <si>
    <t>神奈川</t>
    <phoneticPr fontId="3"/>
  </si>
  <si>
    <t>石碑めぐりの</t>
    <phoneticPr fontId="3"/>
  </si>
  <si>
    <t>山菜の</t>
    <phoneticPr fontId="3"/>
  </si>
  <si>
    <t>榛名山への</t>
    <phoneticPr fontId="3"/>
  </si>
  <si>
    <t>榛名から水沢への</t>
    <phoneticPr fontId="3"/>
  </si>
  <si>
    <t>しぶかわの</t>
    <phoneticPr fontId="3"/>
  </si>
  <si>
    <t>たかやま高原牧場の</t>
    <phoneticPr fontId="3"/>
  </si>
  <si>
    <t>H29.11.16木</t>
    <phoneticPr fontId="3"/>
  </si>
  <si>
    <t>子持山若人の</t>
    <phoneticPr fontId="3"/>
  </si>
  <si>
    <t>北条武田合戦場</t>
    <phoneticPr fontId="3"/>
  </si>
  <si>
    <t>栃木</t>
    <phoneticPr fontId="3"/>
  </si>
  <si>
    <t>赤銅の</t>
  </si>
  <si>
    <t>栃木</t>
    <phoneticPr fontId="3"/>
  </si>
  <si>
    <t>修験行者の</t>
  </si>
  <si>
    <t>茨城 1集計</t>
    <phoneticPr fontId="3"/>
  </si>
  <si>
    <t>茨城 2集計</t>
    <phoneticPr fontId="3"/>
  </si>
  <si>
    <t>青少年旅行村のある</t>
  </si>
  <si>
    <t>難易度</t>
    <phoneticPr fontId="3"/>
  </si>
  <si>
    <t>東京 1</t>
    <phoneticPr fontId="3"/>
  </si>
  <si>
    <t>実際 距離km</t>
    <rPh sb="0" eb="2">
      <t>ジッサイ</t>
    </rPh>
    <phoneticPr fontId="3"/>
  </si>
  <si>
    <t>コース距離km</t>
    <phoneticPr fontId="3"/>
  </si>
  <si>
    <t>実際 正味h</t>
    <phoneticPr fontId="3"/>
  </si>
  <si>
    <t>実際 休憩h</t>
    <phoneticPr fontId="3"/>
  </si>
  <si>
    <t>実際 総ｈ</t>
    <phoneticPr fontId="3"/>
  </si>
  <si>
    <t>H29.11.15水</t>
  </si>
  <si>
    <t>道祖神の</t>
  </si>
  <si>
    <t>道祖神の</t>
    <phoneticPr fontId="3"/>
  </si>
  <si>
    <t>栃木01</t>
    <phoneticPr fontId="3"/>
  </si>
  <si>
    <t>栃木02</t>
  </si>
  <si>
    <t>栃木03</t>
  </si>
  <si>
    <t>栃木04</t>
  </si>
  <si>
    <t>栃木05</t>
  </si>
  <si>
    <t>栃木06</t>
  </si>
  <si>
    <t>栃木07</t>
  </si>
  <si>
    <t>栃木08</t>
  </si>
  <si>
    <t>栃木09</t>
  </si>
  <si>
    <t>栃木10</t>
  </si>
  <si>
    <t>栃木11</t>
  </si>
  <si>
    <t>栃木12</t>
  </si>
  <si>
    <t>栃木13</t>
  </si>
  <si>
    <t>栃木14</t>
  </si>
  <si>
    <t>栃木15</t>
  </si>
  <si>
    <t>栃木16</t>
  </si>
  <si>
    <t>栃木17</t>
  </si>
  <si>
    <t>栃木18</t>
  </si>
  <si>
    <t>栃木19</t>
  </si>
  <si>
    <t>栃木20</t>
  </si>
  <si>
    <t>栃木21</t>
  </si>
  <si>
    <t>栃木22</t>
  </si>
  <si>
    <t>栃木23</t>
  </si>
  <si>
    <t>栃木24</t>
  </si>
  <si>
    <t>栃木25</t>
  </si>
  <si>
    <t>栃木27</t>
  </si>
  <si>
    <t>栃木28</t>
  </si>
  <si>
    <t>栃木29</t>
  </si>
  <si>
    <t>栃木30</t>
  </si>
  <si>
    <t>栃木32</t>
  </si>
  <si>
    <t>栃木34</t>
  </si>
  <si>
    <t>栃木26.1</t>
    <phoneticPr fontId="3"/>
  </si>
  <si>
    <t>栃木26.2</t>
  </si>
  <si>
    <t>栃木31.1</t>
    <phoneticPr fontId="3"/>
  </si>
  <si>
    <t>栃木31.2</t>
  </si>
  <si>
    <t>栃木33.1</t>
    <phoneticPr fontId="3"/>
  </si>
  <si>
    <t>栃木33.2</t>
  </si>
  <si>
    <t>栃木35.1</t>
    <phoneticPr fontId="3"/>
  </si>
  <si>
    <t>栃木35.2</t>
  </si>
  <si>
    <t>栃木36.1</t>
    <phoneticPr fontId="3"/>
  </si>
  <si>
    <t>千葉 4</t>
  </si>
  <si>
    <t>栃木36.2</t>
    <phoneticPr fontId="3"/>
  </si>
  <si>
    <t>栃木計</t>
    <rPh sb="2" eb="3">
      <t>ケイ</t>
    </rPh>
    <phoneticPr fontId="3"/>
  </si>
  <si>
    <t>茨城01</t>
    <phoneticPr fontId="3"/>
  </si>
  <si>
    <t>茨城02</t>
  </si>
  <si>
    <t>茨城03</t>
  </si>
  <si>
    <t>茨城04</t>
  </si>
  <si>
    <t>茨城05</t>
  </si>
  <si>
    <t>茨城06</t>
  </si>
  <si>
    <t>茨城07</t>
  </si>
  <si>
    <t>茨城08</t>
  </si>
  <si>
    <t>茨城09</t>
  </si>
  <si>
    <t>茨城10</t>
  </si>
  <si>
    <t>茨城11</t>
  </si>
  <si>
    <t>茨城12</t>
  </si>
  <si>
    <t>茨城13</t>
  </si>
  <si>
    <t>茨城14</t>
  </si>
  <si>
    <t>茨城15</t>
  </si>
  <si>
    <t>茨城16</t>
  </si>
  <si>
    <t>茨城17</t>
  </si>
  <si>
    <t>茨城18</t>
    <phoneticPr fontId="3"/>
  </si>
  <si>
    <t>茨城計</t>
    <rPh sb="2" eb="3">
      <t>ケイ</t>
    </rPh>
    <phoneticPr fontId="3"/>
  </si>
  <si>
    <t>千葉計</t>
    <phoneticPr fontId="3"/>
  </si>
  <si>
    <t>神奈川計</t>
    <phoneticPr fontId="3"/>
  </si>
  <si>
    <r>
      <t xml:space="preserve">H29.11.01水 </t>
    </r>
    <r>
      <rPr>
        <b/>
        <sz val="10"/>
        <rFont val="ＭＳ 明朝"/>
        <family val="1"/>
        <charset val="128"/>
      </rPr>
      <t>群馬32</t>
    </r>
    <r>
      <rPr>
        <sz val="10"/>
        <rFont val="ＭＳ 明朝"/>
        <family val="1"/>
        <charset val="128"/>
      </rPr>
      <t xml:space="preserve"> 紅葉映える峡谷のみち 14.5km 晴 10:38～15:24 4:00→4:46 </t>
    </r>
    <phoneticPr fontId="3"/>
  </si>
  <si>
    <r>
      <t xml:space="preserve">H29.11.02木 </t>
    </r>
    <r>
      <rPr>
        <b/>
        <sz val="10"/>
        <rFont val="ＭＳ 明朝"/>
        <family val="1"/>
        <charset val="128"/>
      </rPr>
      <t>群馬33</t>
    </r>
    <r>
      <rPr>
        <sz val="10"/>
        <rFont val="ＭＳ 明朝"/>
        <family val="1"/>
        <charset val="128"/>
      </rPr>
      <t xml:space="preserve"> 吾妻山から自然観察の森へのみち 9.7km→9.7+(3.0)=12.7km 晴 6:51～12:45 4:00→5:04+(0:50)=5:54</t>
    </r>
    <rPh sb="9" eb="10">
      <t>モク</t>
    </rPh>
    <phoneticPr fontId="3"/>
  </si>
  <si>
    <t>群馬33番
吾妻山から
自然観察の森
へのみち
9.7km→
9.7+(3.0)=
12.7km
平成29年
11月2日(木)
晴
6:51～12:45
4:00→
5:04+(0:50)=
5:54</t>
    <rPh sb="0" eb="2">
      <t>グンマ</t>
    </rPh>
    <rPh sb="4" eb="5">
      <t>バン</t>
    </rPh>
    <rPh sb="62" eb="63">
      <t>キ</t>
    </rPh>
    <phoneticPr fontId="3"/>
  </si>
  <si>
    <r>
      <t xml:space="preserve">H29.11.15水 </t>
    </r>
    <r>
      <rPr>
        <b/>
        <sz val="10"/>
        <rFont val="ＭＳ 明朝"/>
        <family val="1"/>
        <charset val="128"/>
      </rPr>
      <t>群馬15</t>
    </r>
    <r>
      <rPr>
        <sz val="10"/>
        <rFont val="ＭＳ 明朝"/>
        <family val="1"/>
        <charset val="128"/>
      </rPr>
      <t xml:space="preserve"> 榛名山へのみち 8.2km 晴 9:40～13:32 3:00→3:52</t>
    </r>
    <rPh sb="9" eb="10">
      <t>ミズ</t>
    </rPh>
    <rPh sb="11" eb="13">
      <t>グンマ</t>
    </rPh>
    <phoneticPr fontId="3"/>
  </si>
  <si>
    <r>
      <t xml:space="preserve">H29.11.15水 </t>
    </r>
    <r>
      <rPr>
        <b/>
        <sz val="10"/>
        <rFont val="ＭＳ 明朝"/>
        <family val="1"/>
        <charset val="128"/>
      </rPr>
      <t>群馬16</t>
    </r>
    <r>
      <rPr>
        <sz val="10"/>
        <rFont val="ＭＳ 明朝"/>
        <family val="1"/>
        <charset val="128"/>
      </rPr>
      <t xml:space="preserve"> 榛名から水沢へのみち 8.7→6.7km 晴 13:32～15:31 2:10→1:59</t>
    </r>
    <phoneticPr fontId="3"/>
  </si>
  <si>
    <r>
      <t xml:space="preserve">H29.11.15水 </t>
    </r>
    <r>
      <rPr>
        <b/>
        <sz val="10"/>
        <rFont val="ＭＳ 明朝"/>
        <family val="1"/>
        <charset val="128"/>
      </rPr>
      <t>群馬17</t>
    </r>
    <r>
      <rPr>
        <sz val="10"/>
        <rFont val="ＭＳ 明朝"/>
        <family val="1"/>
        <charset val="128"/>
      </rPr>
      <t xml:space="preserve"> しぶかわのみち 8.5km→7.8km 晴 15:31～17:35 2:30→2:04</t>
    </r>
    <phoneticPr fontId="3"/>
  </si>
  <si>
    <r>
      <t xml:space="preserve">H29.11.16木 </t>
    </r>
    <r>
      <rPr>
        <b/>
        <sz val="10"/>
        <rFont val="ＭＳ 明朝"/>
        <family val="1"/>
        <charset val="128"/>
      </rPr>
      <t>群馬18</t>
    </r>
    <r>
      <rPr>
        <sz val="10"/>
        <rFont val="ＭＳ 明朝"/>
        <family val="1"/>
        <charset val="128"/>
      </rPr>
      <t xml:space="preserve"> たかやま高原牧場のみち 8.0+(10.0)+(2.0)km →20.0km 晴 8:07～10:35 10:35～13:41 3:00→5:34</t>
    </r>
    <phoneticPr fontId="3"/>
  </si>
  <si>
    <t>赤城町深山</t>
  </si>
  <si>
    <t>人形芝居舞台</t>
  </si>
  <si>
    <t xml:space="preserve">H29.12.14木   </t>
    <rPh sb="9" eb="10">
      <t>キ</t>
    </rPh>
    <phoneticPr fontId="3"/>
  </si>
  <si>
    <t>H29.12.14木   NO19へ</t>
    <phoneticPr fontId="3"/>
  </si>
  <si>
    <t>H29.12.14木   NO20から</t>
    <phoneticPr fontId="3"/>
  </si>
  <si>
    <t>H29.12.14木</t>
    <phoneticPr fontId="3"/>
  </si>
  <si>
    <t>キンメイチクP</t>
    <phoneticPr fontId="3"/>
  </si>
  <si>
    <t>竹林昼食</t>
    <rPh sb="0" eb="2">
      <t>チクリン</t>
    </rPh>
    <phoneticPr fontId="3"/>
  </si>
  <si>
    <t>華蔵寺バス停</t>
    <rPh sb="5" eb="6">
      <t>テイ</t>
    </rPh>
    <phoneticPr fontId="3"/>
  </si>
  <si>
    <t>(華蔵寺バス停)</t>
    <rPh sb="6" eb="7">
      <t>テイ</t>
    </rPh>
    <phoneticPr fontId="3"/>
  </si>
  <si>
    <t>伊熊バス停</t>
    <rPh sb="0" eb="2">
      <t>イクマ</t>
    </rPh>
    <rPh sb="4" eb="5">
      <t>テイ</t>
    </rPh>
    <phoneticPr fontId="3"/>
  </si>
  <si>
    <t>雙林寺</t>
    <phoneticPr fontId="3"/>
  </si>
  <si>
    <t>中ノ峯古墳</t>
  </si>
  <si>
    <t>北群馬橋バス停</t>
  </si>
  <si>
    <t xml:space="preserve">H29.12.14木   </t>
    <phoneticPr fontId="3"/>
  </si>
  <si>
    <t>空恵寺P</t>
    <phoneticPr fontId="3"/>
  </si>
  <si>
    <t>寺</t>
    <rPh sb="0" eb="1">
      <t>テラ</t>
    </rPh>
    <phoneticPr fontId="3"/>
  </si>
  <si>
    <t xml:space="preserve">群馬19番
子持山若人
のみち
(1.2km)+10.4km
=11.6km
H29.12.14木
(0:25)+3:00=
3:25→3:25
</t>
    <rPh sb="0" eb="2">
      <t>グンマ</t>
    </rPh>
    <rPh sb="4" eb="5">
      <t>バン</t>
    </rPh>
    <phoneticPr fontId="3"/>
  </si>
  <si>
    <t>コースタイム詳細</t>
    <phoneticPr fontId="3"/>
  </si>
  <si>
    <r>
      <t>H29.12.14木</t>
    </r>
    <r>
      <rPr>
        <b/>
        <sz val="10"/>
        <rFont val="ＭＳ 明朝"/>
        <family val="1"/>
        <charset val="128"/>
      </rPr>
      <t xml:space="preserve"> 群馬20</t>
    </r>
    <r>
      <rPr>
        <sz val="10"/>
        <rFont val="ＭＳ 明朝"/>
        <family val="1"/>
        <charset val="128"/>
      </rPr>
      <t xml:space="preserve"> いにしえの文化のみち 10.1km 晴 10:30～13:08 2:50→2:38</t>
    </r>
    <phoneticPr fontId="3"/>
  </si>
  <si>
    <r>
      <t>H29.12.14木</t>
    </r>
    <r>
      <rPr>
        <b/>
        <sz val="10"/>
        <rFont val="ＭＳ 明朝"/>
        <family val="1"/>
        <charset val="128"/>
      </rPr>
      <t xml:space="preserve"> 群馬19</t>
    </r>
    <r>
      <rPr>
        <sz val="10"/>
        <rFont val="ＭＳ 明朝"/>
        <family val="1"/>
        <charset val="128"/>
      </rPr>
      <t xml:space="preserve"> 子持山若人のみち (1.2km)+10.4km=11.6km (0:25)+3:00=3:25→3:25</t>
    </r>
    <phoneticPr fontId="3"/>
  </si>
  <si>
    <t>H29.12.03日 かこ忘年会(藤井) 高尾山口駅～稲荷山コース～もみじ台～一丁平～城山～もみじ台～山頂～薬王院～ⓢケーブル山上駅～霞台～高尾病院～高尾山口駅→高尾の湯ふろッぴィ</t>
    <rPh sb="13" eb="15">
      <t>ボウネン</t>
    </rPh>
    <rPh sb="15" eb="16">
      <t>カイ</t>
    </rPh>
    <rPh sb="17" eb="19">
      <t>フジイ</t>
    </rPh>
    <rPh sb="51" eb="52">
      <t>サン</t>
    </rPh>
    <rPh sb="52" eb="53">
      <t>チョウ</t>
    </rPh>
    <rPh sb="54" eb="55">
      <t>ヤク</t>
    </rPh>
    <rPh sb="55" eb="56">
      <t>オウ</t>
    </rPh>
    <rPh sb="56" eb="57">
      <t>イン</t>
    </rPh>
    <phoneticPr fontId="3"/>
  </si>
  <si>
    <r>
      <t xml:space="preserve">H28.12.4日 かこ忘年会(藤井) 晴 </t>
    </r>
    <r>
      <rPr>
        <sz val="10"/>
        <color rgb="FFFF0000"/>
        <rFont val="ＭＳ 明朝"/>
        <family val="1"/>
        <charset val="128"/>
      </rPr>
      <t>高尾・陣馬スタンプハイク</t>
    </r>
    <r>
      <rPr>
        <sz val="10"/>
        <rFont val="ＭＳ 明朝"/>
        <family val="1"/>
        <charset val="128"/>
      </rPr>
      <t xml:space="preserve"> 高尾山口駅～１号路～ⓢケーブル山上駅～1号路～～⑨薬王院～⑩山頂高尾山山頂～一丁平～⑪城山～一丁平～もみじ台～山頂下南巻～稲荷山～高尾山口駅→高尾の湯ふろッぴィ</t>
    </r>
    <rPh sb="20" eb="21">
      <t>ハレ</t>
    </rPh>
    <rPh sb="35" eb="39">
      <t>タカオサングチ</t>
    </rPh>
    <rPh sb="42" eb="44">
      <t>ゴウロ</t>
    </rPh>
    <rPh sb="50" eb="53">
      <t>サンジョウエキ</t>
    </rPh>
    <rPh sb="55" eb="56">
      <t>ゴウ</t>
    </rPh>
    <rPh sb="56" eb="57">
      <t>ロ</t>
    </rPh>
    <rPh sb="67" eb="69">
      <t>タカオ</t>
    </rPh>
    <rPh sb="69" eb="70">
      <t>サン</t>
    </rPh>
    <rPh sb="70" eb="72">
      <t>サンチョウ</t>
    </rPh>
    <rPh sb="88" eb="89">
      <t>ダイ</t>
    </rPh>
    <phoneticPr fontId="3"/>
  </si>
  <si>
    <t>H26.11.30日 かこ忘年会（藤井、橋本、豊）高尾山口駅～稲荷山コース～もみじ台～一丁平～高尾山山頂～ケーブル山上駅～１号路～高尾山口駅→高尾の湯ふろッぴィ</t>
    <rPh sb="9" eb="10">
      <t>ヒ</t>
    </rPh>
    <rPh sb="13" eb="16">
      <t>ボウネンカイ</t>
    </rPh>
    <rPh sb="17" eb="19">
      <t>フジイ</t>
    </rPh>
    <rPh sb="20" eb="21">
      <t>ハシ</t>
    </rPh>
    <rPh sb="21" eb="22">
      <t>モト</t>
    </rPh>
    <rPh sb="23" eb="24">
      <t>トヨ</t>
    </rPh>
    <rPh sb="31" eb="34">
      <t>イナリヤマ</t>
    </rPh>
    <rPh sb="41" eb="42">
      <t>ダイ</t>
    </rPh>
    <rPh sb="43" eb="45">
      <t>イッチョウ</t>
    </rPh>
    <rPh sb="45" eb="46">
      <t>ダイラ</t>
    </rPh>
    <rPh sb="47" eb="50">
      <t>タカオサン</t>
    </rPh>
    <rPh sb="50" eb="52">
      <t>サンチョウ</t>
    </rPh>
    <rPh sb="58" eb="59">
      <t>ウエ</t>
    </rPh>
    <rPh sb="62" eb="63">
      <t>ゴウ</t>
    </rPh>
    <rPh sb="63" eb="64">
      <t>ロ</t>
    </rPh>
    <phoneticPr fontId="3"/>
  </si>
  <si>
    <t>H24.12.2日 かこ忘年会 高尾山口駅～もみじ台～一丁平～城山～もみじ台～高尾山口駅→高尾の湯ふろッぴィ</t>
    <phoneticPr fontId="3"/>
  </si>
  <si>
    <t>H25.12.1日 かこ忘年会 高尾山口駅～稲荷山コース～もみじ台～一丁平～城山～もみじ台～薬王院～１号路～高尾山口駅→高尾の湯ふろッぴィ</t>
    <phoneticPr fontId="3"/>
  </si>
  <si>
    <t>H23.12.4日 かこ忘年会 高尾山口駅～もみじ台～一丁平～もみじ台～高尾山口駅→高尾の湯ふろッぴィ</t>
    <phoneticPr fontId="3"/>
  </si>
  <si>
    <t>H23.7.3日 かこ(三宅、たけだ、もり、富沢) 高尾山口駅～もみじ台～一丁平～もみじ台～高尾山口駅→高尾の湯ふろッぴィ</t>
    <rPh sb="12" eb="14">
      <t>ミヤケ</t>
    </rPh>
    <rPh sb="22" eb="24">
      <t>トミザワ</t>
    </rPh>
    <phoneticPr fontId="3"/>
  </si>
  <si>
    <t>H22.12.5日 かこ・ひさご忘年会 高尾山口駅～もみじ台～一丁平～もみじ台～高尾山口駅→高尾の湯ふろッぴィ</t>
    <phoneticPr fontId="3"/>
  </si>
  <si>
    <t>H21.12.13日 かこ・ひさご忘年会 高尾山口駅～もみじ台～一丁平～もみじ台～高尾山口駅→高尾の湯ふろッぴィ</t>
    <phoneticPr fontId="3"/>
  </si>
  <si>
    <t>H20.12.7日 かこ忘年会 高尾山口駅～もみじ台～高尾山口駅→高尾の湯ふろッぴィ</t>
    <phoneticPr fontId="3"/>
  </si>
  <si>
    <t>H27.12.6日 かこ忘年会(藤井) 高尾山口駅～稲荷山コース～もみじ台～一丁平～城山～もみじ台～ⓢケーブル山上駅～高尾山口駅→高尾の湯ふろッぴィ</t>
    <rPh sb="12" eb="14">
      <t>ボウネン</t>
    </rPh>
    <rPh sb="14" eb="15">
      <t>カイ</t>
    </rPh>
    <rPh sb="16" eb="18">
      <t>フジイ</t>
    </rPh>
    <phoneticPr fontId="3"/>
  </si>
  <si>
    <t>H24.12.2日 かこ忘年会 高尾山口駅～もみじ台～一丁平～城山～もみじ台～高尾山口駅→高尾の湯ふろッぴィ</t>
    <phoneticPr fontId="3"/>
  </si>
  <si>
    <t>H23.12.4日 かこ忘年会 高尾山口駅～もみじ台～一丁平～もみじ台～高尾山口駅→高尾の湯ふろッぴィ</t>
    <phoneticPr fontId="3"/>
  </si>
  <si>
    <t>H29.12.14木</t>
  </si>
  <si>
    <t>H29.12.14木</t>
    <phoneticPr fontId="3"/>
  </si>
  <si>
    <t>群馬15</t>
    <phoneticPr fontId="3"/>
  </si>
  <si>
    <t>群馬16</t>
    <phoneticPr fontId="3"/>
  </si>
  <si>
    <t>群馬17</t>
    <phoneticPr fontId="3"/>
  </si>
  <si>
    <t>群馬18</t>
    <phoneticPr fontId="3"/>
  </si>
  <si>
    <t>群馬19</t>
    <phoneticPr fontId="3"/>
  </si>
  <si>
    <t>群馬20</t>
    <phoneticPr fontId="3"/>
  </si>
  <si>
    <t>群馬21</t>
    <phoneticPr fontId="3"/>
  </si>
  <si>
    <t>群馬22</t>
    <phoneticPr fontId="3"/>
  </si>
  <si>
    <t>群馬32</t>
    <phoneticPr fontId="3"/>
  </si>
  <si>
    <t>群馬33</t>
    <phoneticPr fontId="3"/>
  </si>
  <si>
    <t>榛名山への</t>
    <phoneticPr fontId="3"/>
  </si>
  <si>
    <t>榛名から水沢への</t>
    <phoneticPr fontId="3"/>
  </si>
  <si>
    <t>しぶかわの</t>
    <phoneticPr fontId="3"/>
  </si>
  <si>
    <t>子持山若人の</t>
    <phoneticPr fontId="3"/>
  </si>
  <si>
    <t>たかやま高原牧場の</t>
    <phoneticPr fontId="3"/>
  </si>
  <si>
    <t>いにしえの文化の</t>
    <phoneticPr fontId="3"/>
  </si>
  <si>
    <t>H29.11.15水</t>
    <phoneticPr fontId="3"/>
  </si>
  <si>
    <t>H29.11.16木</t>
    <phoneticPr fontId="3"/>
  </si>
  <si>
    <t>H29.12.14木</t>
    <phoneticPr fontId="3"/>
  </si>
  <si>
    <t>H29.11.01水</t>
    <phoneticPr fontId="3"/>
  </si>
  <si>
    <t>H29.11.02木</t>
    <phoneticPr fontId="3"/>
  </si>
  <si>
    <r>
      <t xml:space="preserve">＜JR成田線佐原駅＞～水郷大橋～利根川堤～神崎大橋～神崎の森・神崎神社～JR成田線下総神崎駅→NO2
</t>
    </r>
    <r>
      <rPr>
        <sz val="10"/>
        <color theme="7" tint="-0.499984740745262"/>
        <rFont val="ＭＳ 明朝"/>
        <family val="1"/>
        <charset val="128"/>
      </rPr>
      <t>撮影ポイント：神崎神社 解説標識</t>
    </r>
    <r>
      <rPr>
        <sz val="10"/>
        <rFont val="ＭＳ 明朝"/>
        <family val="1"/>
        <charset val="128"/>
      </rPr>
      <t xml:space="preserve">
東京・埼玉・神奈川をクリアし群馬へ行き始めたところで５月と７月に手術をしたため中断していた。ようやく回復してきたので半年ぶりに「ふれあい」を再開することにした。この時期日没が早いのと、比較的と低山が多いので千葉を選んた。佐原駅から水郷大橋へ向かうのに道を間違え40分以上もかかってしまった。利根川の土手９kmでは自転車数十台とすれ違ったが、歩いている人は杖をついて散歩中の一人だけだった。昨日の冷雨に比べ今日は小春日和で気持よかったが、全て舗装道路で疲れを感じた。</t>
    </r>
    <phoneticPr fontId="3"/>
  </si>
  <si>
    <t>(野見金公園)展望台P</t>
    <phoneticPr fontId="3"/>
  </si>
  <si>
    <r>
      <t xml:space="preserve">H29.02.24金 </t>
    </r>
    <r>
      <rPr>
        <b/>
        <sz val="10"/>
        <rFont val="ＭＳ 明朝"/>
        <family val="1"/>
        <charset val="128"/>
      </rPr>
      <t>千葉12</t>
    </r>
    <r>
      <rPr>
        <sz val="10"/>
        <rFont val="ＭＳ 明朝"/>
        <family val="1"/>
        <charset val="128"/>
      </rPr>
      <t xml:space="preserve"> 観音様のみち (1.1)+11.3km 雲時々晴 (9:33)～9:50～13:13 3:30→(0:17)+3:23=3:40 </t>
    </r>
    <r>
      <rPr>
        <sz val="8"/>
        <rFont val="ＭＳ 明朝"/>
        <family val="1"/>
        <charset val="128"/>
      </rPr>
      <t>茂原駅南口</t>
    </r>
    <r>
      <rPr>
        <sz val="10"/>
        <rFont val="ＭＳ 明朝"/>
        <family val="1"/>
        <charset val="128"/>
      </rPr>
      <t>-</t>
    </r>
    <r>
      <rPr>
        <sz val="8"/>
        <rFont val="ＭＳ 明朝"/>
        <family val="1"/>
        <charset val="128"/>
      </rPr>
      <t>小湊ﾊﾞｽ</t>
    </r>
    <r>
      <rPr>
        <sz val="10"/>
        <rFont val="ＭＳ 明朝"/>
        <family val="1"/>
        <charset val="128"/>
      </rPr>
      <t>-＜切割＞→笠森観音～</t>
    </r>
    <r>
      <rPr>
        <sz val="8"/>
        <rFont val="ＭＳ 明朝"/>
        <family val="1"/>
        <charset val="128"/>
      </rPr>
      <t>長南町自然遊歩道</t>
    </r>
    <r>
      <rPr>
        <sz val="10"/>
        <rFont val="ＭＳ 明朝"/>
        <family val="1"/>
        <charset val="128"/>
      </rPr>
      <t>～野見金公園(ﾕｰﾄﾋﾟｱ笠森(旧保養ｾﾝﾀｰ):休館中)～中之台バス停→NO13</t>
    </r>
    <rPh sb="124" eb="126">
      <t>カサモリ</t>
    </rPh>
    <rPh sb="127" eb="128">
      <t>キュウ</t>
    </rPh>
    <rPh sb="128" eb="130">
      <t>ホヨウ</t>
    </rPh>
    <rPh sb="136" eb="139">
      <t>キュウカンチュウ</t>
    </rPh>
    <phoneticPr fontId="3"/>
  </si>
  <si>
    <r>
      <t xml:space="preserve">H29.02.24金 </t>
    </r>
    <r>
      <rPr>
        <b/>
        <sz val="10"/>
        <rFont val="ＭＳ 明朝"/>
        <family val="1"/>
        <charset val="128"/>
      </rPr>
      <t>千葉13</t>
    </r>
    <r>
      <rPr>
        <sz val="10"/>
        <rFont val="ＭＳ 明朝"/>
        <family val="1"/>
        <charset val="128"/>
      </rPr>
      <t xml:space="preserve"> 先住民のあるいたみち 9.5km 雲時々晴 13:13～15:57 2:44 NO12→中之台～報恩寺～西光寺～油殿古墳群～能満寺古墳～上之郷・睦沢公民館入口→小湊バス-茂原駅南口</t>
    </r>
    <rPh sb="34" eb="36">
      <t>トキドキ</t>
    </rPh>
    <phoneticPr fontId="3"/>
  </si>
  <si>
    <t>千葉12番
観音様のみち
(1.1)+11.3km
=12.4km
平成29年
２月24日(金)
雲時々晴
(9:33)～
9:50～13:13
3:30→(0:17)+3:23
=3:40</t>
    <phoneticPr fontId="3"/>
  </si>
  <si>
    <t>千葉13番
先住民の
あるいたみち
9.5km
平成29年
２月24日(金)
雲時々晴
13:13～15:57
2:25→2:44</t>
    <phoneticPr fontId="3"/>
  </si>
  <si>
    <t>鵜羽神社入口</t>
    <rPh sb="4" eb="6">
      <t>イリグチ</t>
    </rPh>
    <phoneticPr fontId="3"/>
  </si>
  <si>
    <t>憩いの森入口</t>
    <rPh sb="4" eb="6">
      <t>イリグチ</t>
    </rPh>
    <phoneticPr fontId="3"/>
  </si>
  <si>
    <t>洞庭湖P</t>
    <phoneticPr fontId="3"/>
  </si>
  <si>
    <t>軍荼利山入口</t>
    <rPh sb="4" eb="6">
      <t>イリグチ</t>
    </rPh>
    <phoneticPr fontId="3"/>
  </si>
  <si>
    <t>油殿古墳群P</t>
    <phoneticPr fontId="3"/>
  </si>
  <si>
    <t>報恩寺入口</t>
    <rPh sb="3" eb="5">
      <t>イリグチ</t>
    </rPh>
    <phoneticPr fontId="3"/>
  </si>
  <si>
    <t>西光寺入口</t>
    <rPh sb="3" eb="5">
      <t>イリグチ</t>
    </rPh>
    <phoneticPr fontId="3"/>
  </si>
  <si>
    <t>茨城 6集計</t>
    <phoneticPr fontId="3"/>
  </si>
  <si>
    <t>茨城 5集計</t>
    <phoneticPr fontId="3"/>
  </si>
  <si>
    <t>自然林をあるく</t>
  </si>
  <si>
    <t>観音様を訪ねる</t>
  </si>
  <si>
    <t>御嶽山から坂東24番札所への</t>
  </si>
  <si>
    <t>筑波連山縦走のみち（1）</t>
    <phoneticPr fontId="3"/>
  </si>
  <si>
    <t>伝説の山と僧兵ゆかりの</t>
  </si>
  <si>
    <t>焼物とお稲荷さんへの</t>
  </si>
  <si>
    <t>片庭</t>
    <phoneticPr fontId="3"/>
  </si>
  <si>
    <t>仏頂山</t>
    <phoneticPr fontId="3"/>
  </si>
  <si>
    <t>奈良駄峠</t>
    <phoneticPr fontId="3"/>
  </si>
  <si>
    <t>南飯田</t>
  </si>
  <si>
    <t>H30.1.10水</t>
    <rPh sb="8" eb="9">
      <t>スイ</t>
    </rPh>
    <phoneticPr fontId="3"/>
  </si>
  <si>
    <t>8.2→</t>
    <phoneticPr fontId="3"/>
  </si>
  <si>
    <t>17.3→</t>
    <phoneticPr fontId="3"/>
  </si>
  <si>
    <t>楞巌寺P</t>
    <phoneticPr fontId="3"/>
  </si>
  <si>
    <t>山門</t>
    <rPh sb="0" eb="2">
      <t>サンモン</t>
    </rPh>
    <phoneticPr fontId="3"/>
  </si>
  <si>
    <t>茨城 3集計</t>
    <phoneticPr fontId="3"/>
  </si>
  <si>
    <t>茨城 4集計</t>
    <phoneticPr fontId="3"/>
  </si>
  <si>
    <t>9.8→</t>
    <phoneticPr fontId="3"/>
  </si>
  <si>
    <t>池亀五大力堂</t>
    <phoneticPr fontId="3"/>
  </si>
  <si>
    <t>きのこ山</t>
    <phoneticPr fontId="3"/>
  </si>
  <si>
    <t>足尾山</t>
    <phoneticPr fontId="3"/>
  </si>
  <si>
    <t>雨引観音</t>
    <phoneticPr fontId="3"/>
  </si>
  <si>
    <t>雨引千勝神社</t>
    <phoneticPr fontId="3"/>
  </si>
  <si>
    <t>御嶽山</t>
    <phoneticPr fontId="3"/>
  </si>
  <si>
    <t>岩瀬駅</t>
    <phoneticPr fontId="3"/>
  </si>
  <si>
    <t>茨城 9集計</t>
    <phoneticPr fontId="3"/>
  </si>
  <si>
    <t>南飯田</t>
    <phoneticPr fontId="3"/>
  </si>
  <si>
    <t>入野</t>
    <phoneticPr fontId="3"/>
  </si>
  <si>
    <t>富谷</t>
    <phoneticPr fontId="3"/>
  </si>
  <si>
    <t>富谷</t>
    <phoneticPr fontId="3"/>
  </si>
  <si>
    <t>祥光院</t>
  </si>
  <si>
    <t>＜岩瀬駅＞</t>
    <phoneticPr fontId="3"/>
  </si>
  <si>
    <t>7.6→</t>
    <phoneticPr fontId="3"/>
  </si>
  <si>
    <t>富谷観音P</t>
    <phoneticPr fontId="3"/>
  </si>
  <si>
    <t>三重塔</t>
  </si>
  <si>
    <t>雨引山P</t>
    <phoneticPr fontId="3"/>
  </si>
  <si>
    <t>休憩所</t>
  </si>
  <si>
    <t>一本杉峠</t>
  </si>
  <si>
    <t>燕山P</t>
    <rPh sb="0" eb="1">
      <t>ツバメ</t>
    </rPh>
    <rPh sb="1" eb="2">
      <t>サン</t>
    </rPh>
    <phoneticPr fontId="3"/>
  </si>
  <si>
    <t>山頂</t>
  </si>
  <si>
    <t>07分岐点</t>
    <rPh sb="2" eb="5">
      <t>ブンキテン</t>
    </rPh>
    <phoneticPr fontId="3"/>
  </si>
  <si>
    <t>NO7へ</t>
    <phoneticPr fontId="3"/>
  </si>
  <si>
    <t>楞巌寺</t>
    <phoneticPr fontId="3"/>
  </si>
  <si>
    <t>ミス12分</t>
    <rPh sb="4" eb="5">
      <t>フン</t>
    </rPh>
    <phoneticPr fontId="3"/>
  </si>
  <si>
    <t>虎丸橋</t>
    <rPh sb="0" eb="2">
      <t>トラマル</t>
    </rPh>
    <rPh sb="2" eb="3">
      <t>ハシ</t>
    </rPh>
    <phoneticPr fontId="3"/>
  </si>
  <si>
    <t>＜ｽｰﾊﾟｰｶｽﾐ＞</t>
    <phoneticPr fontId="3"/>
  </si>
  <si>
    <r>
      <t>生田6:1</t>
    </r>
    <r>
      <rPr>
        <sz val="8"/>
        <rFont val="ＭＳ 明朝"/>
        <family val="1"/>
        <charset val="128"/>
      </rPr>
      <t>-小田急線成城乗換-</t>
    </r>
    <r>
      <rPr>
        <sz val="10"/>
        <rFont val="ＭＳ 明朝"/>
        <family val="1"/>
        <charset val="128"/>
      </rPr>
      <t>6:7新宿6:29</t>
    </r>
    <r>
      <rPr>
        <sz val="9"/>
        <rFont val="ＭＳ 明朝"/>
        <family val="1"/>
        <charset val="128"/>
      </rPr>
      <t>-山手線-</t>
    </r>
    <r>
      <rPr>
        <sz val="10"/>
        <rFont val="ＭＳ 明朝"/>
        <family val="1"/>
        <charset val="128"/>
      </rPr>
      <t>6:50日暮里7:06</t>
    </r>
    <r>
      <rPr>
        <sz val="8"/>
        <rFont val="ＭＳ 明朝"/>
        <family val="1"/>
        <charset val="128"/>
      </rPr>
      <t>-常磐線-</t>
    </r>
    <r>
      <rPr>
        <sz val="10"/>
        <rFont val="ＭＳ 明朝"/>
        <family val="1"/>
        <charset val="128"/>
      </rPr>
      <t>8:44</t>
    </r>
    <rPh sb="33" eb="36">
      <t>ニッポリ</t>
    </rPh>
    <rPh sb="41" eb="43">
      <t>ジョウバン</t>
    </rPh>
    <phoneticPr fontId="3"/>
  </si>
  <si>
    <t>友部9:01-水戸線-9:09笠間9:13-ﾀｸｼｰ-9:23桜川市片庭</t>
    <rPh sb="0" eb="2">
      <t>トモベ</t>
    </rPh>
    <rPh sb="7" eb="9">
      <t>ミト</t>
    </rPh>
    <rPh sb="15" eb="17">
      <t>カサマ</t>
    </rPh>
    <rPh sb="31" eb="33">
      <t>サクラガワ</t>
    </rPh>
    <rPh sb="33" eb="34">
      <t>シ</t>
    </rPh>
    <rPh sb="34" eb="36">
      <t>カタニワ</t>
    </rPh>
    <phoneticPr fontId="3"/>
  </si>
  <si>
    <r>
      <t>岩瀬17:17</t>
    </r>
    <r>
      <rPr>
        <sz val="8"/>
        <rFont val="ＭＳ 明朝"/>
        <family val="1"/>
        <charset val="128"/>
      </rPr>
      <t>-水戸線-</t>
    </r>
    <r>
      <rPr>
        <sz val="10"/>
        <rFont val="ＭＳ 明朝"/>
        <family val="1"/>
        <charset val="128"/>
      </rPr>
      <t>17:54小山18:00</t>
    </r>
    <r>
      <rPr>
        <sz val="8"/>
        <rFont val="ＭＳ 明朝"/>
        <family val="1"/>
        <charset val="128"/>
      </rPr>
      <t>-宇都宮線快速-</t>
    </r>
    <r>
      <rPr>
        <sz val="10"/>
        <rFont val="ＭＳ 明朝"/>
        <family val="1"/>
        <charset val="128"/>
      </rPr>
      <t>18:53赤羽18:59</t>
    </r>
    <r>
      <rPr>
        <sz val="8"/>
        <rFont val="ＭＳ 明朝"/>
        <family val="1"/>
        <charset val="128"/>
      </rPr>
      <t>-埼京線-</t>
    </r>
    <rPh sb="0" eb="2">
      <t>イワセ</t>
    </rPh>
    <rPh sb="8" eb="11">
      <t>ミトセン</t>
    </rPh>
    <rPh sb="17" eb="19">
      <t>オヤマ</t>
    </rPh>
    <rPh sb="25" eb="28">
      <t>ウツノミヤ</t>
    </rPh>
    <rPh sb="28" eb="29">
      <t>セン</t>
    </rPh>
    <rPh sb="29" eb="31">
      <t>カイソク</t>
    </rPh>
    <rPh sb="45" eb="48">
      <t>サイキョウセン</t>
    </rPh>
    <phoneticPr fontId="3"/>
  </si>
  <si>
    <r>
      <t>19:13新宿19:31</t>
    </r>
    <r>
      <rPr>
        <sz val="8"/>
        <rFont val="ＭＳ 明朝"/>
        <family val="1"/>
        <charset val="128"/>
      </rPr>
      <t>-小田急線向ヶ丘乗換-</t>
    </r>
    <r>
      <rPr>
        <sz val="10"/>
        <rFont val="ＭＳ 明朝"/>
        <family val="1"/>
        <charset val="128"/>
      </rPr>
      <t>20:00生田</t>
    </r>
    <rPh sb="17" eb="20">
      <t>ムコウガオカ</t>
    </rPh>
    <rPh sb="20" eb="22">
      <t>ノリカエ</t>
    </rPh>
    <phoneticPr fontId="3"/>
  </si>
  <si>
    <t>No6へ</t>
    <phoneticPr fontId="3"/>
  </si>
  <si>
    <t>弁当買</t>
    <rPh sb="0" eb="2">
      <t>ベントウ</t>
    </rPh>
    <rPh sb="2" eb="3">
      <t>カ</t>
    </rPh>
    <phoneticPr fontId="3"/>
  </si>
  <si>
    <t>晴</t>
    <rPh sb="0" eb="1">
      <t>ハレ</t>
    </rPh>
    <phoneticPr fontId="3"/>
  </si>
  <si>
    <t>加波山神社</t>
    <rPh sb="3" eb="5">
      <t>ジンジャ</t>
    </rPh>
    <phoneticPr fontId="3"/>
  </si>
  <si>
    <t>加波山入口</t>
    <rPh sb="3" eb="5">
      <t>イリグチ</t>
    </rPh>
    <phoneticPr fontId="3"/>
  </si>
  <si>
    <t>(本木)</t>
    <rPh sb="1" eb="3">
      <t>モトキ</t>
    </rPh>
    <phoneticPr fontId="3"/>
  </si>
  <si>
    <t>つぼろ谷</t>
    <rPh sb="3" eb="4">
      <t>タニ</t>
    </rPh>
    <phoneticPr fontId="3"/>
  </si>
  <si>
    <t>雨引</t>
    <phoneticPr fontId="3"/>
  </si>
  <si>
    <t>ﾐｽﾛｽ32分</t>
    <rPh sb="6" eb="7">
      <t>フン</t>
    </rPh>
    <phoneticPr fontId="3"/>
  </si>
  <si>
    <t>茨城06番
観音様を
訪ねるみち
7.6+(1.6)
=9.2km
2018.01.10水
晴
13:48～16:36
～17:25
2:00+(0:30)
=2:30→
2:48+(0:49)
=3:37</t>
    <rPh sb="0" eb="2">
      <t>イバラギ</t>
    </rPh>
    <rPh sb="4" eb="5">
      <t>バン</t>
    </rPh>
    <phoneticPr fontId="3"/>
  </si>
  <si>
    <t>茨城08番
筑波連山縦走
のみち（1）
17.3km→24.5km
H30.1.11木
晴
07:01～16:45
6:00→9:44</t>
    <rPh sb="0" eb="2">
      <t>イバラギ</t>
    </rPh>
    <rPh sb="4" eb="5">
      <t>バン</t>
    </rPh>
    <phoneticPr fontId="3"/>
  </si>
  <si>
    <t>茨城県</t>
    <rPh sb="0" eb="3">
      <t>イバラギケン</t>
    </rPh>
    <phoneticPr fontId="3"/>
  </si>
  <si>
    <r>
      <t>千葉16番
黒潮の潮騒
をきくみち
8.0km</t>
    </r>
    <r>
      <rPr>
        <b/>
        <sz val="10"/>
        <rFont val="ＭＳ 明朝"/>
        <family val="1"/>
        <charset val="128"/>
      </rPr>
      <t xml:space="preserve">
平成29年</t>
    </r>
    <r>
      <rPr>
        <sz val="10"/>
        <rFont val="ＭＳ 明朝"/>
        <family val="1"/>
        <charset val="128"/>
      </rPr>
      <t xml:space="preserve">
２月19日(日)
晴
9:18～11:20
2:05→2:02</t>
    </r>
    <phoneticPr fontId="3"/>
  </si>
  <si>
    <r>
      <t xml:space="preserve">長者町駅～江東橋～岬海洋センター～和泉浦～日在浦～大原駅→&lt;浪花駅まで電車&gt;NO17へ
</t>
    </r>
    <r>
      <rPr>
        <sz val="10"/>
        <color theme="7" tint="-0.499984740745262"/>
        <rFont val="ＭＳ 明朝"/>
        <family val="1"/>
        <charset val="128"/>
      </rPr>
      <t>撮影ポイント：深掘 真実一路の碑</t>
    </r>
    <r>
      <rPr>
        <sz val="10"/>
        <rFont val="ＭＳ 明朝"/>
        <family val="1"/>
        <charset val="128"/>
      </rPr>
      <t xml:space="preserve">
長者町駅から江東橋まで順調に進んだが、突然「全面通行禁止」の看板が。見れば咋年８月から護岸改築工事を行っているとのこと。聞いてないよーと思ったが、気を取り直して地図を見ながら回り道をする。和泉浦手前で合流でき、少しのロスで済んだ。九十九里サイクリングロードと書いてあるが、砂に埋もれて自転車が走れる状況ではない。そこからの数kmは砂浜を歩いているのと同じだった。塩田川にかかる日の出橋を渡ったところで右折するようになっているが、標識がなくなった。すぐ隣にもう一つ橋があるが、行く道がない。仕方なく降りきって駐車場らしきところを戻ったら、目の前に一路橋があった。大原11:33発に乗るため、駅まで走り何とか間に合った。</t>
    </r>
    <rPh sb="68" eb="71">
      <t>コウトウバシ</t>
    </rPh>
    <rPh sb="73" eb="75">
      <t>ジュンチョウ</t>
    </rPh>
    <rPh sb="76" eb="77">
      <t>スス</t>
    </rPh>
    <rPh sb="81" eb="83">
      <t>トツゼン</t>
    </rPh>
    <rPh sb="84" eb="86">
      <t>ゼンメン</t>
    </rPh>
    <rPh sb="86" eb="88">
      <t>ツウコウ</t>
    </rPh>
    <rPh sb="88" eb="90">
      <t>キンシ</t>
    </rPh>
    <rPh sb="92" eb="94">
      <t>カンバン</t>
    </rPh>
    <rPh sb="96" eb="97">
      <t>ミ</t>
    </rPh>
    <rPh sb="102" eb="103">
      <t>ガツ</t>
    </rPh>
    <rPh sb="105" eb="107">
      <t>ゴガン</t>
    </rPh>
    <rPh sb="107" eb="109">
      <t>カイチク</t>
    </rPh>
    <rPh sb="109" eb="111">
      <t>コウジ</t>
    </rPh>
    <rPh sb="112" eb="113">
      <t>オコナ</t>
    </rPh>
    <rPh sb="122" eb="123">
      <t>キ</t>
    </rPh>
    <rPh sb="130" eb="131">
      <t>オモ</t>
    </rPh>
    <rPh sb="135" eb="136">
      <t>キ</t>
    </rPh>
    <rPh sb="137" eb="138">
      <t>ト</t>
    </rPh>
    <rPh sb="139" eb="140">
      <t>ナオ</t>
    </rPh>
    <rPh sb="142" eb="144">
      <t>チズ</t>
    </rPh>
    <rPh sb="145" eb="146">
      <t>ミ</t>
    </rPh>
    <rPh sb="149" eb="150">
      <t>マワ</t>
    </rPh>
    <rPh sb="151" eb="152">
      <t>ミチ</t>
    </rPh>
    <rPh sb="156" eb="158">
      <t>イズミ</t>
    </rPh>
    <rPh sb="158" eb="159">
      <t>ウラ</t>
    </rPh>
    <rPh sb="159" eb="161">
      <t>テマエ</t>
    </rPh>
    <rPh sb="162" eb="164">
      <t>ゴウリュウ</t>
    </rPh>
    <rPh sb="167" eb="168">
      <t>スコ</t>
    </rPh>
    <rPh sb="177" eb="181">
      <t>クジュウクリ</t>
    </rPh>
    <rPh sb="191" eb="192">
      <t>カ</t>
    </rPh>
    <rPh sb="198" eb="199">
      <t>スナ</t>
    </rPh>
    <rPh sb="200" eb="201">
      <t>ウ</t>
    </rPh>
    <rPh sb="204" eb="207">
      <t>ジテンシャ</t>
    </rPh>
    <rPh sb="208" eb="209">
      <t>ハシ</t>
    </rPh>
    <rPh sb="211" eb="213">
      <t>ジョウキョウ</t>
    </rPh>
    <rPh sb="223" eb="224">
      <t>スウ</t>
    </rPh>
    <rPh sb="227" eb="229">
      <t>スナハマ</t>
    </rPh>
    <rPh sb="230" eb="231">
      <t>アル</t>
    </rPh>
    <rPh sb="237" eb="238">
      <t>オナ</t>
    </rPh>
    <rPh sb="243" eb="245">
      <t>シオダ</t>
    </rPh>
    <rPh sb="245" eb="246">
      <t>ガワ</t>
    </rPh>
    <rPh sb="250" eb="251">
      <t>ヒ</t>
    </rPh>
    <rPh sb="252" eb="253">
      <t>デ</t>
    </rPh>
    <rPh sb="253" eb="254">
      <t>バシ</t>
    </rPh>
    <rPh sb="255" eb="256">
      <t>ワタ</t>
    </rPh>
    <rPh sb="262" eb="264">
      <t>ウセツ</t>
    </rPh>
    <rPh sb="276" eb="278">
      <t>ヒョウシキ</t>
    </rPh>
    <rPh sb="287" eb="288">
      <t>トナリ</t>
    </rPh>
    <rPh sb="291" eb="292">
      <t>ヒト</t>
    </rPh>
    <rPh sb="293" eb="294">
      <t>ハシ</t>
    </rPh>
    <rPh sb="299" eb="300">
      <t>イ</t>
    </rPh>
    <rPh sb="301" eb="302">
      <t>ミチ</t>
    </rPh>
    <rPh sb="306" eb="308">
      <t>シカタ</t>
    </rPh>
    <rPh sb="310" eb="311">
      <t>オ</t>
    </rPh>
    <rPh sb="315" eb="318">
      <t>チュウシャジョウ</t>
    </rPh>
    <rPh sb="325" eb="326">
      <t>モド</t>
    </rPh>
    <rPh sb="330" eb="331">
      <t>メ</t>
    </rPh>
    <rPh sb="332" eb="333">
      <t>マエ</t>
    </rPh>
    <rPh sb="334" eb="336">
      <t>イチロ</t>
    </rPh>
    <rPh sb="336" eb="337">
      <t>バシ</t>
    </rPh>
    <rPh sb="349" eb="350">
      <t>ハツ</t>
    </rPh>
    <rPh sb="351" eb="352">
      <t>ノ</t>
    </rPh>
    <rPh sb="359" eb="360">
      <t>ハシ</t>
    </rPh>
    <rPh sb="361" eb="362">
      <t>ナン</t>
    </rPh>
    <phoneticPr fontId="3"/>
  </si>
  <si>
    <t>茨城10集計</t>
    <phoneticPr fontId="3"/>
  </si>
  <si>
    <t>16.2→</t>
    <phoneticPr fontId="3"/>
  </si>
  <si>
    <t>19.4→</t>
    <phoneticPr fontId="3"/>
  </si>
  <si>
    <t>14.7→</t>
    <phoneticPr fontId="3"/>
  </si>
  <si>
    <t>8.0→</t>
    <phoneticPr fontId="3"/>
  </si>
  <si>
    <t>9.0→</t>
    <phoneticPr fontId="3"/>
  </si>
  <si>
    <t>11.5→</t>
    <phoneticPr fontId="3"/>
  </si>
  <si>
    <t>13.1→</t>
    <phoneticPr fontId="3"/>
  </si>
  <si>
    <t>8.3→</t>
    <phoneticPr fontId="3"/>
  </si>
  <si>
    <t>14.2→</t>
    <phoneticPr fontId="3"/>
  </si>
  <si>
    <t>8.4→</t>
    <phoneticPr fontId="3"/>
  </si>
  <si>
    <t>17.7→</t>
    <phoneticPr fontId="3"/>
  </si>
  <si>
    <t>8.5→</t>
    <phoneticPr fontId="3"/>
  </si>
  <si>
    <t>13.5→</t>
  </si>
  <si>
    <t>7.9→</t>
    <phoneticPr fontId="3"/>
  </si>
  <si>
    <t>9.5→</t>
  </si>
  <si>
    <t>3.3→</t>
  </si>
  <si>
    <t>10.1→</t>
    <phoneticPr fontId="3"/>
  </si>
  <si>
    <t>11.10→</t>
  </si>
  <si>
    <t>11.3→</t>
    <phoneticPr fontId="3"/>
  </si>
  <si>
    <t>9.5→</t>
    <phoneticPr fontId="3"/>
  </si>
  <si>
    <t>13.0→</t>
    <phoneticPr fontId="3"/>
  </si>
  <si>
    <t>10.0→</t>
    <phoneticPr fontId="3"/>
  </si>
  <si>
    <t>14.8→</t>
    <phoneticPr fontId="3"/>
  </si>
  <si>
    <t>15.6→</t>
    <phoneticPr fontId="3"/>
  </si>
  <si>
    <t>8.6→</t>
    <phoneticPr fontId="3"/>
  </si>
  <si>
    <t>5.8→</t>
    <phoneticPr fontId="3"/>
  </si>
  <si>
    <t>15.2→</t>
    <phoneticPr fontId="3"/>
  </si>
  <si>
    <t>11.4→</t>
    <phoneticPr fontId="3"/>
  </si>
  <si>
    <r>
      <t>H29.02.19日 NO16より大原</t>
    </r>
    <r>
      <rPr>
        <sz val="8"/>
        <rFont val="ＭＳ 明朝"/>
        <family val="1"/>
        <charset val="128"/>
      </rPr>
      <t>-外房線安房鴨川行\185-</t>
    </r>
    <r>
      <rPr>
        <sz val="10"/>
        <rFont val="ＭＳ 明朝"/>
        <family val="1"/>
        <charset val="128"/>
      </rPr>
      <t>浪花</t>
    </r>
    <rPh sb="17" eb="19">
      <t>オオ_x0000__x0011_</t>
    </rPh>
    <rPh sb="33" eb="35">
      <t/>
    </rPh>
    <phoneticPr fontId="3"/>
  </si>
  <si>
    <t>生田5:38-小田急線成城乗換-6:08新宿6:20-埼京線快速-6:34赤羽6:36-高崎線-8:16</t>
    <rPh sb="11" eb="13">
      <t>セイジョウ</t>
    </rPh>
    <rPh sb="13" eb="15">
      <t>ノリカエ</t>
    </rPh>
    <rPh sb="27" eb="30">
      <t>サイキョウセン</t>
    </rPh>
    <rPh sb="29" eb="30">
      <t>セン</t>
    </rPh>
    <rPh sb="30" eb="32">
      <t>カイソク</t>
    </rPh>
    <rPh sb="37" eb="39">
      <t>アカバネ</t>
    </rPh>
    <rPh sb="44" eb="46">
      <t>タカサキ</t>
    </rPh>
    <phoneticPr fontId="3"/>
  </si>
  <si>
    <r>
      <t>高崎8:24-吾妻線-8:50渋川9:45</t>
    </r>
    <r>
      <rPr>
        <sz val="8"/>
        <rFont val="ＭＳ 明朝"/>
        <family val="1"/>
        <charset val="128"/>
      </rPr>
      <t>-関越交通バス-</t>
    </r>
    <r>
      <rPr>
        <sz val="10"/>
        <rFont val="ＭＳ 明朝"/>
        <family val="1"/>
        <charset val="128"/>
      </rPr>
      <t>10:28深山</t>
    </r>
    <rPh sb="7" eb="9">
      <t>アヅマ</t>
    </rPh>
    <rPh sb="9" eb="10">
      <t>セン</t>
    </rPh>
    <rPh sb="15" eb="17">
      <t>シブカワ</t>
    </rPh>
    <rPh sb="22" eb="24">
      <t>カンエツ</t>
    </rPh>
    <rPh sb="24" eb="26">
      <t>コウツウ</t>
    </rPh>
    <rPh sb="34" eb="36">
      <t>ミヤマ</t>
    </rPh>
    <phoneticPr fontId="3"/>
  </si>
  <si>
    <r>
      <t xml:space="preserve">              </t>
    </r>
    <r>
      <rPr>
        <sz val="8"/>
        <rFont val="ＭＳ 明朝"/>
        <family val="1"/>
        <charset val="128"/>
      </rPr>
      <t>-上野新宿L-</t>
    </r>
    <r>
      <rPr>
        <sz val="10"/>
        <rFont val="ＭＳ 明朝"/>
        <family val="1"/>
        <charset val="128"/>
      </rPr>
      <t>16:28赤羽16:33</t>
    </r>
    <r>
      <rPr>
        <sz val="8"/>
        <rFont val="ＭＳ 明朝"/>
        <family val="1"/>
        <charset val="128"/>
      </rPr>
      <t>-埼京線-</t>
    </r>
    <r>
      <rPr>
        <sz val="10"/>
        <rFont val="ＭＳ 明朝"/>
        <family val="1"/>
        <charset val="128"/>
      </rPr>
      <t>16:47新宿16:53-</t>
    </r>
    <r>
      <rPr>
        <sz val="8"/>
        <rFont val="ＭＳ 明朝"/>
        <family val="1"/>
        <charset val="128"/>
      </rPr>
      <t>小田急線-</t>
    </r>
    <r>
      <rPr>
        <sz val="10"/>
        <rFont val="ＭＳ 明朝"/>
        <family val="1"/>
        <charset val="128"/>
      </rPr>
      <t>17:38生田</t>
    </r>
    <phoneticPr fontId="3"/>
  </si>
  <si>
    <r>
      <t>渋川17:25</t>
    </r>
    <r>
      <rPr>
        <sz val="8"/>
        <rFont val="ＭＳ 明朝"/>
        <family val="1"/>
        <charset val="128"/>
      </rPr>
      <t>-吾妻線-</t>
    </r>
    <r>
      <rPr>
        <sz val="10"/>
        <rFont val="ＭＳ 明朝"/>
        <family val="1"/>
        <charset val="128"/>
      </rPr>
      <t>17:50高崎17:59</t>
    </r>
    <r>
      <rPr>
        <sz val="8"/>
        <rFont val="ＭＳ 明朝"/>
        <family val="1"/>
        <charset val="128"/>
      </rPr>
      <t>-上野東京L-</t>
    </r>
    <r>
      <rPr>
        <sz val="10"/>
        <rFont val="ＭＳ 明朝"/>
        <family val="1"/>
        <charset val="128"/>
      </rPr>
      <t>19:42赤羽19:46</t>
    </r>
    <r>
      <rPr>
        <sz val="8"/>
        <rFont val="ＭＳ 明朝"/>
        <family val="1"/>
        <charset val="128"/>
      </rPr>
      <t>-埼京線-</t>
    </r>
    <r>
      <rPr>
        <sz val="10"/>
        <rFont val="ＭＳ 明朝"/>
        <family val="1"/>
        <charset val="128"/>
      </rPr>
      <t>20:00新宿</t>
    </r>
    <rPh sb="27" eb="29">
      <t>トウキョウ</t>
    </rPh>
    <phoneticPr fontId="3"/>
  </si>
  <si>
    <r>
      <t>20:16</t>
    </r>
    <r>
      <rPr>
        <sz val="8"/>
        <rFont val="ＭＳ 明朝"/>
        <family val="1"/>
        <charset val="128"/>
      </rPr>
      <t>-小田急線-</t>
    </r>
    <r>
      <rPr>
        <sz val="10"/>
        <rFont val="ＭＳ 明朝"/>
        <family val="1"/>
        <charset val="128"/>
      </rPr>
      <t>20:43生田</t>
    </r>
    <phoneticPr fontId="3"/>
  </si>
  <si>
    <t>五輪堂バス停</t>
    <rPh sb="0" eb="2">
      <t>ゴリン</t>
    </rPh>
    <rPh sb="2" eb="3">
      <t>ドウ</t>
    </rPh>
    <rPh sb="5" eb="6">
      <t>テイ</t>
    </rPh>
    <phoneticPr fontId="3"/>
  </si>
  <si>
    <t>御野立所P</t>
    <rPh sb="0" eb="1">
      <t>オン</t>
    </rPh>
    <rPh sb="1" eb="2">
      <t>ノ</t>
    </rPh>
    <rPh sb="2" eb="3">
      <t>タ</t>
    </rPh>
    <rPh sb="3" eb="4">
      <t>ショ</t>
    </rPh>
    <phoneticPr fontId="3"/>
  </si>
  <si>
    <t>碑</t>
    <rPh sb="0" eb="1">
      <t>ヒ</t>
    </rPh>
    <phoneticPr fontId="3"/>
  </si>
  <si>
    <t>林業試験場</t>
    <rPh sb="0" eb="2">
      <t>リンギョウ</t>
    </rPh>
    <phoneticPr fontId="3"/>
  </si>
  <si>
    <t>果樹試験場</t>
    <phoneticPr fontId="3"/>
  </si>
  <si>
    <r>
      <rPr>
        <b/>
        <sz val="10"/>
        <rFont val="ＭＳ 明朝"/>
        <family val="1"/>
        <charset val="128"/>
      </rPr>
      <t xml:space="preserve">H29.12.18月 </t>
    </r>
    <r>
      <rPr>
        <sz val="10"/>
        <rFont val="ＭＳ 明朝"/>
        <family val="1"/>
        <charset val="128"/>
      </rPr>
      <t>高尾山口駅～ケーブルカー清滝駅～東京高尾病院～霞台～薬王院四天王門～富士道～３号路～５号路～山頂下～もみじ台下～山頂下～５号路～６号路～ケーブルカー清滝駅～TAKAO 599 MUSEUM（再来山もれなくプレゼントのバッジ）～高尾山口駅</t>
    </r>
    <rPh sb="9" eb="10">
      <t>ゲツ</t>
    </rPh>
    <phoneticPr fontId="3"/>
  </si>
  <si>
    <r>
      <t>H29.12.14木</t>
    </r>
    <r>
      <rPr>
        <b/>
        <sz val="10"/>
        <rFont val="ＭＳ 明朝"/>
        <family val="1"/>
        <charset val="128"/>
      </rPr>
      <t xml:space="preserve"> 群馬20</t>
    </r>
    <r>
      <rPr>
        <sz val="10"/>
        <rFont val="ＭＳ 明朝"/>
        <family val="1"/>
        <charset val="128"/>
      </rPr>
      <t xml:space="preserve"> いにしえの文化のみち 10.1km 晴 10:30～13:08 2:50→2:38</t>
    </r>
    <phoneticPr fontId="3"/>
  </si>
  <si>
    <r>
      <t xml:space="preserve">NO21より→内浦山県民の森～小湊海岸～誕生寺～おせんころがし～行川アイランド駅
</t>
    </r>
    <r>
      <rPr>
        <sz val="10"/>
        <color theme="7" tint="-0.499984740745262"/>
        <rFont val="ＭＳ 明朝"/>
        <family val="1"/>
        <charset val="128"/>
      </rPr>
      <t>撮影ポイント：誕生寺 仁王門</t>
    </r>
    <r>
      <rPr>
        <sz val="10"/>
        <rFont val="ＭＳ 明朝"/>
        <family val="1"/>
        <charset val="128"/>
      </rPr>
      <t xml:space="preserve">
</t>
    </r>
    <r>
      <rPr>
        <sz val="10"/>
        <rFont val="ＭＳ 明朝"/>
        <family val="1"/>
        <charset val="128"/>
      </rPr>
      <t xml:space="preserve">
NO21から続いて入る。ひたすら車道を下るだけの道で、人影は全くない。田んぼのカエルがやかましい。安房小湊駅の上に出ると前方に海が広がって見える。内浦海岸から海沿いに進み誕生寺に到着。複数のグループの観光客が来ていた。海を離れて山道に入るとウグイスの声が響きわたっていた。再び海が見える高台を進み、トンネルの手前で右へ曲った。地図上ではおせんころがしに近いと思われたのだが、これが大失敗。大沢漁港を過ぎ海外沿いに絶壁へ向っていくと、突き当たりで戻るしかない。GPSは丁度おせんころがしを指し示し、真下にいることが分る。下から眺めるというルート通りでは見られない光景で得した気分になった。電車が行ったばかりなので、崖の上の「お仙の碑」に行ったところ立っていられないほどの強風が吹いていて怖かった。ついでに行川アイランドの廃墟も見てきた。</t>
    </r>
    <phoneticPr fontId="3"/>
  </si>
  <si>
    <r>
      <t xml:space="preserve">H29.04.06木 </t>
    </r>
    <r>
      <rPr>
        <b/>
        <sz val="10"/>
        <rFont val="ＭＳ 明朝"/>
        <family val="1"/>
        <charset val="128"/>
      </rPr>
      <t>千葉20</t>
    </r>
    <r>
      <rPr>
        <sz val="10"/>
        <rFont val="ＭＳ 明朝"/>
        <family val="1"/>
        <charset val="128"/>
      </rPr>
      <t xml:space="preserve"> 海と森をつなぐみち 9.4km 曇時々晴 11:33～14:11 2:38 </t>
    </r>
    <phoneticPr fontId="3"/>
  </si>
  <si>
    <t>茨城11集計</t>
    <phoneticPr fontId="3"/>
  </si>
  <si>
    <t>茨城12集計</t>
    <phoneticPr fontId="3"/>
  </si>
  <si>
    <t>茨城13集計</t>
    <phoneticPr fontId="3"/>
  </si>
  <si>
    <t>茨城14集計</t>
    <phoneticPr fontId="3"/>
  </si>
  <si>
    <t>茨城15集計</t>
    <phoneticPr fontId="3"/>
  </si>
  <si>
    <t>茨城16集計</t>
    <phoneticPr fontId="3"/>
  </si>
  <si>
    <t>茨城17集計</t>
    <phoneticPr fontId="3"/>
  </si>
  <si>
    <t>茨城18集計</t>
    <phoneticPr fontId="3"/>
  </si>
  <si>
    <t>水の恵みを知るみち</t>
    <phoneticPr fontId="3"/>
  </si>
  <si>
    <t>21.0→</t>
    <phoneticPr fontId="3"/>
  </si>
  <si>
    <t>8.8→</t>
    <phoneticPr fontId="3"/>
  </si>
  <si>
    <t xml:space="preserve"> 8.8→</t>
    <phoneticPr fontId="3"/>
  </si>
  <si>
    <t xml:space="preserve"> 7.3→</t>
    <phoneticPr fontId="3"/>
  </si>
  <si>
    <t>13.4→</t>
    <phoneticPr fontId="3"/>
  </si>
  <si>
    <t>12.3→</t>
    <phoneticPr fontId="3"/>
  </si>
  <si>
    <t>26.5→</t>
    <phoneticPr fontId="3"/>
  </si>
  <si>
    <t>給食センター</t>
  </si>
  <si>
    <t>松見公園</t>
  </si>
  <si>
    <t>さくら交通会館</t>
    <rPh sb="3" eb="5">
      <t>コウツウ</t>
    </rPh>
    <rPh sb="5" eb="7">
      <t>カイカン</t>
    </rPh>
    <phoneticPr fontId="3"/>
  </si>
  <si>
    <t>学園大橋</t>
  </si>
  <si>
    <t>匂橋</t>
  </si>
  <si>
    <t>予科練記念館</t>
  </si>
  <si>
    <t>掛馬</t>
  </si>
  <si>
    <t>新屋敷バス停</t>
    <rPh sb="0" eb="3">
      <t>シンヤシキ</t>
    </rPh>
    <rPh sb="5" eb="6">
      <t>テイ</t>
    </rPh>
    <phoneticPr fontId="3"/>
  </si>
  <si>
    <t>伊保田神社</t>
    <rPh sb="0" eb="3">
      <t>イホタ</t>
    </rPh>
    <rPh sb="3" eb="5">
      <t>ジンジャ</t>
    </rPh>
    <phoneticPr fontId="3"/>
  </si>
  <si>
    <t>山本五輪塔</t>
    <phoneticPr fontId="3"/>
  </si>
  <si>
    <t>H30.02.16金</t>
  </si>
  <si>
    <t>H30.02.16金</t>
    <rPh sb="9" eb="10">
      <t>キン</t>
    </rPh>
    <phoneticPr fontId="3"/>
  </si>
  <si>
    <t>曇時々晴</t>
    <rPh sb="0" eb="1">
      <t>クモリ</t>
    </rPh>
    <rPh sb="1" eb="3">
      <t>トキドキ</t>
    </rPh>
    <rPh sb="3" eb="4">
      <t>ハレ</t>
    </rPh>
    <phoneticPr fontId="3"/>
  </si>
  <si>
    <t>7:13-千代田線・常磐線-7：57土浦8:15-関鉄ｸﾞﾘｰﾝﾊﾞｽ-8:48五輪堂</t>
    <rPh sb="5" eb="8">
      <t>チヨダ</t>
    </rPh>
    <rPh sb="10" eb="13">
      <t>ジョウバンセン</t>
    </rPh>
    <rPh sb="18" eb="20">
      <t>ツチウラ</t>
    </rPh>
    <rPh sb="25" eb="27">
      <t>セキテツ</t>
    </rPh>
    <rPh sb="40" eb="42">
      <t>ゴリン</t>
    </rPh>
    <rPh sb="42" eb="43">
      <t>ドウ</t>
    </rPh>
    <phoneticPr fontId="3"/>
  </si>
  <si>
    <r>
      <t>生田5:48</t>
    </r>
    <r>
      <rPr>
        <sz val="8"/>
        <rFont val="ＭＳ 明朝"/>
        <family val="1"/>
        <charset val="128"/>
      </rPr>
      <t>-小田急線成城乗換-</t>
    </r>
    <r>
      <rPr>
        <sz val="10"/>
        <rFont val="ＭＳ 明朝"/>
        <family val="1"/>
        <charset val="128"/>
      </rPr>
      <t>6:10代々木上原6:13</t>
    </r>
    <r>
      <rPr>
        <sz val="9"/>
        <rFont val="ＭＳ 明朝"/>
        <family val="1"/>
        <charset val="128"/>
      </rPr>
      <t>-千代田線・常磐線-</t>
    </r>
    <r>
      <rPr>
        <sz val="10"/>
        <rFont val="ＭＳ 明朝"/>
        <family val="1"/>
        <charset val="128"/>
      </rPr>
      <t>7:00松戸</t>
    </r>
    <rPh sb="20" eb="25">
      <t>ヨヨギウエハラ</t>
    </rPh>
    <rPh sb="30" eb="34">
      <t>チヨダセン</t>
    </rPh>
    <rPh sb="35" eb="38">
      <t>ジョウバンセン</t>
    </rPh>
    <rPh sb="43" eb="45">
      <t>マツド</t>
    </rPh>
    <phoneticPr fontId="3"/>
  </si>
  <si>
    <t>コース14へ</t>
    <phoneticPr fontId="3"/>
  </si>
  <si>
    <t>コース13から</t>
    <phoneticPr fontId="3"/>
  </si>
  <si>
    <t>寺社めぐりと田園風景の</t>
  </si>
  <si>
    <t>永井</t>
  </si>
  <si>
    <t>中央青年の家</t>
  </si>
  <si>
    <t>清滝寺</t>
  </si>
  <si>
    <t>向上庵</t>
  </si>
  <si>
    <t>水車</t>
    <rPh sb="0" eb="2">
      <t>スイシャ</t>
    </rPh>
    <phoneticPr fontId="3"/>
  </si>
  <si>
    <t>小野小町の墓</t>
  </si>
  <si>
    <t>日枝神社</t>
  </si>
  <si>
    <t>東城寺</t>
  </si>
  <si>
    <t>旧田土部駅</t>
  </si>
  <si>
    <t>下佐谷</t>
    <phoneticPr fontId="3"/>
  </si>
  <si>
    <t>小町ふれあい広場P</t>
    <phoneticPr fontId="3"/>
  </si>
  <si>
    <t>17.2→</t>
  </si>
  <si>
    <r>
      <t>H29.12.14木</t>
    </r>
    <r>
      <rPr>
        <b/>
        <sz val="10"/>
        <rFont val="ＭＳ 明朝"/>
        <family val="1"/>
        <charset val="128"/>
      </rPr>
      <t xml:space="preserve"> 群馬19</t>
    </r>
    <r>
      <rPr>
        <sz val="10"/>
        <rFont val="ＭＳ 明朝"/>
        <family val="1"/>
        <charset val="128"/>
      </rPr>
      <t xml:space="preserve"> 子持山若人のみち (1.2km)+10.4km=11.6km 晴  (0:25)+3:00=3:25→3:25</t>
    </r>
    <phoneticPr fontId="3"/>
  </si>
  <si>
    <r>
      <rPr>
        <b/>
        <sz val="10"/>
        <rFont val="ＭＳ 明朝"/>
        <family val="1"/>
        <charset val="128"/>
      </rPr>
      <t>H30.02.11月</t>
    </r>
    <r>
      <rPr>
        <sz val="10"/>
        <rFont val="ＭＳ 明朝"/>
        <family val="1"/>
        <charset val="128"/>
      </rPr>
      <t xml:space="preserve"> 晴 高尾山口駅～ケーブルカー清滝駅～東京高尾病院～霞台～ⓢケーブル高尾山駅～霞台～東京高尾病院～ケーブルカー清滝駅～TAKAO 599 MUSEUM～高尾山口駅</t>
    </r>
    <rPh sb="9" eb="10">
      <t>ゲツ</t>
    </rPh>
    <rPh sb="11" eb="12">
      <t>ハレ</t>
    </rPh>
    <phoneticPr fontId="3"/>
  </si>
  <si>
    <r>
      <rPr>
        <b/>
        <sz val="10"/>
        <rFont val="ＭＳ 明朝"/>
        <family val="1"/>
        <charset val="128"/>
      </rPr>
      <t>H30.01.27土</t>
    </r>
    <r>
      <rPr>
        <sz val="10"/>
        <rFont val="ＭＳ 明朝"/>
        <family val="1"/>
        <charset val="128"/>
      </rPr>
      <t xml:space="preserve"> 晴 </t>
    </r>
    <r>
      <rPr>
        <sz val="10"/>
        <color rgb="FFFF0000"/>
        <rFont val="ＭＳ 明朝"/>
        <family val="1"/>
        <charset val="128"/>
      </rPr>
      <t>高尾・陣馬スタンプハイクパーフェクトコース」の当選者招待 精進料理の会</t>
    </r>
    <r>
      <rPr>
        <sz val="10"/>
        <rFont val="ＭＳ 明朝"/>
        <family val="1"/>
        <charset val="128"/>
      </rPr>
      <t xml:space="preserve"> 高尾山口駅～１号路～ⓢケーブル高尾山駅～ⓢ薬王院（客殿・法話、有喜閣・精進料理、書院見学）～仏舎利塔～１号路～高尾山口駅</t>
    </r>
    <rPh sb="9" eb="10">
      <t>ド</t>
    </rPh>
    <rPh sb="42" eb="44">
      <t>ショウジン</t>
    </rPh>
    <rPh sb="44" eb="46">
      <t>リョウリ</t>
    </rPh>
    <rPh sb="47" eb="48">
      <t>カイ</t>
    </rPh>
    <rPh sb="49" eb="53">
      <t>タカオサングチ</t>
    </rPh>
    <rPh sb="64" eb="67">
      <t>タカオサン</t>
    </rPh>
    <rPh sb="67" eb="68">
      <t>エキ</t>
    </rPh>
    <rPh sb="74" eb="75">
      <t>キャク</t>
    </rPh>
    <rPh sb="75" eb="76">
      <t>デン</t>
    </rPh>
    <rPh sb="77" eb="79">
      <t>ホウワ</t>
    </rPh>
    <rPh sb="80" eb="81">
      <t>ユウ</t>
    </rPh>
    <rPh sb="81" eb="82">
      <t>キ</t>
    </rPh>
    <rPh sb="82" eb="83">
      <t>カク</t>
    </rPh>
    <rPh sb="84" eb="86">
      <t>ショウジン</t>
    </rPh>
    <rPh sb="86" eb="88">
      <t>リョウリ</t>
    </rPh>
    <rPh sb="89" eb="91">
      <t>ショイン</t>
    </rPh>
    <rPh sb="91" eb="93">
      <t>ケンガク</t>
    </rPh>
    <rPh sb="95" eb="98">
      <t>ブッシャリ</t>
    </rPh>
    <rPh sb="98" eb="99">
      <t>トウ</t>
    </rPh>
    <rPh sb="104" eb="108">
      <t>タカオサングチ</t>
    </rPh>
    <phoneticPr fontId="3"/>
  </si>
  <si>
    <r>
      <t xml:space="preserve">H29.08.24木 </t>
    </r>
    <r>
      <rPr>
        <b/>
        <sz val="10"/>
        <rFont val="ＭＳ 明朝"/>
        <family val="1"/>
        <charset val="128"/>
      </rPr>
      <t>群馬14</t>
    </r>
    <r>
      <rPr>
        <sz val="10"/>
        <rFont val="ＭＳ 明朝"/>
        <family val="1"/>
        <charset val="128"/>
      </rPr>
      <t xml:space="preserve"> 道祖神のみち (0.6)+6.7=7.3km 晴 9:35～11:27 3:10→1:52 逆：さわらび療育園入口バス停（高崎市榛名町小田原）～らんづ入口～らんづ～戸春名神社～全透院～高野谷戸バス停（高崎市倉渕町三ノ倉）</t>
    </r>
    <phoneticPr fontId="3"/>
  </si>
  <si>
    <r>
      <t xml:space="preserve">H29.08.24木 </t>
    </r>
    <r>
      <rPr>
        <b/>
        <sz val="10"/>
        <rFont val="ＭＳ 明朝"/>
        <family val="1"/>
        <charset val="128"/>
      </rPr>
      <t>群馬13</t>
    </r>
    <r>
      <rPr>
        <sz val="10"/>
        <rFont val="ＭＳ 明朝"/>
        <family val="1"/>
        <charset val="128"/>
      </rPr>
      <t xml:space="preserve"> 山菜のみち (3.3)+7.4=10.7km 晴 12:16～14:52 
3:20→3:24 逆：NO.14より→＜高野谷戸バス停＞～＜落合＞→日陰本庄（榛名町）～風戸峠～般若沢～恵宝沢バス停（安中市西上秋間）</t>
    </r>
    <phoneticPr fontId="3"/>
  </si>
  <si>
    <t>H29.08.9水 晴 高尾山口駅～599～高尾病院～霞台～ⓢケーブル高尾山駅～浄心門～３号路～山頂～一丁平～山頂下～稲荷山～高尾山口駅</t>
    <rPh sb="8" eb="9">
      <t>スイ</t>
    </rPh>
    <rPh sb="12" eb="16">
      <t>タカオサングチ</t>
    </rPh>
    <rPh sb="22" eb="24">
      <t>タカオ</t>
    </rPh>
    <rPh sb="24" eb="26">
      <t>ビョウイン</t>
    </rPh>
    <rPh sb="27" eb="29">
      <t>カスミダイ</t>
    </rPh>
    <rPh sb="35" eb="38">
      <t>タカオサン</t>
    </rPh>
    <rPh sb="38" eb="39">
      <t>エキ</t>
    </rPh>
    <rPh sb="40" eb="41">
      <t>ジョウ</t>
    </rPh>
    <rPh sb="41" eb="42">
      <t>シン</t>
    </rPh>
    <rPh sb="42" eb="43">
      <t>モン</t>
    </rPh>
    <rPh sb="48" eb="50">
      <t>サンチョウ</t>
    </rPh>
    <rPh sb="57" eb="58">
      <t>ゲ</t>
    </rPh>
    <rPh sb="63" eb="67">
      <t>タカオサングチ</t>
    </rPh>
    <phoneticPr fontId="3"/>
  </si>
  <si>
    <r>
      <rPr>
        <b/>
        <sz val="10"/>
        <rFont val="ＭＳ 明朝"/>
        <family val="1"/>
        <charset val="128"/>
      </rPr>
      <t>H29.07.30日</t>
    </r>
    <r>
      <rPr>
        <sz val="10"/>
        <rFont val="ＭＳ 明朝"/>
        <family val="1"/>
        <charset val="128"/>
      </rPr>
      <t xml:space="preserve"> 雨時々曇 往路:生田4:30→東名高速→6:10須走多目的広場6:32発→シャトルバス→須走口五合目7:02着
須走口五合目7:05～7:13六合目7:13～9:10本六合目9:13～10:49七合目10:53～12:18本七合目12:39～13:24八合目13:27～14:20本八合目14:35～15:03八合五勺ご来光館泊
</t>
    </r>
    <r>
      <rPr>
        <b/>
        <sz val="10"/>
        <rFont val="ＭＳ 明朝"/>
        <family val="1"/>
        <charset val="128"/>
      </rPr>
      <t>H29.07.31月</t>
    </r>
    <r>
      <rPr>
        <sz val="10"/>
        <rFont val="ＭＳ 明朝"/>
        <family val="1"/>
        <charset val="128"/>
      </rPr>
      <t xml:space="preserve"> 晴時々曇 ご来光館1:30～2:44九合目2:47～3:46吉田口山頂3:46～3:50大日岳ご来光待ち4:53～5:13浅間大社奥宮5:25～5:45剣ヶ峰6:12～7:02吉田口山頂7:25～8:00本八合目8:00～八合目8:12～8:37本七合目8:37～9:09七合目9:09～10:30砂払五合目10:30～11:20須走口五合目
復路：須走口五合目11:45→シャトルバス→2:13須走多目的広場12:30→(昼食御殿場魚河岸)→東名高速→14:48生田着</t>
    </r>
    <rPh sb="19" eb="20">
      <t>セイ</t>
    </rPh>
    <rPh sb="20" eb="21">
      <t>タ</t>
    </rPh>
    <rPh sb="26" eb="28">
      <t>トウメイ</t>
    </rPh>
    <rPh sb="35" eb="37">
      <t>スバシリ</t>
    </rPh>
    <rPh sb="37" eb="38">
      <t>タ</t>
    </rPh>
    <rPh sb="38" eb="39">
      <t>メ</t>
    </rPh>
    <rPh sb="39" eb="40">
      <t>マト</t>
    </rPh>
    <rPh sb="40" eb="42">
      <t>ヒロバ</t>
    </rPh>
    <rPh sb="94" eb="95">
      <t>ホン</t>
    </rPh>
    <rPh sb="169" eb="170">
      <t>シャク</t>
    </rPh>
    <rPh sb="171" eb="173">
      <t>ライコウ</t>
    </rPh>
    <rPh sb="173" eb="174">
      <t>カン</t>
    </rPh>
    <rPh sb="187" eb="188">
      <t>ハレ</t>
    </rPh>
    <rPh sb="188" eb="190">
      <t>トキドキ</t>
    </rPh>
    <rPh sb="190" eb="191">
      <t>クモリ</t>
    </rPh>
    <rPh sb="231" eb="232">
      <t>ダイ</t>
    </rPh>
    <rPh sb="248" eb="250">
      <t>センゲン</t>
    </rPh>
    <rPh sb="250" eb="252">
      <t>タイシャ</t>
    </rPh>
    <rPh sb="289" eb="290">
      <t>ホン</t>
    </rPh>
    <rPh sb="310" eb="311">
      <t>ホン</t>
    </rPh>
    <rPh sb="336" eb="338">
      <t>スナハライ</t>
    </rPh>
    <rPh sb="399" eb="400">
      <t>ヒル</t>
    </rPh>
    <rPh sb="400" eb="401">
      <t>タ</t>
    </rPh>
    <rPh sb="401" eb="404">
      <t>ゴテンバ</t>
    </rPh>
    <rPh sb="404" eb="407">
      <t>ウオガシ</t>
    </rPh>
    <phoneticPr fontId="3"/>
  </si>
  <si>
    <t>H29.07.16日 晴 高尾山口駅～599～高尾病院～霞台～ⓢケーブル山上駅～２号路一周～蛇滝～高尾梅郷～駒木野～高尾山口駅</t>
    <rPh sb="9" eb="10">
      <t>ヒ</t>
    </rPh>
    <rPh sb="13" eb="17">
      <t>タカオサングチ</t>
    </rPh>
    <rPh sb="17" eb="18">
      <t>エキ</t>
    </rPh>
    <rPh sb="23" eb="25">
      <t>タカオ</t>
    </rPh>
    <rPh sb="25" eb="27">
      <t>ビョウイン</t>
    </rPh>
    <rPh sb="28" eb="30">
      <t>カスミダイ</t>
    </rPh>
    <rPh sb="36" eb="39">
      <t>サンジョウエキ</t>
    </rPh>
    <rPh sb="41" eb="42">
      <t>ゴウ</t>
    </rPh>
    <rPh sb="42" eb="43">
      <t>ロ</t>
    </rPh>
    <rPh sb="43" eb="45">
      <t>イッシュウ</t>
    </rPh>
    <rPh sb="46" eb="47">
      <t>ジャ</t>
    </rPh>
    <rPh sb="47" eb="48">
      <t>タキ</t>
    </rPh>
    <rPh sb="58" eb="62">
      <t>タカオサングチ</t>
    </rPh>
    <rPh sb="62" eb="63">
      <t>エキ</t>
    </rPh>
    <phoneticPr fontId="3"/>
  </si>
  <si>
    <r>
      <t xml:space="preserve">H29.07.06木 </t>
    </r>
    <r>
      <rPr>
        <b/>
        <sz val="10"/>
        <rFont val="ＭＳ 明朝"/>
        <family val="1"/>
        <charset val="128"/>
      </rPr>
      <t>群馬11</t>
    </r>
    <r>
      <rPr>
        <sz val="10"/>
        <rFont val="ＭＳ 明朝"/>
        <family val="1"/>
        <charset val="128"/>
      </rPr>
      <t xml:space="preserve"> 旧道裏妙義のみち 7.5+(4.0)=11.5km 晴 11:53～15:30 3:10→3:37 NO.12より→信越線横川駅（安中市）～中木のサザンカ～妙義湖～黒門～富岡市妙義町妙義神社～＜信越線松井田駅＞</t>
    </r>
    <phoneticPr fontId="3"/>
  </si>
  <si>
    <r>
      <t xml:space="preserve">H29.05.24水 </t>
    </r>
    <r>
      <rPr>
        <b/>
        <sz val="10"/>
        <rFont val="ＭＳ 明朝"/>
        <family val="1"/>
        <charset val="128"/>
      </rPr>
      <t>千葉24</t>
    </r>
    <r>
      <rPr>
        <sz val="10"/>
        <rFont val="ＭＳ 明朝"/>
        <family val="1"/>
        <charset val="128"/>
      </rPr>
      <t xml:space="preserve"> ニホンザルと出合うみち 11.0km 晴後曇 13:32～16:50 3:18 (下の台バス停)No23→奥畑分岐～高宕山～高宕山観音～石射太郎山～植畑上郷バス停～＜清和中バス停＞</t>
    </r>
    <rPh sb="9" eb="10">
      <t>スイ</t>
    </rPh>
    <phoneticPr fontId="3"/>
  </si>
  <si>
    <r>
      <t xml:space="preserve">津軽海峡物語と下北・三陸秘境縦断 函館・青森豪華ﾎﾃﾙ比べと本場の大間ﾏｸﾞﾛ　3日間(トラピクス)
</t>
    </r>
    <r>
      <rPr>
        <b/>
        <sz val="10"/>
        <rFont val="ＭＳ 明朝"/>
        <family val="1"/>
        <charset val="128"/>
      </rPr>
      <t>H29.5.18木</t>
    </r>
    <r>
      <rPr>
        <sz val="10"/>
        <rFont val="ＭＳ 明朝"/>
        <family val="1"/>
        <charset val="128"/>
      </rPr>
      <t xml:space="preserve"> 晴 東京駅-北海道新幹線はやぶさ11号-新函館北斗駅～北海道昆布館～大沼国定公園～五稜郭タワー～函館山～湯の川温泉ホテル平成館海羊亭
</t>
    </r>
    <r>
      <rPr>
        <b/>
        <sz val="10"/>
        <rFont val="ＭＳ 明朝"/>
        <family val="1"/>
        <charset val="128"/>
      </rPr>
      <t>H29.5.19金</t>
    </r>
    <r>
      <rPr>
        <sz val="10"/>
        <rFont val="ＭＳ 明朝"/>
        <family val="1"/>
        <charset val="128"/>
      </rPr>
      <t xml:space="preserve"> 晴 湯の川温泉～函館朝市～函館港-津軽海峡フェリー 6便大函丸-大間港～大間崎～恐山～横浜町菜の花畑～六ケ所村～古牧温泉青森屋
</t>
    </r>
    <r>
      <rPr>
        <b/>
        <sz val="10"/>
        <rFont val="ＭＳ 明朝"/>
        <family val="1"/>
        <charset val="128"/>
      </rPr>
      <t>H29.5.20土</t>
    </r>
    <r>
      <rPr>
        <sz val="10"/>
        <rFont val="ＭＳ 明朝"/>
        <family val="1"/>
        <charset val="128"/>
      </rPr>
      <t xml:space="preserve"> 晴 古牧温泉～久慈駅-三陸鉄道・北リアス線-普代駅～北山崎～浄土ヶ浜～盛岡駅-東北新幹線やまびこ56号-東京駅</t>
    </r>
    <rPh sb="59" eb="60">
      <t>キ</t>
    </rPh>
    <rPh sb="136" eb="137">
      <t>キン</t>
    </rPh>
    <rPh sb="176" eb="177">
      <t>サキ</t>
    </rPh>
    <rPh sb="181" eb="183">
      <t>ヨコハマ</t>
    </rPh>
    <rPh sb="183" eb="184">
      <t>マチ</t>
    </rPh>
    <rPh sb="184" eb="185">
      <t>ナ</t>
    </rPh>
    <rPh sb="186" eb="187">
      <t>ハナ</t>
    </rPh>
    <rPh sb="187" eb="188">
      <t>ハタ</t>
    </rPh>
    <rPh sb="189" eb="192">
      <t>ロッカショ</t>
    </rPh>
    <rPh sb="192" eb="193">
      <t>ムラ</t>
    </rPh>
    <rPh sb="210" eb="211">
      <t>ド</t>
    </rPh>
    <rPh sb="251" eb="253">
      <t>トウホク</t>
    </rPh>
    <rPh sb="253" eb="254">
      <t>シン</t>
    </rPh>
    <rPh sb="254" eb="256">
      <t>カンセン</t>
    </rPh>
    <rPh sb="262" eb="263">
      <t>ゴウ</t>
    </rPh>
    <phoneticPr fontId="3"/>
  </si>
  <si>
    <t>H29.05.10水 曇 高尾山口駅～高尾病院～霞台～ⓢケーブル山上駅～薬王院裏～富士道～３号路～山頂～稲荷山～高尾山口駅</t>
    <rPh sb="9" eb="10">
      <t>スイ</t>
    </rPh>
    <rPh sb="11" eb="12">
      <t>クモリ</t>
    </rPh>
    <rPh sb="13" eb="17">
      <t>タカオサングチ</t>
    </rPh>
    <rPh sb="19" eb="21">
      <t>タカオ</t>
    </rPh>
    <rPh sb="21" eb="23">
      <t>ビョウイン</t>
    </rPh>
    <rPh sb="24" eb="26">
      <t>カスミダイ</t>
    </rPh>
    <rPh sb="32" eb="33">
      <t>ヤマ</t>
    </rPh>
    <rPh sb="33" eb="34">
      <t>ウエ</t>
    </rPh>
    <rPh sb="41" eb="43">
      <t>フジ</t>
    </rPh>
    <rPh sb="43" eb="44">
      <t>ミチ</t>
    </rPh>
    <rPh sb="49" eb="51">
      <t>サンチョウ</t>
    </rPh>
    <rPh sb="56" eb="60">
      <t>タカオサングチ</t>
    </rPh>
    <phoneticPr fontId="3"/>
  </si>
  <si>
    <r>
      <t xml:space="preserve">H29.04.12水 晴 </t>
    </r>
    <r>
      <rPr>
        <sz val="10"/>
        <color rgb="FFFF0000"/>
        <rFont val="ＭＳ 明朝"/>
        <family val="1"/>
        <charset val="128"/>
      </rPr>
      <t>高尾・陣馬スタンプハイク</t>
    </r>
    <r>
      <rPr>
        <sz val="10"/>
        <rFont val="ＭＳ 明朝"/>
        <family val="1"/>
        <charset val="128"/>
      </rPr>
      <t xml:space="preserve"> ⓢ高尾山口駅～ⓢ599～ⓢ清滝～６号路～ⓢ琵琶滝～病院裏～霞台～ⓢケーブル高尾山駅～ⓢ薬王院～富士道～３号路～ⓢ山頂～稲荷山～高尾山口駅</t>
    </r>
    <rPh sb="9" eb="10">
      <t>スイ</t>
    </rPh>
    <rPh sb="27" eb="31">
      <t>タカオサングチ</t>
    </rPh>
    <rPh sb="51" eb="53">
      <t>ビョウイン</t>
    </rPh>
    <rPh sb="53" eb="54">
      <t>ウラ</t>
    </rPh>
    <rPh sb="55" eb="57">
      <t>カスミダイ</t>
    </rPh>
    <rPh sb="63" eb="66">
      <t>タカオサン</t>
    </rPh>
    <rPh sb="66" eb="67">
      <t>エキ</t>
    </rPh>
    <rPh sb="73" eb="75">
      <t>フジ</t>
    </rPh>
    <rPh sb="75" eb="76">
      <t>ミチ</t>
    </rPh>
    <rPh sb="82" eb="84">
      <t>サンチョウ</t>
    </rPh>
    <rPh sb="89" eb="93">
      <t>タカオサングチ</t>
    </rPh>
    <phoneticPr fontId="3"/>
  </si>
  <si>
    <r>
      <rPr>
        <b/>
        <sz val="10"/>
        <rFont val="ＭＳ 明朝"/>
        <family val="1"/>
        <charset val="128"/>
      </rPr>
      <t>H29.02.12日</t>
    </r>
    <r>
      <rPr>
        <sz val="10"/>
        <rFont val="ＭＳ 明朝"/>
        <family val="1"/>
        <charset val="128"/>
      </rPr>
      <t xml:space="preserve"> 晴 高尾山口駅～高尾病院～霞台～ⓢケーブル山上駅～霞台～高尾病院～高尾山口駅～高尾駅～狭間駅：第６７回全関東八王子夢街道駅伝競走大会応援</t>
    </r>
    <rPh sb="9" eb="10">
      <t>ニチ</t>
    </rPh>
    <rPh sb="11" eb="12">
      <t>ハレ</t>
    </rPh>
    <rPh sb="13" eb="17">
      <t>タカオサングチ</t>
    </rPh>
    <rPh sb="19" eb="21">
      <t>タカオ</t>
    </rPh>
    <rPh sb="21" eb="23">
      <t>ビョウイン</t>
    </rPh>
    <rPh sb="24" eb="26">
      <t>カスミダイ</t>
    </rPh>
    <rPh sb="32" eb="33">
      <t>ヤマ</t>
    </rPh>
    <rPh sb="33" eb="34">
      <t>ウエ</t>
    </rPh>
    <rPh sb="36" eb="38">
      <t>カスミダイ</t>
    </rPh>
    <rPh sb="39" eb="41">
      <t>タカオ</t>
    </rPh>
    <rPh sb="41" eb="43">
      <t>ビョウイン</t>
    </rPh>
    <rPh sb="44" eb="48">
      <t>タカオサングチ</t>
    </rPh>
    <rPh sb="54" eb="56">
      <t>ハザマ</t>
    </rPh>
    <rPh sb="58" eb="59">
      <t>ダイ</t>
    </rPh>
    <rPh sb="61" eb="62">
      <t>マワ</t>
    </rPh>
    <rPh sb="77" eb="79">
      <t>オウエン</t>
    </rPh>
    <phoneticPr fontId="3"/>
  </si>
  <si>
    <r>
      <rPr>
        <b/>
        <sz val="10"/>
        <rFont val="ＭＳ 明朝"/>
        <family val="1"/>
        <charset val="128"/>
      </rPr>
      <t>H29.01.19木</t>
    </r>
    <r>
      <rPr>
        <sz val="10"/>
        <rFont val="ＭＳ 明朝"/>
        <family val="1"/>
        <charset val="128"/>
      </rPr>
      <t xml:space="preserve"> 曇後晴 高尾山口駅～高尾病院～霞台～ⓢケーブル山上駅～薬王院～山頂～北巻道～もみじ台～北巻道～山頂～５号路～６号路～琵琶滝～高尾山口駅</t>
    </r>
    <rPh sb="45" eb="46">
      <t>キタ</t>
    </rPh>
    <rPh sb="46" eb="47">
      <t>マキ</t>
    </rPh>
    <rPh sb="47" eb="48">
      <t>ミチ</t>
    </rPh>
    <rPh sb="52" eb="53">
      <t>ダイ</t>
    </rPh>
    <phoneticPr fontId="3"/>
  </si>
  <si>
    <r>
      <t>H30.01.11木</t>
    </r>
    <r>
      <rPr>
        <b/>
        <sz val="10"/>
        <rFont val="ＭＳ 明朝"/>
        <family val="1"/>
        <charset val="128"/>
      </rPr>
      <t xml:space="preserve"> 茨城08</t>
    </r>
    <r>
      <rPr>
        <sz val="10"/>
        <rFont val="ＭＳ 明朝"/>
        <family val="1"/>
        <charset val="128"/>
      </rPr>
      <t xml:space="preserve"> 筑波連山縦走のみち（1） 17.3km→24.5km 晴 07:01～16:45 6:00→9:44</t>
    </r>
    <phoneticPr fontId="3"/>
  </si>
  <si>
    <r>
      <t>H30.01.10水</t>
    </r>
    <r>
      <rPr>
        <b/>
        <sz val="10"/>
        <rFont val="ＭＳ 明朝"/>
        <family val="1"/>
        <charset val="128"/>
      </rPr>
      <t xml:space="preserve"> 茨城06</t>
    </r>
    <r>
      <rPr>
        <sz val="10"/>
        <rFont val="ＭＳ 明朝"/>
        <family val="1"/>
        <charset val="128"/>
      </rPr>
      <t xml:space="preserve"> 観音様を訪ねるみち 7.6+(1.6)=9.2km 晴  3:48～16:36～17:25 2:00+(0:30)=2:30→2:48+(0:49)=3:37</t>
    </r>
    <phoneticPr fontId="3"/>
  </si>
  <si>
    <r>
      <t>H30.01.10水</t>
    </r>
    <r>
      <rPr>
        <b/>
        <sz val="10"/>
        <rFont val="ＭＳ 明朝"/>
        <family val="1"/>
        <charset val="128"/>
      </rPr>
      <t xml:space="preserve"> 茨城05</t>
    </r>
    <r>
      <rPr>
        <sz val="10"/>
        <rFont val="ＭＳ 明朝"/>
        <family val="1"/>
        <charset val="128"/>
      </rPr>
      <t xml:space="preserve"> 自然林をあるくみち 9.8km 晴 9:27～13:47 4:20 </t>
    </r>
    <phoneticPr fontId="3"/>
  </si>
  <si>
    <r>
      <t>H29.05.04木 清澄寺15:41</t>
    </r>
    <r>
      <rPr>
        <sz val="8"/>
        <rFont val="ＭＳ 明朝"/>
        <family val="1"/>
        <charset val="128"/>
      </rPr>
      <t>-鴨川ｺﾐｭﾆﾃｨﾊﾞｽ-</t>
    </r>
    <r>
      <rPr>
        <sz val="10"/>
        <rFont val="ＭＳ 明朝"/>
        <family val="1"/>
        <charset val="128"/>
      </rPr>
      <t>15:53安房天津駅15:56</t>
    </r>
    <r>
      <rPr>
        <sz val="8"/>
        <rFont val="ＭＳ 明朝"/>
        <family val="1"/>
        <charset val="128"/>
      </rPr>
      <t>-外房線-</t>
    </r>
    <r>
      <rPr>
        <sz val="10"/>
        <rFont val="ＭＳ 明朝"/>
        <family val="1"/>
        <charset val="128"/>
      </rPr>
      <t>18:02千葉18:06</t>
    </r>
    <r>
      <rPr>
        <sz val="8"/>
        <rFont val="ＭＳ 明朝"/>
        <family val="1"/>
        <charset val="128"/>
      </rPr>
      <t>-総武線</t>
    </r>
    <rPh sb="37" eb="41">
      <t>アワアマツ</t>
    </rPh>
    <rPh sb="41" eb="42">
      <t>エキ</t>
    </rPh>
    <rPh sb="48" eb="51">
      <t>ソトボウセン</t>
    </rPh>
    <rPh sb="65" eb="68">
      <t>ソウブセン</t>
    </rPh>
    <phoneticPr fontId="3"/>
  </si>
  <si>
    <r>
      <t xml:space="preserve">            </t>
    </r>
    <r>
      <rPr>
        <sz val="8"/>
        <rFont val="ＭＳ 明朝"/>
        <family val="1"/>
        <charset val="128"/>
      </rPr>
      <t>各停-</t>
    </r>
    <r>
      <rPr>
        <sz val="10"/>
        <rFont val="ＭＳ 明朝"/>
        <family val="1"/>
        <charset val="128"/>
      </rPr>
      <t>19:15新宿19:21</t>
    </r>
    <r>
      <rPr>
        <sz val="8"/>
        <rFont val="ＭＳ 明朝"/>
        <family val="1"/>
        <charset val="128"/>
      </rPr>
      <t>-小田急線成城学園前乗換-</t>
    </r>
    <r>
      <rPr>
        <sz val="10"/>
        <rFont val="ＭＳ 明朝"/>
        <family val="1"/>
        <charset val="128"/>
      </rPr>
      <t>19:50生田</t>
    </r>
    <rPh sb="28" eb="31">
      <t>オダキュウ</t>
    </rPh>
    <rPh sb="31" eb="32">
      <t>セン</t>
    </rPh>
    <rPh sb="32" eb="37">
      <t>セイジョウガクエンマエ</t>
    </rPh>
    <rPh sb="37" eb="39">
      <t>ノリカエ</t>
    </rPh>
    <rPh sb="45" eb="47">
      <t>イクタ</t>
    </rPh>
    <phoneticPr fontId="3"/>
  </si>
  <si>
    <t>韓国ソウル</t>
    <rPh sb="0" eb="2">
      <t>カンコク</t>
    </rPh>
    <phoneticPr fontId="3"/>
  </si>
  <si>
    <r>
      <t xml:space="preserve">千葉23番
滝のあるみち
</t>
    </r>
    <r>
      <rPr>
        <sz val="10"/>
        <color rgb="FFFF0000"/>
        <rFont val="ＭＳ 明朝"/>
        <family val="1"/>
        <charset val="128"/>
      </rPr>
      <t>8.5</t>
    </r>
    <r>
      <rPr>
        <sz val="10"/>
        <rFont val="ＭＳ 明朝"/>
        <family val="1"/>
        <charset val="128"/>
      </rPr>
      <t>→9.0km
H29.05.24水
晴
10:40～13:32 3:05→2:52</t>
    </r>
    <phoneticPr fontId="3"/>
  </si>
  <si>
    <t>H30.01.10水</t>
  </si>
  <si>
    <t>H30.01.10水</t>
    <rPh sb="9" eb="10">
      <t>スイ</t>
    </rPh>
    <phoneticPr fontId="3"/>
  </si>
  <si>
    <t>H30.01.10水    No5より</t>
    <rPh sb="9" eb="10">
      <t>スイ</t>
    </rPh>
    <phoneticPr fontId="3"/>
  </si>
  <si>
    <t>H30.01.11木</t>
    <rPh sb="9" eb="10">
      <t>キ</t>
    </rPh>
    <phoneticPr fontId="3"/>
  </si>
  <si>
    <t xml:space="preserve">H30.01.11木   </t>
    <rPh sb="9" eb="10">
      <t>キ</t>
    </rPh>
    <phoneticPr fontId="3"/>
  </si>
  <si>
    <t>H30.01.11木    伊勢屋旅館より</t>
    <rPh sb="9" eb="10">
      <t>キ</t>
    </rPh>
    <rPh sb="14" eb="16">
      <t>イセ</t>
    </rPh>
    <rPh sb="16" eb="17">
      <t>ヤ</t>
    </rPh>
    <rPh sb="17" eb="19">
      <t>リョカン</t>
    </rPh>
    <phoneticPr fontId="3"/>
  </si>
  <si>
    <t>H30.01.11木</t>
    <phoneticPr fontId="3"/>
  </si>
  <si>
    <t>古渡橋</t>
    <rPh sb="0" eb="1">
      <t>フル</t>
    </rPh>
    <rPh sb="1" eb="3">
      <t>ワタハシ</t>
    </rPh>
    <phoneticPr fontId="3"/>
  </si>
  <si>
    <t>＜吹上バス停＞</t>
    <rPh sb="1" eb="3">
      <t>フキアゲ</t>
    </rPh>
    <rPh sb="5" eb="6">
      <t>テイ</t>
    </rPh>
    <phoneticPr fontId="3"/>
  </si>
  <si>
    <t>H30.03.15木</t>
  </si>
  <si>
    <t>H30.03.15木</t>
    <rPh sb="9" eb="10">
      <t>モク</t>
    </rPh>
    <phoneticPr fontId="3"/>
  </si>
  <si>
    <t>水の恵みを知るみち</t>
    <phoneticPr fontId="3"/>
  </si>
  <si>
    <t>千葉24番
ニホンザルと
出合うみち
9.0→10.6km
H29.05.24水
晴後曇
13:32～16:50 3:25→3:18</t>
    <phoneticPr fontId="3"/>
  </si>
  <si>
    <t>木原水神宮P</t>
    <rPh sb="0" eb="2">
      <t>キハラ</t>
    </rPh>
    <rPh sb="2" eb="3">
      <t>スイ</t>
    </rPh>
    <rPh sb="3" eb="5">
      <t>ジングウ</t>
    </rPh>
    <phoneticPr fontId="3"/>
  </si>
  <si>
    <t>稲荷ノ鼻</t>
  </si>
  <si>
    <r>
      <t>生田5:48</t>
    </r>
    <r>
      <rPr>
        <sz val="8"/>
        <rFont val="ＭＳ 明朝"/>
        <family val="1"/>
        <charset val="128"/>
      </rPr>
      <t>-小田急線向ヶ丘乗換-</t>
    </r>
    <r>
      <rPr>
        <sz val="10"/>
        <rFont val="ＭＳ 明朝"/>
        <family val="1"/>
        <charset val="128"/>
      </rPr>
      <t>6:44代々木上原6:46</t>
    </r>
    <r>
      <rPr>
        <sz val="9"/>
        <rFont val="ＭＳ 明朝"/>
        <family val="1"/>
        <charset val="128"/>
      </rPr>
      <t>-千代田線-</t>
    </r>
    <r>
      <rPr>
        <sz val="10"/>
        <rFont val="ＭＳ 明朝"/>
        <family val="1"/>
        <charset val="128"/>
      </rPr>
      <t>7:20北千住</t>
    </r>
    <rPh sb="11" eb="14">
      <t>ムコウガオカ</t>
    </rPh>
    <rPh sb="21" eb="26">
      <t>ヨヨギウエハラ</t>
    </rPh>
    <rPh sb="31" eb="35">
      <t>チヨダセン</t>
    </rPh>
    <rPh sb="40" eb="43">
      <t>キタセンジュ</t>
    </rPh>
    <phoneticPr fontId="3"/>
  </si>
  <si>
    <t>7:30-常磐線-8:25土浦9:10-JR関東ﾊﾞｽ-9：28新屋敷</t>
    <rPh sb="5" eb="8">
      <t>ジョウバンセン</t>
    </rPh>
    <rPh sb="13" eb="15">
      <t>ツチウラ</t>
    </rPh>
    <rPh sb="22" eb="24">
      <t>カントウ</t>
    </rPh>
    <rPh sb="32" eb="33">
      <t>アラ</t>
    </rPh>
    <rPh sb="33" eb="35">
      <t>ヤシキ</t>
    </rPh>
    <phoneticPr fontId="3"/>
  </si>
  <si>
    <t>晴時々曇</t>
    <rPh sb="0" eb="1">
      <t>ハレ</t>
    </rPh>
    <rPh sb="1" eb="3">
      <t>トキドキ</t>
    </rPh>
    <rPh sb="3" eb="4">
      <t>クモリ</t>
    </rPh>
    <phoneticPr fontId="3"/>
  </si>
  <si>
    <t>湖畔農村公園</t>
    <rPh sb="0" eb="2">
      <t>コハン</t>
    </rPh>
    <rPh sb="2" eb="4">
      <t>ノウソン</t>
    </rPh>
    <rPh sb="4" eb="6">
      <t>コウエン</t>
    </rPh>
    <phoneticPr fontId="3"/>
  </si>
  <si>
    <t>鳥居</t>
    <rPh sb="0" eb="2">
      <t>トリイ</t>
    </rPh>
    <phoneticPr fontId="3"/>
  </si>
  <si>
    <t>馬掛不動尊入口</t>
    <rPh sb="5" eb="7">
      <t>イリグチ</t>
    </rPh>
    <phoneticPr fontId="3"/>
  </si>
  <si>
    <t>ホテルニューたかはし竹園店</t>
    <rPh sb="10" eb="12">
      <t>タケゾノ</t>
    </rPh>
    <rPh sb="12" eb="13">
      <t>テン</t>
    </rPh>
    <phoneticPr fontId="3"/>
  </si>
  <si>
    <t>NO16へ</t>
    <phoneticPr fontId="3"/>
  </si>
  <si>
    <t>NO15より</t>
    <phoneticPr fontId="3"/>
  </si>
  <si>
    <t>H30.03.16金</t>
    <rPh sb="9" eb="10">
      <t>キン</t>
    </rPh>
    <phoneticPr fontId="3"/>
  </si>
  <si>
    <t>曇時々雨</t>
    <rPh sb="0" eb="1">
      <t>クモリ</t>
    </rPh>
    <rPh sb="1" eb="3">
      <t>トキドキ</t>
    </rPh>
    <rPh sb="3" eb="4">
      <t>アメ</t>
    </rPh>
    <phoneticPr fontId="3"/>
  </si>
  <si>
    <t>強風雨</t>
    <rPh sb="0" eb="2">
      <t>キョウフウ</t>
    </rPh>
    <rPh sb="2" eb="3">
      <t>ウ</t>
    </rPh>
    <phoneticPr fontId="3"/>
  </si>
  <si>
    <t>&lt;つくば駅&gt;</t>
    <rPh sb="4" eb="5">
      <t>エキ</t>
    </rPh>
    <phoneticPr fontId="3"/>
  </si>
  <si>
    <t>NO17→宿泊</t>
    <rPh sb="5" eb="7">
      <t>シュクハク</t>
    </rPh>
    <phoneticPr fontId="3"/>
  </si>
  <si>
    <t>エキスポセンターP</t>
    <phoneticPr fontId="3"/>
  </si>
  <si>
    <t>センター前</t>
    <rPh sb="4" eb="5">
      <t>マエ</t>
    </rPh>
    <phoneticPr fontId="3"/>
  </si>
  <si>
    <t>予科練ゆかりのみち</t>
    <phoneticPr fontId="3"/>
  </si>
  <si>
    <t>河川事務所</t>
    <rPh sb="0" eb="2">
      <t>カセン</t>
    </rPh>
    <rPh sb="2" eb="4">
      <t>ジム</t>
    </rPh>
    <rPh sb="4" eb="5">
      <t>ショ</t>
    </rPh>
    <phoneticPr fontId="3"/>
  </si>
  <si>
    <t>霞ヶ浦総合公園P</t>
    <phoneticPr fontId="3"/>
  </si>
  <si>
    <t>風車</t>
    <rPh sb="0" eb="2">
      <t>フウシャ</t>
    </rPh>
    <phoneticPr fontId="3"/>
  </si>
  <si>
    <r>
      <t>新屋敷15:01</t>
    </r>
    <r>
      <rPr>
        <sz val="8"/>
        <rFont val="ＭＳ 明朝"/>
        <family val="1"/>
        <charset val="128"/>
      </rPr>
      <t>-JR関東ﾊﾞｽ-</t>
    </r>
    <r>
      <rPr>
        <sz val="10"/>
        <rFont val="ＭＳ 明朝"/>
        <family val="1"/>
        <charset val="128"/>
      </rPr>
      <t>15:22土浦敷15:30</t>
    </r>
    <r>
      <rPr>
        <sz val="8"/>
        <rFont val="ＭＳ 明朝"/>
        <family val="1"/>
        <charset val="128"/>
      </rPr>
      <t>-上野東京L-</t>
    </r>
    <r>
      <rPr>
        <sz val="10"/>
        <rFont val="ＭＳ 明朝"/>
        <family val="1"/>
        <charset val="128"/>
      </rPr>
      <t>16:02我孫子</t>
    </r>
    <rPh sb="22" eb="24">
      <t>ツチウラ</t>
    </rPh>
    <rPh sb="33" eb="35">
      <t>トウキョウ</t>
    </rPh>
    <phoneticPr fontId="3"/>
  </si>
  <si>
    <r>
      <t>16:06-</t>
    </r>
    <r>
      <rPr>
        <sz val="8"/>
        <rFont val="ＭＳ 明朝"/>
        <family val="1"/>
        <charset val="128"/>
      </rPr>
      <t>常磐・千代田線・小田急-</t>
    </r>
    <r>
      <rPr>
        <sz val="10"/>
        <rFont val="ＭＳ 明朝"/>
        <family val="1"/>
        <charset val="128"/>
      </rPr>
      <t>17：28成城17:30-17:42生田</t>
    </r>
    <rPh sb="6" eb="8">
      <t>ジョウバン</t>
    </rPh>
    <rPh sb="9" eb="13">
      <t>チヨダセン</t>
    </rPh>
    <rPh sb="14" eb="17">
      <t>オダキュウ</t>
    </rPh>
    <rPh sb="23" eb="25">
      <t>セイジョウ</t>
    </rPh>
    <rPh sb="36" eb="38">
      <t>イクタ</t>
    </rPh>
    <phoneticPr fontId="3"/>
  </si>
  <si>
    <t>筑波梅林</t>
    <rPh sb="0" eb="2">
      <t>ツクバ</t>
    </rPh>
    <rPh sb="2" eb="4">
      <t>バイリン</t>
    </rPh>
    <phoneticPr fontId="3"/>
  </si>
  <si>
    <t>筑波山神社</t>
    <phoneticPr fontId="3"/>
  </si>
  <si>
    <t>筑波山神社</t>
    <rPh sb="0" eb="3">
      <t>ツクバサン</t>
    </rPh>
    <rPh sb="3" eb="5">
      <t>ジンジャ</t>
    </rPh>
    <phoneticPr fontId="3"/>
  </si>
  <si>
    <t>H30.03.28水</t>
    <rPh sb="9" eb="10">
      <t>スイ</t>
    </rPh>
    <phoneticPr fontId="3"/>
  </si>
  <si>
    <t>男女川P</t>
    <rPh sb="0" eb="2">
      <t>ダンジョ</t>
    </rPh>
    <rPh sb="2" eb="3">
      <t>カワ</t>
    </rPh>
    <phoneticPr fontId="3"/>
  </si>
  <si>
    <t>辻</t>
    <rPh sb="0" eb="1">
      <t>ツジ</t>
    </rPh>
    <phoneticPr fontId="3"/>
  </si>
  <si>
    <t>休憩所</t>
    <rPh sb="0" eb="2">
      <t>キュウケイ</t>
    </rPh>
    <rPh sb="2" eb="3">
      <t>ショ</t>
    </rPh>
    <phoneticPr fontId="3"/>
  </si>
  <si>
    <t>不動峠P</t>
    <phoneticPr fontId="3"/>
  </si>
  <si>
    <t>古渡橋</t>
  </si>
  <si>
    <t>稲敷大橋</t>
  </si>
  <si>
    <t>＜中島バス停＞</t>
    <rPh sb="1" eb="3">
      <t>ナカジマ</t>
    </rPh>
    <rPh sb="5" eb="6">
      <t>テイ</t>
    </rPh>
    <phoneticPr fontId="3"/>
  </si>
  <si>
    <t>ケーブル宮脇駅</t>
    <rPh sb="4" eb="6">
      <t>ミヤワキ</t>
    </rPh>
    <rPh sb="6" eb="7">
      <t>エキ</t>
    </rPh>
    <phoneticPr fontId="3"/>
  </si>
  <si>
    <t>筑波山頂駅</t>
    <rPh sb="0" eb="3">
      <t>ツクバサン</t>
    </rPh>
    <rPh sb="3" eb="4">
      <t>チョウ</t>
    </rPh>
    <rPh sb="4" eb="5">
      <t>エキ</t>
    </rPh>
    <phoneticPr fontId="3"/>
  </si>
  <si>
    <t>平沢管衙遺跡</t>
    <rPh sb="0" eb="2">
      <t>ヒラサワ</t>
    </rPh>
    <rPh sb="2" eb="3">
      <t>カン</t>
    </rPh>
    <rPh sb="3" eb="4">
      <t>ガ</t>
    </rPh>
    <rPh sb="4" eb="6">
      <t>イセキ</t>
    </rPh>
    <phoneticPr fontId="3"/>
  </si>
  <si>
    <t>ｹｰﾌﾞﾙ</t>
    <phoneticPr fontId="3"/>
  </si>
  <si>
    <t>晴</t>
    <rPh sb="0" eb="1">
      <t>ハレ</t>
    </rPh>
    <phoneticPr fontId="3"/>
  </si>
  <si>
    <t>コース12へ</t>
    <phoneticPr fontId="3"/>
  </si>
  <si>
    <t>コース11より</t>
    <phoneticPr fontId="3"/>
  </si>
  <si>
    <r>
      <t>生田5:58</t>
    </r>
    <r>
      <rPr>
        <sz val="8"/>
        <rFont val="ＭＳ 明朝"/>
        <family val="1"/>
        <charset val="128"/>
      </rPr>
      <t>-小田急線-</t>
    </r>
    <r>
      <rPr>
        <sz val="10"/>
        <rFont val="ＭＳ 明朝"/>
        <family val="1"/>
        <charset val="128"/>
      </rPr>
      <t>6:03登戸6:07</t>
    </r>
    <r>
      <rPr>
        <sz val="9"/>
        <rFont val="ＭＳ 明朝"/>
        <family val="1"/>
        <charset val="128"/>
      </rPr>
      <t>-急行柏行千代田線・常磐線-</t>
    </r>
    <r>
      <rPr>
        <sz val="10"/>
        <rFont val="ＭＳ 明朝"/>
        <family val="1"/>
        <charset val="128"/>
      </rPr>
      <t>6:58北千住</t>
    </r>
    <rPh sb="16" eb="18">
      <t>ノブト</t>
    </rPh>
    <rPh sb="23" eb="25">
      <t>キュウコウ</t>
    </rPh>
    <rPh sb="25" eb="26">
      <t>カシワ</t>
    </rPh>
    <rPh sb="26" eb="27">
      <t>イ</t>
    </rPh>
    <rPh sb="27" eb="31">
      <t>チヨダセン</t>
    </rPh>
    <rPh sb="32" eb="35">
      <t>ジョウバンセン</t>
    </rPh>
    <rPh sb="40" eb="43">
      <t>キタセンジュ</t>
    </rPh>
    <phoneticPr fontId="3"/>
  </si>
  <si>
    <r>
      <t>7:08</t>
    </r>
    <r>
      <rPr>
        <sz val="8"/>
        <rFont val="ＭＳ 明朝"/>
        <family val="1"/>
        <charset val="128"/>
      </rPr>
      <t>-つくばｴｷｽﾌﾟﾚｽ快速-</t>
    </r>
    <r>
      <rPr>
        <sz val="10"/>
        <rFont val="ＭＳ 明朝"/>
        <family val="1"/>
        <charset val="128"/>
      </rPr>
      <t>7：42つくば8:00</t>
    </r>
    <r>
      <rPr>
        <sz val="8"/>
        <rFont val="ＭＳ 明朝"/>
        <family val="1"/>
        <charset val="128"/>
      </rPr>
      <t>-関鉄鉄道ｼｬﾄﾙﾊﾞｽ-</t>
    </r>
    <r>
      <rPr>
        <sz val="10"/>
        <rFont val="ＭＳ 明朝"/>
        <family val="1"/>
        <charset val="128"/>
      </rPr>
      <t>8:36筑波山神社入口</t>
    </r>
    <rPh sb="15" eb="17">
      <t>カイソク</t>
    </rPh>
    <rPh sb="30" eb="32">
      <t>セキテツ</t>
    </rPh>
    <rPh sb="32" eb="34">
      <t>テツドウ</t>
    </rPh>
    <rPh sb="45" eb="48">
      <t>ツクバサン</t>
    </rPh>
    <rPh sb="48" eb="50">
      <t>ジンジャ</t>
    </rPh>
    <rPh sb="50" eb="52">
      <t>イリグチ</t>
    </rPh>
    <phoneticPr fontId="3"/>
  </si>
  <si>
    <t>＜月岡局前＞</t>
    <phoneticPr fontId="3"/>
  </si>
  <si>
    <t>月岡局前16:59-関鉄ﾊﾞｽ-17:27石岡17:35-常磐線-土浦17:51</t>
    <rPh sb="10" eb="11">
      <t>カン</t>
    </rPh>
    <rPh sb="11" eb="12">
      <t>テツ</t>
    </rPh>
    <rPh sb="21" eb="23">
      <t>イシオカ</t>
    </rPh>
    <rPh sb="29" eb="32">
      <t>ジョウバンセン</t>
    </rPh>
    <rPh sb="33" eb="35">
      <t>ツチウラ</t>
    </rPh>
    <phoneticPr fontId="3"/>
  </si>
  <si>
    <t>筑波山神社入口</t>
    <phoneticPr fontId="3"/>
  </si>
  <si>
    <t>集計</t>
    <phoneticPr fontId="3"/>
  </si>
  <si>
    <t>小野越</t>
    <rPh sb="0" eb="2">
      <t>オノ</t>
    </rPh>
    <rPh sb="2" eb="3">
      <t>ゴ</t>
    </rPh>
    <phoneticPr fontId="3"/>
  </si>
  <si>
    <t>H30.03.29木</t>
    <rPh sb="9" eb="10">
      <t>キ</t>
    </rPh>
    <phoneticPr fontId="3"/>
  </si>
  <si>
    <r>
      <t>土浦駅西口6:50</t>
    </r>
    <r>
      <rPr>
        <sz val="8"/>
        <rFont val="ＭＳ 明朝"/>
        <family val="1"/>
        <charset val="128"/>
      </rPr>
      <t>-JR関東ﾊﾞｽ-7:28</t>
    </r>
    <r>
      <rPr>
        <sz val="10"/>
        <rFont val="ＭＳ 明朝"/>
        <family val="1"/>
        <charset val="128"/>
      </rPr>
      <t>吹上</t>
    </r>
    <phoneticPr fontId="3"/>
  </si>
  <si>
    <r>
      <t>佐原14:52</t>
    </r>
    <r>
      <rPr>
        <sz val="8"/>
        <rFont val="ＭＳ 明朝"/>
        <family val="1"/>
        <charset val="128"/>
      </rPr>
      <t>-成田線-</t>
    </r>
    <r>
      <rPr>
        <sz val="10"/>
        <rFont val="ＭＳ 明朝"/>
        <family val="1"/>
        <charset val="128"/>
      </rPr>
      <t>15:25成田 京成成田15:39</t>
    </r>
    <r>
      <rPr>
        <sz val="8"/>
        <rFont val="ＭＳ 明朝"/>
        <family val="1"/>
        <charset val="128"/>
      </rPr>
      <t>-特急上野行-</t>
    </r>
    <r>
      <rPr>
        <sz val="10"/>
        <rFont val="ＭＳ 明朝"/>
        <family val="1"/>
        <charset val="128"/>
      </rPr>
      <t>16:44日暮里</t>
    </r>
    <rPh sb="0" eb="2">
      <t>サワラ</t>
    </rPh>
    <rPh sb="8" eb="11">
      <t>ナリタセン</t>
    </rPh>
    <rPh sb="17" eb="19">
      <t>ナリタ</t>
    </rPh>
    <rPh sb="20" eb="24">
      <t>ケイセイナリタ</t>
    </rPh>
    <rPh sb="30" eb="32">
      <t>トッキュウ</t>
    </rPh>
    <rPh sb="32" eb="34">
      <t>ウエノ</t>
    </rPh>
    <rPh sb="34" eb="35">
      <t>イ</t>
    </rPh>
    <rPh sb="41" eb="44">
      <t>ニッポリ</t>
    </rPh>
    <phoneticPr fontId="3"/>
  </si>
  <si>
    <t>16:51-山手-17:13新宿17:21-17:38登戸17:40-17:44生田</t>
    <rPh sb="27" eb="29">
      <t>ノボリト</t>
    </rPh>
    <rPh sb="40" eb="42">
      <t>イクタ</t>
    </rPh>
    <phoneticPr fontId="3"/>
  </si>
  <si>
    <t>西ノ洲船溜り</t>
    <rPh sb="3" eb="4">
      <t>フナ</t>
    </rPh>
    <rPh sb="4" eb="5">
      <t>タマ</t>
    </rPh>
    <phoneticPr fontId="3"/>
  </si>
  <si>
    <t>和田公園P</t>
    <rPh sb="2" eb="4">
      <t>コウエン</t>
    </rPh>
    <phoneticPr fontId="3"/>
  </si>
  <si>
    <t>案内板昼食</t>
    <rPh sb="0" eb="3">
      <t>アンナイバン</t>
    </rPh>
    <rPh sb="3" eb="5">
      <t>チュウショク</t>
    </rPh>
    <phoneticPr fontId="3"/>
  </si>
  <si>
    <t>(水郷大橋)</t>
    <phoneticPr fontId="3"/>
  </si>
  <si>
    <t>(8.6)</t>
    <phoneticPr fontId="3"/>
  </si>
  <si>
    <t>果樹園のみち</t>
    <phoneticPr fontId="3"/>
  </si>
  <si>
    <t>大池公園前バス停</t>
    <rPh sb="2" eb="4">
      <t>コウエン</t>
    </rPh>
    <rPh sb="4" eb="5">
      <t>マエ</t>
    </rPh>
    <rPh sb="7" eb="8">
      <t>テイ</t>
    </rPh>
    <phoneticPr fontId="3"/>
  </si>
  <si>
    <t>平沢合流点</t>
    <rPh sb="0" eb="2">
      <t>ヒラサワ</t>
    </rPh>
    <rPh sb="2" eb="5">
      <t>ゴウリュウテン</t>
    </rPh>
    <phoneticPr fontId="3"/>
  </si>
  <si>
    <t>6.7→</t>
    <phoneticPr fontId="3"/>
  </si>
  <si>
    <t>茨城 7集計</t>
    <phoneticPr fontId="3"/>
  </si>
  <si>
    <t>茨城 8集計</t>
    <phoneticPr fontId="3"/>
  </si>
  <si>
    <t>H30.03.28水</t>
  </si>
  <si>
    <t>H30.03.16金</t>
  </si>
  <si>
    <t>H30.03.29木</t>
  </si>
  <si>
    <t>強風雨</t>
  </si>
  <si>
    <t>晴時々曇</t>
  </si>
  <si>
    <t>茨城11番
筑波山めぐり
から旧参道
へのみち
2018.3.28水
晴
10.0km→11.1km
8:42～9:27
9:50～13:00
3:00→3:55</t>
    <rPh sb="0" eb="2">
      <t>イバラギ</t>
    </rPh>
    <rPh sb="4" eb="5">
      <t>バン</t>
    </rPh>
    <rPh sb="35" eb="36">
      <t>ハレ</t>
    </rPh>
    <phoneticPr fontId="3"/>
  </si>
  <si>
    <t xml:space="preserve">茨城16番
予科練ゆかり
のみち
H30.03.16金
11:40～14:53
強風雨
12.3km
3:00→3:13
</t>
    <rPh sb="0" eb="2">
      <t>イバラギ</t>
    </rPh>
    <rPh sb="4" eb="5">
      <t>バン</t>
    </rPh>
    <phoneticPr fontId="3"/>
  </si>
  <si>
    <r>
      <t xml:space="preserve">2018.03.16金 </t>
    </r>
    <r>
      <rPr>
        <b/>
        <sz val="10"/>
        <rFont val="ＭＳ 明朝"/>
        <family val="1"/>
        <charset val="128"/>
      </rPr>
      <t xml:space="preserve">茨城15 </t>
    </r>
    <r>
      <rPr>
        <sz val="10"/>
        <rFont val="ＭＳ 明朝"/>
        <family val="1"/>
        <charset val="128"/>
      </rPr>
      <t>学園都市のみち 曇時々雨 (4.2km)+13.4km=17.6km→(4.2km)+14.0km=18.2km 6:25～11:406:25～11:40(1:05)+3:00=4:05→(1:07)+4:08=5:15</t>
    </r>
    <phoneticPr fontId="3"/>
  </si>
  <si>
    <r>
      <t xml:space="preserve">2018.03.15木 </t>
    </r>
    <r>
      <rPr>
        <b/>
        <sz val="10"/>
        <rFont val="ＭＳ 明朝"/>
        <family val="1"/>
        <charset val="128"/>
      </rPr>
      <t>茨城17</t>
    </r>
    <r>
      <rPr>
        <sz val="10"/>
        <rFont val="ＭＳ 明朝"/>
        <family val="1"/>
        <charset val="128"/>
      </rPr>
      <t xml:space="preserve"> 水の恵みを知るみち 晴時々曇 21.0km+(2.0km)=23.0km 9:30～15:29 5:00+(0:30)=5:30→5:19+(0:40)=5:59</t>
    </r>
    <phoneticPr fontId="3"/>
  </si>
  <si>
    <r>
      <t xml:space="preserve">2018.02.16金 </t>
    </r>
    <r>
      <rPr>
        <b/>
        <sz val="10"/>
        <rFont val="ＭＳ 明朝"/>
        <family val="1"/>
        <charset val="128"/>
      </rPr>
      <t>茨城14</t>
    </r>
    <r>
      <rPr>
        <sz val="10"/>
        <rFont val="ＭＳ 明朝"/>
        <family val="1"/>
        <charset val="128"/>
      </rPr>
      <t xml:space="preserve"> 寺社めぐりと田園風景のみち 曇時々晴 (1.2km)+18.0km=19.2km 11:06～16:10 (0:20)+4:30=4:50→(0:19)+4:45=5:04</t>
    </r>
    <phoneticPr fontId="3"/>
  </si>
  <si>
    <r>
      <t xml:space="preserve">2018.02.16金 </t>
    </r>
    <r>
      <rPr>
        <b/>
        <sz val="10"/>
        <rFont val="ＭＳ 明朝"/>
        <family val="1"/>
        <charset val="128"/>
      </rPr>
      <t>茨城13</t>
    </r>
    <r>
      <rPr>
        <sz val="10"/>
        <rFont val="ＭＳ 明朝"/>
        <family val="1"/>
        <charset val="128"/>
      </rPr>
      <t xml:space="preserve"> 果樹の里のみち 曇時々晴 7.4km-(0.6km)=6.8km 08:50～11:06 2:00-(0:10)=1:50→2:16</t>
    </r>
    <phoneticPr fontId="3"/>
  </si>
  <si>
    <r>
      <t>2018.01.11木</t>
    </r>
    <r>
      <rPr>
        <b/>
        <sz val="10"/>
        <rFont val="ＭＳ 明朝"/>
        <family val="1"/>
        <charset val="128"/>
      </rPr>
      <t xml:space="preserve"> 茨城08</t>
    </r>
    <r>
      <rPr>
        <sz val="10"/>
        <rFont val="ＭＳ 明朝"/>
        <family val="1"/>
        <charset val="128"/>
      </rPr>
      <t xml:space="preserve"> 筑波連山縦走のみち（1） 晴 17.3km→24.5km 07:01～16:45 6:00→9:44</t>
    </r>
    <phoneticPr fontId="3"/>
  </si>
  <si>
    <r>
      <t>2018.01.10水</t>
    </r>
    <r>
      <rPr>
        <b/>
        <sz val="10"/>
        <rFont val="ＭＳ 明朝"/>
        <family val="1"/>
        <charset val="128"/>
      </rPr>
      <t xml:space="preserve"> 茨城06</t>
    </r>
    <r>
      <rPr>
        <sz val="10"/>
        <rFont val="ＭＳ 明朝"/>
        <family val="1"/>
        <charset val="128"/>
      </rPr>
      <t xml:space="preserve"> 観音様を訪ねるみち 晴 7.6+(1.6)=9.2km  3:48～16:36～17:25 2:00+(0:30)=2:30→2:48+(0:49)=3:37</t>
    </r>
    <phoneticPr fontId="3"/>
  </si>
  <si>
    <r>
      <t>2018.01.10水</t>
    </r>
    <r>
      <rPr>
        <b/>
        <sz val="10"/>
        <rFont val="ＭＳ 明朝"/>
        <family val="1"/>
        <charset val="128"/>
      </rPr>
      <t xml:space="preserve"> 茨城05</t>
    </r>
    <r>
      <rPr>
        <sz val="10"/>
        <rFont val="ＭＳ 明朝"/>
        <family val="1"/>
        <charset val="128"/>
      </rPr>
      <t xml:space="preserve"> 自然林をあるくみち 晴 9.8km 9:27～13:47 4:20 </t>
    </r>
    <phoneticPr fontId="3"/>
  </si>
  <si>
    <r>
      <t xml:space="preserve">2018.03.16金 </t>
    </r>
    <r>
      <rPr>
        <b/>
        <sz val="10"/>
        <rFont val="ＭＳ 明朝"/>
        <family val="1"/>
        <charset val="128"/>
      </rPr>
      <t>茨城16</t>
    </r>
    <r>
      <rPr>
        <sz val="10"/>
        <rFont val="ＭＳ 明朝"/>
        <family val="1"/>
        <charset val="128"/>
      </rPr>
      <t xml:space="preserve"> 予科練ゆかりのみち 強風雨 12.3km 11:40～14:53 3:00→3:13</t>
    </r>
    <phoneticPr fontId="3"/>
  </si>
  <si>
    <r>
      <t xml:space="preserve">2018.03.28水 </t>
    </r>
    <r>
      <rPr>
        <b/>
        <sz val="10"/>
        <rFont val="ＭＳ 明朝"/>
        <family val="1"/>
        <charset val="128"/>
      </rPr>
      <t>茨城12</t>
    </r>
    <r>
      <rPr>
        <sz val="10"/>
        <rFont val="ＭＳ 明朝"/>
        <family val="1"/>
        <charset val="128"/>
      </rPr>
      <t xml:space="preserve"> 果樹園のみち 晴 8.8km+(2.8km)=11.6km 13:05～15:46 15:46～16:30 3:00+(0:45)=3:45→2:41+(0:44)=3:25</t>
    </r>
    <phoneticPr fontId="3"/>
  </si>
  <si>
    <r>
      <t xml:space="preserve">2018.03.28水 </t>
    </r>
    <r>
      <rPr>
        <b/>
        <sz val="10"/>
        <rFont val="ＭＳ 明朝"/>
        <family val="1"/>
        <charset val="128"/>
      </rPr>
      <t>茨城11</t>
    </r>
    <r>
      <rPr>
        <sz val="10"/>
        <rFont val="ＭＳ 明朝"/>
        <family val="1"/>
        <charset val="128"/>
      </rPr>
      <t xml:space="preserve"> 筑波山めぐりから旧参道へのみち 晴 10.0km→11.1km 8:42～9:27 9:50～13:00  3:00→3:55</t>
    </r>
    <phoneticPr fontId="3"/>
  </si>
  <si>
    <r>
      <rPr>
        <b/>
        <sz val="10"/>
        <rFont val="ＭＳ 明朝"/>
        <family val="1"/>
        <charset val="128"/>
      </rPr>
      <t>H30.03.09木</t>
    </r>
    <r>
      <rPr>
        <sz val="10"/>
        <rFont val="ＭＳ 明朝"/>
        <family val="1"/>
        <charset val="128"/>
      </rPr>
      <t xml:space="preserve"> 雨 高尾山口駅～ケーブルカー清滝駅～東京高尾病院～霞台～ⓢケーブル高尾山駅～霞台～東京高尾病院～ケーブルカー清滝駅～TAKAO 599 MUSEUM～高尾山口駅 </t>
    </r>
    <r>
      <rPr>
        <sz val="10"/>
        <color rgb="FFFF0000"/>
        <rFont val="ＭＳ 明朝"/>
        <family val="1"/>
        <charset val="128"/>
      </rPr>
      <t>トクトクバッジ</t>
    </r>
    <rPh sb="9" eb="10">
      <t>モク</t>
    </rPh>
    <rPh sb="11" eb="12">
      <t>アメ</t>
    </rPh>
    <phoneticPr fontId="3"/>
  </si>
  <si>
    <r>
      <t>H27.1.13火 高尾山口駅～６号路～琵琶滝～病院裏～ⓢ</t>
    </r>
    <r>
      <rPr>
        <sz val="10"/>
        <color rgb="FFFF0000"/>
        <rFont val="ＭＳ 明朝"/>
        <family val="1"/>
        <charset val="128"/>
      </rPr>
      <t>トクトクブックほら貝金バッジ</t>
    </r>
    <r>
      <rPr>
        <sz val="10"/>
        <rFont val="ＭＳ 明朝"/>
        <family val="1"/>
        <charset val="128"/>
      </rPr>
      <t>～ケーブル山上駅～高尾山山頂～一丁平～城山～日影～高尾駅</t>
    </r>
    <rPh sb="8" eb="9">
      <t>カ</t>
    </rPh>
    <rPh sb="17" eb="18">
      <t>ゴウ</t>
    </rPh>
    <rPh sb="18" eb="19">
      <t>ロ</t>
    </rPh>
    <rPh sb="20" eb="22">
      <t>ビワ</t>
    </rPh>
    <rPh sb="24" eb="26">
      <t>ビョウイン</t>
    </rPh>
    <rPh sb="26" eb="27">
      <t>ウラ</t>
    </rPh>
    <rPh sb="38" eb="39">
      <t>ガイ</t>
    </rPh>
    <rPh sb="39" eb="40">
      <t>キン</t>
    </rPh>
    <rPh sb="49" eb="50">
      <t>ウエ</t>
    </rPh>
    <rPh sb="58" eb="60">
      <t>イッチョウ</t>
    </rPh>
    <rPh sb="60" eb="61">
      <t>ヒラ</t>
    </rPh>
    <rPh sb="62" eb="64">
      <t>シロヤマ</t>
    </rPh>
    <rPh sb="65" eb="66">
      <t>ヒ</t>
    </rPh>
    <rPh sb="66" eb="67">
      <t>カゲ</t>
    </rPh>
    <phoneticPr fontId="3"/>
  </si>
  <si>
    <r>
      <rPr>
        <b/>
        <sz val="10"/>
        <rFont val="ＭＳ 明朝"/>
        <family val="1"/>
        <charset val="128"/>
      </rPr>
      <t>2018.03.15木</t>
    </r>
    <r>
      <rPr>
        <sz val="10"/>
        <rFont val="ＭＳ 明朝"/>
        <family val="1"/>
        <charset val="128"/>
      </rPr>
      <t xml:space="preserve"> </t>
    </r>
    <r>
      <rPr>
        <b/>
        <sz val="10"/>
        <rFont val="ＭＳ 明朝"/>
        <family val="1"/>
        <charset val="128"/>
      </rPr>
      <t>茨城17</t>
    </r>
    <r>
      <rPr>
        <sz val="10"/>
        <rFont val="ＭＳ 明朝"/>
        <family val="1"/>
        <charset val="128"/>
      </rPr>
      <t xml:space="preserve"> 水の恵みを知るみち 晴時々曇 21.0km+(2.0km)=23.0km 9:30～15:29 5:00+(0:30)=5:30→5:19+(0:40)=5:59</t>
    </r>
    <phoneticPr fontId="3"/>
  </si>
  <si>
    <r>
      <rPr>
        <b/>
        <sz val="10"/>
        <rFont val="ＭＳ 明朝"/>
        <family val="1"/>
        <charset val="128"/>
      </rPr>
      <t>2018.03.16金</t>
    </r>
    <r>
      <rPr>
        <sz val="10"/>
        <rFont val="ＭＳ 明朝"/>
        <family val="1"/>
        <charset val="128"/>
      </rPr>
      <t xml:space="preserve"> </t>
    </r>
    <r>
      <rPr>
        <b/>
        <sz val="10"/>
        <rFont val="ＭＳ 明朝"/>
        <family val="1"/>
        <charset val="128"/>
      </rPr>
      <t xml:space="preserve">茨城15 </t>
    </r>
    <r>
      <rPr>
        <sz val="10"/>
        <rFont val="ＭＳ 明朝"/>
        <family val="1"/>
        <charset val="128"/>
      </rPr>
      <t>学園都市のみち 曇時々雨 (4.2km)+13.4km=17.6km→(4.2km)+14.0km=18.2km 6:25～11:406:25～11:40(1:05)+3:00=4:05→(1:07)+4:08=5:15</t>
    </r>
    <phoneticPr fontId="3"/>
  </si>
  <si>
    <r>
      <rPr>
        <b/>
        <sz val="10"/>
        <rFont val="ＭＳ 明朝"/>
        <family val="1"/>
        <charset val="128"/>
      </rPr>
      <t>2018.03.16金</t>
    </r>
    <r>
      <rPr>
        <sz val="10"/>
        <rFont val="ＭＳ 明朝"/>
        <family val="1"/>
        <charset val="128"/>
      </rPr>
      <t xml:space="preserve"> </t>
    </r>
    <r>
      <rPr>
        <b/>
        <sz val="10"/>
        <rFont val="ＭＳ 明朝"/>
        <family val="1"/>
        <charset val="128"/>
      </rPr>
      <t>茨城16</t>
    </r>
    <r>
      <rPr>
        <sz val="10"/>
        <rFont val="ＭＳ 明朝"/>
        <family val="1"/>
        <charset val="128"/>
      </rPr>
      <t xml:space="preserve"> 予科練ゆかりのみち 強風雨 12.3km 11:40～14:53 3:00→3:13</t>
    </r>
    <phoneticPr fontId="3"/>
  </si>
  <si>
    <r>
      <rPr>
        <b/>
        <sz val="10"/>
        <rFont val="ＭＳ 明朝"/>
        <family val="1"/>
        <charset val="128"/>
      </rPr>
      <t>2018.03.28水</t>
    </r>
    <r>
      <rPr>
        <sz val="10"/>
        <rFont val="ＭＳ 明朝"/>
        <family val="1"/>
        <charset val="128"/>
      </rPr>
      <t xml:space="preserve"> </t>
    </r>
    <r>
      <rPr>
        <b/>
        <sz val="10"/>
        <rFont val="ＭＳ 明朝"/>
        <family val="1"/>
        <charset val="128"/>
      </rPr>
      <t>茨城11</t>
    </r>
    <r>
      <rPr>
        <sz val="10"/>
        <rFont val="ＭＳ 明朝"/>
        <family val="1"/>
        <charset val="128"/>
      </rPr>
      <t xml:space="preserve"> 筑波山めぐりから旧参道へのみち 晴 10.0km→11.1km 8:42～9:27 9:50～13:00  3:00→3:55</t>
    </r>
    <phoneticPr fontId="3"/>
  </si>
  <si>
    <r>
      <rPr>
        <b/>
        <sz val="10"/>
        <rFont val="ＭＳ 明朝"/>
        <family val="1"/>
        <charset val="128"/>
      </rPr>
      <t>2018.03.28水</t>
    </r>
    <r>
      <rPr>
        <sz val="10"/>
        <rFont val="ＭＳ 明朝"/>
        <family val="1"/>
        <charset val="128"/>
      </rPr>
      <t xml:space="preserve"> </t>
    </r>
    <r>
      <rPr>
        <b/>
        <sz val="10"/>
        <rFont val="ＭＳ 明朝"/>
        <family val="1"/>
        <charset val="128"/>
      </rPr>
      <t>茨城12</t>
    </r>
    <r>
      <rPr>
        <sz val="10"/>
        <rFont val="ＭＳ 明朝"/>
        <family val="1"/>
        <charset val="128"/>
      </rPr>
      <t xml:space="preserve"> 果樹園のみち 晴 8.8km+(2.8km)=11.6km 13:05～15:46 15:46～16:30 3:00+(0:45)=3:45→2:41+(0:44)=3:25</t>
    </r>
    <phoneticPr fontId="3"/>
  </si>
  <si>
    <r>
      <rPr>
        <b/>
        <sz val="10"/>
        <rFont val="ＭＳ 明朝"/>
        <family val="1"/>
        <charset val="128"/>
      </rPr>
      <t>2018.03.29木</t>
    </r>
    <r>
      <rPr>
        <sz val="10"/>
        <rFont val="ＭＳ 明朝"/>
        <family val="1"/>
        <charset val="128"/>
      </rPr>
      <t xml:space="preserve"> </t>
    </r>
    <r>
      <rPr>
        <b/>
        <sz val="10"/>
        <rFont val="ＭＳ 明朝"/>
        <family val="1"/>
        <charset val="128"/>
      </rPr>
      <t>茨城18</t>
    </r>
    <r>
      <rPr>
        <sz val="10"/>
        <rFont val="ＭＳ 明朝"/>
        <family val="1"/>
        <charset val="128"/>
      </rPr>
      <t xml:space="preserve"> 水の恵みと水田地帯のみち 晴 7:30～14:03 
(2.4km)+26.5km=28.9km→(2.4km)+25.7km=28.1km (0:35)+5:30=6:05→(0:31)+6:02=6:33</t>
    </r>
    <phoneticPr fontId="3"/>
  </si>
  <si>
    <r>
      <rPr>
        <b/>
        <sz val="10"/>
        <rFont val="ＭＳ 明朝"/>
        <family val="1"/>
        <charset val="128"/>
      </rPr>
      <t>2018.02.16金</t>
    </r>
    <r>
      <rPr>
        <sz val="10"/>
        <rFont val="ＭＳ 明朝"/>
        <family val="1"/>
        <charset val="128"/>
      </rPr>
      <t xml:space="preserve"> </t>
    </r>
    <r>
      <rPr>
        <b/>
        <sz val="10"/>
        <rFont val="ＭＳ 明朝"/>
        <family val="1"/>
        <charset val="128"/>
      </rPr>
      <t>茨城13</t>
    </r>
    <r>
      <rPr>
        <sz val="10"/>
        <rFont val="ＭＳ 明朝"/>
        <family val="1"/>
        <charset val="128"/>
      </rPr>
      <t xml:space="preserve"> 果樹の里のみち 7.4km-(0.6km)
=6.8km 曇時々晴 08:50～11:06 2:00-(0:10)=1:50→2:16</t>
    </r>
    <phoneticPr fontId="3"/>
  </si>
  <si>
    <r>
      <rPr>
        <b/>
        <sz val="10"/>
        <rFont val="ＭＳ 明朝"/>
        <family val="1"/>
        <charset val="128"/>
      </rPr>
      <t>2018.02.16金</t>
    </r>
    <r>
      <rPr>
        <sz val="10"/>
        <rFont val="ＭＳ 明朝"/>
        <family val="1"/>
        <charset val="128"/>
      </rPr>
      <t xml:space="preserve"> </t>
    </r>
    <r>
      <rPr>
        <b/>
        <sz val="10"/>
        <rFont val="ＭＳ 明朝"/>
        <family val="1"/>
        <charset val="128"/>
      </rPr>
      <t>茨城14</t>
    </r>
    <r>
      <rPr>
        <sz val="10"/>
        <rFont val="ＭＳ 明朝"/>
        <family val="1"/>
        <charset val="128"/>
      </rPr>
      <t xml:space="preserve"> 寺社めぐりと田園風景のみち (1.2km)+18.0km=19.2km 曇時々晴 11:06～16:10 (0:20)+4:30=4:50→(0:19)+4:45=5:04</t>
    </r>
    <phoneticPr fontId="3"/>
  </si>
  <si>
    <t>韓国ソウル</t>
  </si>
  <si>
    <t>＜柏崎バス停＞</t>
  </si>
  <si>
    <t>下飯野</t>
  </si>
  <si>
    <t>相川橋</t>
  </si>
  <si>
    <t>御前山</t>
  </si>
  <si>
    <t>御前山バス停</t>
  </si>
  <si>
    <t>こまねぎ峠</t>
  </si>
  <si>
    <t>荒沢不動の滝</t>
  </si>
  <si>
    <t>塩子支所</t>
  </si>
  <si>
    <t>山びこの郷</t>
  </si>
  <si>
    <t>＜徳蔵郵便局＞</t>
    <phoneticPr fontId="3"/>
  </si>
  <si>
    <t>石寺</t>
  </si>
  <si>
    <t>弥勒堂</t>
  </si>
  <si>
    <t>笠間稲荷</t>
  </si>
  <si>
    <t>笠間駅</t>
  </si>
  <si>
    <t>徳蔵寺P</t>
    <phoneticPr fontId="3"/>
  </si>
  <si>
    <t>銅鐘</t>
  </si>
  <si>
    <t>仏国寺P</t>
    <phoneticPr fontId="3"/>
  </si>
  <si>
    <t>御前山青少年旅行村P</t>
    <phoneticPr fontId="3"/>
  </si>
  <si>
    <t>天主跡</t>
    <phoneticPr fontId="3"/>
  </si>
  <si>
    <r>
      <t xml:space="preserve">NO3（龍正院→利根川堤：新川水門）→麻生03分岐点～安食駅～麻生03分岐点→NO3
</t>
    </r>
    <r>
      <rPr>
        <sz val="10"/>
        <color theme="7" tint="-0.499984740745262"/>
        <rFont val="ＭＳ 明朝"/>
        <family val="1"/>
        <charset val="128"/>
      </rPr>
      <t>撮影ポイント：新川水門</t>
    </r>
    <r>
      <rPr>
        <sz val="10"/>
        <rFont val="ＭＳ 明朝"/>
        <family val="1"/>
        <charset val="128"/>
      </rPr>
      <t xml:space="preserve">
龍正院から分岐点までは03番と全く同じなのでCPの新川水門はその途中で撮り、分岐点から安食駅の往復で27コースの替わりとした。中山の先で一本手前の道を曲ってしまい、１回目のミスをした。方位をチェックしていたのですぐに復帰できたが、分岐点を約800m行った三差路のミスはかなり膨らんでロスをした。復路でチェックしたらＴ字路に指導標識がなく、まっすぐ進んだためと分かった。四方見渡したが標識は見当たらず、なぜここに標識を設置しないのか不思議に感じた。常に地図とＧＰＳナビと見比べて進んだが、何といってもたよりになるのは案内標識である。房総のむらの古墳群や資料館は時間があれば見たいところだったが、日没が気になり素通りした。</t>
    </r>
    <phoneticPr fontId="3"/>
  </si>
  <si>
    <t>コース名</t>
    <rPh sb="3" eb="4">
      <t>メイ</t>
    </rPh>
    <phoneticPr fontId="3"/>
  </si>
  <si>
    <t>表示km</t>
    <rPh sb="0" eb="2">
      <t>ヒョウジ</t>
    </rPh>
    <phoneticPr fontId="3"/>
  </si>
  <si>
    <t>実際ｈ</t>
    <phoneticPr fontId="3"/>
  </si>
  <si>
    <t>難度</t>
    <phoneticPr fontId="3"/>
  </si>
  <si>
    <t>歩行km</t>
    <rPh sb="0" eb="2">
      <t>ホコウ</t>
    </rPh>
    <phoneticPr fontId="3"/>
  </si>
  <si>
    <t>表示h</t>
    <rPh sb="0" eb="2">
      <t>ヒョウジ</t>
    </rPh>
    <phoneticPr fontId="3"/>
  </si>
  <si>
    <t>H29.03.31金</t>
    <phoneticPr fontId="3"/>
  </si>
  <si>
    <t>H29.03.31金</t>
    <phoneticPr fontId="3"/>
  </si>
  <si>
    <t>伊藤左千夫のみち</t>
  </si>
  <si>
    <t>観音様のみち</t>
  </si>
  <si>
    <t>先住民のあるいたみち</t>
  </si>
  <si>
    <t>黒潮の潮騒をきくみち</t>
  </si>
  <si>
    <t>御宿海岸を歩くみち</t>
  </si>
  <si>
    <t>荒磯のみち</t>
  </si>
  <si>
    <t>理想郷をたずねるみち</t>
  </si>
  <si>
    <t>滝のあるみち</t>
  </si>
  <si>
    <t>ニホンザルと出合うみち</t>
  </si>
  <si>
    <t>九十九谷をたどるみち</t>
  </si>
  <si>
    <t>城跡をたずねるみち</t>
  </si>
  <si>
    <t>天気</t>
    <rPh sb="0" eb="2">
      <t>テンキ</t>
    </rPh>
    <phoneticPr fontId="3"/>
  </si>
  <si>
    <t>NO.</t>
    <phoneticPr fontId="3"/>
  </si>
  <si>
    <t>鍾乳洞と滝みち</t>
  </si>
  <si>
    <t>杉の木陰みち</t>
  </si>
  <si>
    <t>H30.04.11水</t>
    <phoneticPr fontId="3"/>
  </si>
  <si>
    <t>NO.2へ</t>
  </si>
  <si>
    <t>NO.1より</t>
    <phoneticPr fontId="3"/>
  </si>
  <si>
    <r>
      <rPr>
        <sz val="8"/>
        <rFont val="ＭＳ 明朝"/>
        <family val="1"/>
        <charset val="128"/>
      </rPr>
      <t>線-</t>
    </r>
    <r>
      <rPr>
        <sz val="10"/>
        <rFont val="ＭＳ 明朝"/>
        <family val="1"/>
        <charset val="128"/>
      </rPr>
      <t>7:13松戸7:13</t>
    </r>
    <r>
      <rPr>
        <sz val="8"/>
        <rFont val="ＭＳ 明朝"/>
        <family val="1"/>
        <charset val="128"/>
      </rPr>
      <t>(5分遅)-常磐快速勝田行-</t>
    </r>
    <r>
      <rPr>
        <sz val="10"/>
        <rFont val="ＭＳ 明朝"/>
        <family val="1"/>
        <charset val="128"/>
      </rPr>
      <t>8:45</t>
    </r>
    <r>
      <rPr>
        <sz val="8"/>
        <rFont val="ＭＳ 明朝"/>
        <family val="1"/>
        <charset val="128"/>
      </rPr>
      <t>(18分遅)</t>
    </r>
    <r>
      <rPr>
        <sz val="10"/>
        <rFont val="ＭＳ 明朝"/>
        <family val="1"/>
        <charset val="128"/>
      </rPr>
      <t>水戸9:50</t>
    </r>
    <r>
      <rPr>
        <sz val="8"/>
        <rFont val="ＭＳ 明朝"/>
        <family val="1"/>
        <charset val="128"/>
      </rPr>
      <t>-ﾊﾞｽ-</t>
    </r>
    <r>
      <rPr>
        <sz val="10"/>
        <rFont val="ＭＳ 明朝"/>
        <family val="1"/>
        <charset val="128"/>
      </rPr>
      <t>11:06柏崎</t>
    </r>
    <rPh sb="0" eb="1">
      <t>セン</t>
    </rPh>
    <rPh sb="6" eb="8">
      <t>マツド</t>
    </rPh>
    <rPh sb="14" eb="15">
      <t>フン</t>
    </rPh>
    <rPh sb="15" eb="16">
      <t>オク</t>
    </rPh>
    <rPh sb="18" eb="20">
      <t>ジョウバン</t>
    </rPh>
    <rPh sb="20" eb="22">
      <t>カイソク</t>
    </rPh>
    <rPh sb="22" eb="24">
      <t>カツタ</t>
    </rPh>
    <rPh sb="24" eb="25">
      <t>イ</t>
    </rPh>
    <rPh sb="33" eb="34">
      <t>プン</t>
    </rPh>
    <rPh sb="34" eb="35">
      <t>チ</t>
    </rPh>
    <rPh sb="36" eb="38">
      <t>ミト</t>
    </rPh>
    <rPh sb="52" eb="54">
      <t>カシワザキ</t>
    </rPh>
    <phoneticPr fontId="3"/>
  </si>
  <si>
    <r>
      <t>生田6:05</t>
    </r>
    <r>
      <rPr>
        <sz val="8"/>
        <rFont val="ＭＳ 明朝"/>
        <family val="1"/>
        <charset val="128"/>
      </rPr>
      <t>-小田急線-</t>
    </r>
    <r>
      <rPr>
        <sz val="10"/>
        <rFont val="ＭＳ 明朝"/>
        <family val="1"/>
        <charset val="128"/>
      </rPr>
      <t>6:10登戸6:11</t>
    </r>
    <r>
      <rPr>
        <sz val="8"/>
        <rFont val="ＭＳ 明朝"/>
        <family val="1"/>
        <charset val="128"/>
      </rPr>
      <t>-快速急行-</t>
    </r>
    <r>
      <rPr>
        <sz val="10"/>
        <rFont val="ＭＳ 明朝"/>
        <family val="1"/>
        <charset val="128"/>
      </rPr>
      <t>6：22代々木上原6:23</t>
    </r>
    <r>
      <rPr>
        <sz val="8"/>
        <rFont val="ＭＳ 明朝"/>
        <family val="1"/>
        <charset val="128"/>
      </rPr>
      <t>-千代田線・常磐</t>
    </r>
    <rPh sb="16" eb="18">
      <t>ノブト</t>
    </rPh>
    <rPh sb="23" eb="25">
      <t>カイソク</t>
    </rPh>
    <rPh sb="25" eb="27">
      <t>キュウコウ</t>
    </rPh>
    <rPh sb="32" eb="37">
      <t>ヨヨギウエハラ</t>
    </rPh>
    <rPh sb="42" eb="46">
      <t>チヨダセン</t>
    </rPh>
    <phoneticPr fontId="3"/>
  </si>
  <si>
    <t>曇時々晴</t>
    <rPh sb="0" eb="1">
      <t>クモリ</t>
    </rPh>
    <rPh sb="1" eb="3">
      <t>トキドキ</t>
    </rPh>
    <rPh sb="3" eb="4">
      <t>ハレ</t>
    </rPh>
    <phoneticPr fontId="3"/>
  </si>
  <si>
    <t>大師堂</t>
    <rPh sb="0" eb="1">
      <t>タイ</t>
    </rPh>
    <rPh sb="1" eb="2">
      <t>シ</t>
    </rPh>
    <phoneticPr fontId="3"/>
  </si>
  <si>
    <t>H30.04.11水～12</t>
    <phoneticPr fontId="3"/>
  </si>
  <si>
    <t>道の駅</t>
    <rPh sb="0" eb="1">
      <t>ミチ</t>
    </rPh>
    <rPh sb="2" eb="3">
      <t>エキ</t>
    </rPh>
    <phoneticPr fontId="3"/>
  </si>
  <si>
    <t>泊</t>
    <rPh sb="0" eb="1">
      <t>ト</t>
    </rPh>
    <phoneticPr fontId="3"/>
  </si>
  <si>
    <t>小勝三差路</t>
    <rPh sb="0" eb="2">
      <t>コカツ</t>
    </rPh>
    <rPh sb="2" eb="5">
      <t>サンサロ</t>
    </rPh>
    <phoneticPr fontId="3"/>
  </si>
  <si>
    <t>徳蔵局前</t>
    <rPh sb="2" eb="3">
      <t>キョク</t>
    </rPh>
    <rPh sb="3" eb="4">
      <t>マエ</t>
    </rPh>
    <phoneticPr fontId="3"/>
  </si>
  <si>
    <t>徳蔵局前バス停</t>
    <rPh sb="2" eb="3">
      <t>キョク</t>
    </rPh>
    <rPh sb="3" eb="4">
      <t>マエ</t>
    </rPh>
    <rPh sb="6" eb="7">
      <t>テイ</t>
    </rPh>
    <phoneticPr fontId="3"/>
  </si>
  <si>
    <t>12.6→</t>
    <phoneticPr fontId="3"/>
  </si>
  <si>
    <t>佐白山 笠間城跡</t>
    <rPh sb="4" eb="8">
      <t>カサマジョウセキ</t>
    </rPh>
    <phoneticPr fontId="3"/>
  </si>
  <si>
    <t xml:space="preserve">                                                                                                                                                                                                                                                                                                                                                                                                                                                                                                                                                                                                                                                                                                                                                                                                                                                                                                                                </t>
    <phoneticPr fontId="3"/>
  </si>
  <si>
    <t>ミス</t>
    <phoneticPr fontId="3"/>
  </si>
  <si>
    <t>H30.04.11水</t>
    <phoneticPr fontId="3"/>
  </si>
  <si>
    <t>茨城01番        青少年旅行村
のあるみち
2018.04.11水
曇時々晴 
(3.6)+13.0
=16.6km
11:09～16:24
(0:50)+4:00
=4:50→
(0:58)+4:17
=5:15</t>
    <rPh sb="0" eb="2">
      <t>イバラギ</t>
    </rPh>
    <rPh sb="4" eb="5">
      <t>バン</t>
    </rPh>
    <phoneticPr fontId="3"/>
  </si>
  <si>
    <t>茨城04番
焼物とお稲荷
さんへのみち
2018.04.12木
晴
(4.1)+12.6
=16.7km
11:31～17:19
(1:10)+3:00
=4:10→
(1:06)+4:42
=5:48</t>
    <rPh sb="0" eb="2">
      <t>イバラギ</t>
    </rPh>
    <rPh sb="4" eb="5">
      <t>バン</t>
    </rPh>
    <phoneticPr fontId="3"/>
  </si>
  <si>
    <t>仏国寺の銅鐘</t>
    <phoneticPr fontId="3"/>
  </si>
  <si>
    <t>NO.3へ</t>
  </si>
  <si>
    <t>NO.4へ</t>
  </si>
  <si>
    <t>H30.04.12木</t>
    <rPh sb="9" eb="10">
      <t>モク</t>
    </rPh>
    <phoneticPr fontId="3"/>
  </si>
  <si>
    <t>NO.2より</t>
  </si>
  <si>
    <t>NO.3より</t>
  </si>
  <si>
    <t>曇／晴</t>
    <rPh sb="0" eb="1">
      <t>クモリ</t>
    </rPh>
    <phoneticPr fontId="3"/>
  </si>
  <si>
    <t>テーブルの背景色を指定する  &lt;table bgcolor="色"&gt;</t>
    <phoneticPr fontId="3"/>
  </si>
  <si>
    <t>http://www.newcredge.com/IT/www/html/tag/table/table-tr-th-td-bgcolor.html</t>
    <phoneticPr fontId="3"/>
  </si>
  <si>
    <t>（例）&lt;table bgcolor="red"&gt;  （例）&lt;table bgcolor="#ff0000"&gt;</t>
    <phoneticPr fontId="3"/>
  </si>
  <si>
    <t>http://www.newcredge.com/IT/www/html/tag/table/td-th-bgcolor.html</t>
    <phoneticPr fontId="3"/>
  </si>
  <si>
    <t>セル内の背景色を指定する  　&lt;th bgcolor="色"&gt;　～　&lt;/th&gt;</t>
    <phoneticPr fontId="3"/>
  </si>
  <si>
    <t>　&lt;table&gt;　…表の始まりであることを示す</t>
  </si>
  <si>
    <t>　&lt;tr&gt;　…行の始まりであることを示す</t>
  </si>
  <si>
    <t>　&lt;td&gt;　～　&lt;/td&gt;　…セルであることを示す</t>
  </si>
  <si>
    <t>　&lt;/tr&gt;　…行の終わりであることを示す</t>
  </si>
  <si>
    <t>　&lt;/table&gt;　…表の終わりであることを示す</t>
  </si>
  <si>
    <t>テーブルを作成する</t>
  </si>
  <si>
    <t>http://www.newcredge.com/IT/www/html/tag/table/table-tr-td.html</t>
    <phoneticPr fontId="3"/>
  </si>
  <si>
    <t>　&lt;td bgcolor="色"&gt;　～　&lt;/td&gt;</t>
  </si>
  <si>
    <t>　&lt;th bgcolor="色"&gt;　～　&lt;/th&gt;</t>
    <phoneticPr fontId="3"/>
  </si>
  <si>
    <t>http://www.netyasun.com/home/color.html</t>
  </si>
  <si>
    <t>ホームページ　作成、運営管理ガイド</t>
  </si>
  <si>
    <t>カラーコード一覧表</t>
  </si>
  <si>
    <t>色を使うメリット</t>
  </si>
  <si>
    <t>イメージ・デザインの統一、デザイン性の向上、オリジナリティ。</t>
  </si>
  <si>
    <t>赤字やマーカーと同様で目立たせる。　文字色が浮き出て立体感がでる。</t>
  </si>
  <si>
    <t>目に優しい色が使える。　画像に合う色を適応。透明化も可能。</t>
  </si>
  <si>
    <t>色を使うデメリット</t>
  </si>
  <si>
    <t>背景と文章の同色部分が被ったり、使いすぎると読み難くなる。</t>
  </si>
  <si>
    <t>目が疲れる場合もある。　青系色はリンクアンカーと間違える。</t>
  </si>
  <si>
    <t>W3C標準 基本16色</t>
  </si>
  <si>
    <t>カラー名</t>
  </si>
  <si>
    <t>16進数</t>
  </si>
  <si>
    <t>短縮系</t>
  </si>
  <si>
    <t>R値</t>
  </si>
  <si>
    <t>G値</t>
  </si>
  <si>
    <t>B値</t>
  </si>
  <si>
    <t>black</t>
  </si>
  <si>
    <t>#000000</t>
  </si>
  <si>
    <t>#000</t>
  </si>
  <si>
    <t>gray</t>
  </si>
  <si>
    <t>#808080</t>
  </si>
  <si>
    <t>silver</t>
  </si>
  <si>
    <t>#C0C0C0</t>
  </si>
  <si>
    <t>white</t>
  </si>
  <si>
    <t>#FFFFFF</t>
  </si>
  <si>
    <t>#FFF</t>
  </si>
  <si>
    <t>blue</t>
  </si>
  <si>
    <t>#0000FF</t>
  </si>
  <si>
    <t>#00F</t>
  </si>
  <si>
    <t>navy</t>
  </si>
  <si>
    <t>#000080</t>
  </si>
  <si>
    <t>teal</t>
  </si>
  <si>
    <t>#008080</t>
  </si>
  <si>
    <t>green</t>
  </si>
  <si>
    <t>#008000</t>
  </si>
  <si>
    <t>lime</t>
  </si>
  <si>
    <t>#00FF00</t>
  </si>
  <si>
    <t>#0F0</t>
  </si>
  <si>
    <t>aqua</t>
  </si>
  <si>
    <t>#00FFFF</t>
  </si>
  <si>
    <t>#0FF</t>
  </si>
  <si>
    <t>yellow</t>
  </si>
  <si>
    <t>#FFFF00</t>
  </si>
  <si>
    <t>#FF0</t>
  </si>
  <si>
    <t>red</t>
  </si>
  <si>
    <t>#FF0000</t>
  </si>
  <si>
    <t>#F00</t>
  </si>
  <si>
    <t>fuchsia</t>
  </si>
  <si>
    <t>#FF00FF</t>
  </si>
  <si>
    <t>#F0F</t>
  </si>
  <si>
    <t>olive</t>
  </si>
  <si>
    <t>#808000</t>
  </si>
  <si>
    <t>purple</t>
  </si>
  <si>
    <t>#800080</t>
  </si>
  <si>
    <t>maroon</t>
  </si>
  <si>
    <t>#800000</t>
  </si>
  <si>
    <t>R:FF基準</t>
  </si>
  <si>
    <t>R:CC基準</t>
  </si>
  <si>
    <t>R:99基準</t>
  </si>
  <si>
    <t>R:66基準</t>
  </si>
  <si>
    <t>R:33基準</t>
  </si>
  <si>
    <t>R:00基準</t>
  </si>
  <si>
    <t>#CCFFFF</t>
  </si>
  <si>
    <t>#99FFFF</t>
  </si>
  <si>
    <t>#66FFFF</t>
  </si>
  <si>
    <t>#33FFFF</t>
  </si>
  <si>
    <t>#FFFFCC</t>
  </si>
  <si>
    <t>#CCFFCC</t>
  </si>
  <si>
    <t>#99FFCC</t>
  </si>
  <si>
    <t>#66FFCC</t>
  </si>
  <si>
    <t>#33FFCC</t>
  </si>
  <si>
    <t>#00FFCC</t>
  </si>
  <si>
    <t>#FFFF99</t>
  </si>
  <si>
    <t>#CCFF99</t>
  </si>
  <si>
    <t>#99FF99</t>
  </si>
  <si>
    <t>#66FF99</t>
  </si>
  <si>
    <t>#33FF99</t>
  </si>
  <si>
    <t>#00FF99</t>
  </si>
  <si>
    <t>#FFFF66</t>
  </si>
  <si>
    <t>#CCFF66</t>
  </si>
  <si>
    <t>#99FF66</t>
  </si>
  <si>
    <t>#66FF66</t>
  </si>
  <si>
    <t>#33FF66</t>
  </si>
  <si>
    <t>#00FF66</t>
  </si>
  <si>
    <t>#FFFF33</t>
  </si>
  <si>
    <t>#CCFF33</t>
  </si>
  <si>
    <t>#99FF33</t>
  </si>
  <si>
    <t>#66FF33</t>
  </si>
  <si>
    <t>#33FF33</t>
  </si>
  <si>
    <t>#00FF33</t>
  </si>
  <si>
    <t>#CCFF00</t>
  </si>
  <si>
    <t>#99FF00</t>
  </si>
  <si>
    <t>#66FF00</t>
  </si>
  <si>
    <t>#33FF00</t>
  </si>
  <si>
    <t>#FFCCFF</t>
  </si>
  <si>
    <t>#CCCCFF</t>
  </si>
  <si>
    <t>#99CCFF</t>
  </si>
  <si>
    <t>#66CCFF</t>
  </si>
  <si>
    <t>#33CCFF</t>
  </si>
  <si>
    <t>#00CCFF</t>
  </si>
  <si>
    <t>#FFCCCC</t>
  </si>
  <si>
    <t>#CCCCCC</t>
  </si>
  <si>
    <t>#99CCCC</t>
  </si>
  <si>
    <t>#66CCCC</t>
  </si>
  <si>
    <t>#33CCCC</t>
  </si>
  <si>
    <t>#00CCCC</t>
  </si>
  <si>
    <t>#FFCC99</t>
  </si>
  <si>
    <t>#CCCC99</t>
  </si>
  <si>
    <t>#99CC99</t>
  </si>
  <si>
    <t>#66CC99</t>
  </si>
  <si>
    <t>#33CC99</t>
  </si>
  <si>
    <t>#00CC99</t>
  </si>
  <si>
    <t>#FFCC66</t>
  </si>
  <si>
    <t>#CCCC66</t>
  </si>
  <si>
    <t>#99CC66</t>
  </si>
  <si>
    <t>#66CC66</t>
  </si>
  <si>
    <t>#33CC66</t>
  </si>
  <si>
    <t>#00CC66</t>
  </si>
  <si>
    <t>#FFCC33</t>
  </si>
  <si>
    <t>#CCCC33</t>
  </si>
  <si>
    <t>#99CC33</t>
  </si>
  <si>
    <t>#66CC33</t>
  </si>
  <si>
    <t>#33CC33</t>
  </si>
  <si>
    <t>#00CC33</t>
  </si>
  <si>
    <t>#FFCC00</t>
  </si>
  <si>
    <t>#CCCC00</t>
  </si>
  <si>
    <t>#99CC00</t>
  </si>
  <si>
    <t>#66CC00</t>
  </si>
  <si>
    <t>#33CC00</t>
  </si>
  <si>
    <t>#00CC00</t>
  </si>
  <si>
    <t>#FF99FF</t>
  </si>
  <si>
    <t>#CC99FF</t>
  </si>
  <si>
    <t>#9999FF</t>
  </si>
  <si>
    <t>#6699FF</t>
  </si>
  <si>
    <t>#3399FF</t>
  </si>
  <si>
    <t>#0099FF</t>
  </si>
  <si>
    <t>#FF99CC</t>
  </si>
  <si>
    <t>#CC99CC</t>
  </si>
  <si>
    <t>#9999CC</t>
  </si>
  <si>
    <t>#6699CC</t>
  </si>
  <si>
    <t>#3399CC</t>
  </si>
  <si>
    <t>#0099CC</t>
  </si>
  <si>
    <t>#FF9999</t>
  </si>
  <si>
    <t>#CC9999</t>
  </si>
  <si>
    <t>#999999</t>
  </si>
  <si>
    <t>#669999</t>
  </si>
  <si>
    <t>#339999</t>
  </si>
  <si>
    <t>#009999</t>
  </si>
  <si>
    <t>#FF9966</t>
  </si>
  <si>
    <t>#CC9966</t>
  </si>
  <si>
    <t>#999966</t>
  </si>
  <si>
    <t>#669966</t>
  </si>
  <si>
    <t>#339966</t>
  </si>
  <si>
    <t>#009966</t>
  </si>
  <si>
    <t>#FF9933</t>
  </si>
  <si>
    <t>#CC9933</t>
  </si>
  <si>
    <t>#999933</t>
  </si>
  <si>
    <t>#669933</t>
  </si>
  <si>
    <t>#339933</t>
  </si>
  <si>
    <t>#009933</t>
  </si>
  <si>
    <t>#FF9900</t>
  </si>
  <si>
    <t>#CC9900</t>
  </si>
  <si>
    <t>#999900</t>
  </si>
  <si>
    <t>#669900</t>
  </si>
  <si>
    <t>#339900</t>
  </si>
  <si>
    <t>#009900</t>
  </si>
  <si>
    <t>#FF66FF</t>
  </si>
  <si>
    <t>#CC66FF</t>
  </si>
  <si>
    <t>#9966FF</t>
  </si>
  <si>
    <t>#6666FF</t>
  </si>
  <si>
    <t>#3366FF</t>
  </si>
  <si>
    <t>#0066FF</t>
  </si>
  <si>
    <t>#FF66CC</t>
  </si>
  <si>
    <t>#CC66CC</t>
  </si>
  <si>
    <t>#9966CC</t>
  </si>
  <si>
    <t>#6666CC</t>
  </si>
  <si>
    <t>#3366CC</t>
  </si>
  <si>
    <t>#0066CC</t>
  </si>
  <si>
    <t>#FF6699</t>
  </si>
  <si>
    <t>#CC6699</t>
  </si>
  <si>
    <t>#996699</t>
  </si>
  <si>
    <t>#666699</t>
  </si>
  <si>
    <t>#336699</t>
  </si>
  <si>
    <t>#006699</t>
  </si>
  <si>
    <t>#FF6666</t>
  </si>
  <si>
    <t>#CC6666</t>
  </si>
  <si>
    <t>#996666</t>
  </si>
  <si>
    <t>#666666</t>
  </si>
  <si>
    <t>#336666</t>
  </si>
  <si>
    <t>#006666</t>
  </si>
  <si>
    <t>#FF6633</t>
  </si>
  <si>
    <t>#CC6633</t>
  </si>
  <si>
    <t>#996633</t>
  </si>
  <si>
    <t>#666633</t>
  </si>
  <si>
    <t>#336633</t>
  </si>
  <si>
    <t>#006633</t>
  </si>
  <si>
    <t>#FF6600</t>
  </si>
  <si>
    <t>#CC6600</t>
  </si>
  <si>
    <t>#996600</t>
  </si>
  <si>
    <t>#666600</t>
  </si>
  <si>
    <t>#336600</t>
  </si>
  <si>
    <t>#006600</t>
  </si>
  <si>
    <t>#FF33FF</t>
  </si>
  <si>
    <t>#CC33FF</t>
  </si>
  <si>
    <t>#9933FF</t>
  </si>
  <si>
    <t>#6633FF</t>
  </si>
  <si>
    <t>#3333FF</t>
  </si>
  <si>
    <t>#0033FF</t>
  </si>
  <si>
    <t>#FF33CC</t>
  </si>
  <si>
    <t>#CC33CC</t>
  </si>
  <si>
    <t>#9933CC</t>
  </si>
  <si>
    <t>#6633CC</t>
  </si>
  <si>
    <t>#3333CC</t>
  </si>
  <si>
    <t>#0033CC</t>
  </si>
  <si>
    <t>#FF3399</t>
  </si>
  <si>
    <t>#CC3399</t>
  </si>
  <si>
    <t>#993399</t>
  </si>
  <si>
    <t>#663399</t>
  </si>
  <si>
    <t>#333399</t>
  </si>
  <si>
    <t>#003399</t>
  </si>
  <si>
    <t>#FF3366</t>
  </si>
  <si>
    <t>#CC3366</t>
  </si>
  <si>
    <t>#993366</t>
  </si>
  <si>
    <t>#663366</t>
  </si>
  <si>
    <t>#333366</t>
  </si>
  <si>
    <t>#003366</t>
  </si>
  <si>
    <t>#FF3333</t>
  </si>
  <si>
    <t>#CC3333</t>
  </si>
  <si>
    <t>#993333</t>
  </si>
  <si>
    <t>#663333</t>
  </si>
  <si>
    <t>#333333</t>
  </si>
  <si>
    <t>#003333</t>
  </si>
  <si>
    <t>#FF3300</t>
  </si>
  <si>
    <t>#CC3300</t>
  </si>
  <si>
    <t>#993300</t>
  </si>
  <si>
    <t>#663300</t>
  </si>
  <si>
    <t>#333300</t>
  </si>
  <si>
    <t>#003300</t>
  </si>
  <si>
    <t>#CC00FF</t>
  </si>
  <si>
    <t>#9900FF</t>
  </si>
  <si>
    <t>#6600FF</t>
  </si>
  <si>
    <t>#3300FF</t>
  </si>
  <si>
    <t>#FF00CC</t>
  </si>
  <si>
    <t>#CC00CC</t>
  </si>
  <si>
    <t>#9900CC</t>
  </si>
  <si>
    <t>#6600CC</t>
  </si>
  <si>
    <t>#3300CC</t>
  </si>
  <si>
    <t>#0000CC</t>
  </si>
  <si>
    <t>#FF0099</t>
  </si>
  <si>
    <t>#CC0099</t>
  </si>
  <si>
    <t>#990099</t>
  </si>
  <si>
    <t>#660099</t>
  </si>
  <si>
    <t>#330099</t>
  </si>
  <si>
    <t>#000099</t>
  </si>
  <si>
    <t>#FF0066</t>
  </si>
  <si>
    <t>#CC0066</t>
  </si>
  <si>
    <t>#990066</t>
  </si>
  <si>
    <t>#660066</t>
  </si>
  <si>
    <t>#330066</t>
  </si>
  <si>
    <t>#000066</t>
  </si>
  <si>
    <t>#FF0033</t>
  </si>
  <si>
    <t>#CC0033</t>
  </si>
  <si>
    <t>#990033</t>
  </si>
  <si>
    <t>#660033</t>
  </si>
  <si>
    <t>#330033</t>
  </si>
  <si>
    <t>#000033</t>
  </si>
  <si>
    <t>#CC0000</t>
  </si>
  <si>
    <t>#990000</t>
  </si>
  <si>
    <t>#660000</t>
  </si>
  <si>
    <t>#330000</t>
  </si>
  <si>
    <t>類似色比較</t>
  </si>
  <si>
    <t>#FFFFEE</t>
  </si>
  <si>
    <t>#EEFFFF</t>
  </si>
  <si>
    <t>#FFEEFF</t>
  </si>
  <si>
    <t>#EEEEEE</t>
  </si>
  <si>
    <t>#FFFFDD</t>
  </si>
  <si>
    <t>#DDFFFF</t>
  </si>
  <si>
    <t>#FFDDFF</t>
  </si>
  <si>
    <t>#EE0000</t>
  </si>
  <si>
    <t>#00EE00</t>
  </si>
  <si>
    <t>#0000EE</t>
  </si>
  <si>
    <t>#DDDDDD</t>
  </si>
  <si>
    <t>#DD0000</t>
  </si>
  <si>
    <t>#00DD00</t>
  </si>
  <si>
    <t>#0000DD</t>
  </si>
  <si>
    <t>#FFFFBB</t>
  </si>
  <si>
    <t>#BBFFFF</t>
  </si>
  <si>
    <t>#FFBBFF</t>
  </si>
  <si>
    <t>#BBBBBB</t>
  </si>
  <si>
    <t>#FFFFAA</t>
  </si>
  <si>
    <t>#AAFFFF</t>
  </si>
  <si>
    <t>#FFAAFF</t>
  </si>
  <si>
    <t>#BB0000</t>
  </si>
  <si>
    <t>#00BB00</t>
  </si>
  <si>
    <t>#0000BB</t>
  </si>
  <si>
    <t>#AAAAAA</t>
  </si>
  <si>
    <t>#AA0000</t>
  </si>
  <si>
    <t>#00AA00</t>
  </si>
  <si>
    <t>#0000AA</t>
  </si>
  <si>
    <t>#FFFF88</t>
  </si>
  <si>
    <t>#88FFFF</t>
  </si>
  <si>
    <t>#FF88FF</t>
  </si>
  <si>
    <t>#888888</t>
  </si>
  <si>
    <t>#FFFF77</t>
  </si>
  <si>
    <t>#77FFFF</t>
  </si>
  <si>
    <t>#FF77FF</t>
  </si>
  <si>
    <t>#880000</t>
  </si>
  <si>
    <t>#008800</t>
  </si>
  <si>
    <t>#000088</t>
  </si>
  <si>
    <t>#777777</t>
  </si>
  <si>
    <t>#770000</t>
  </si>
  <si>
    <t>#000770</t>
  </si>
  <si>
    <t>#000077</t>
  </si>
  <si>
    <t>#FFFF55</t>
  </si>
  <si>
    <t>#55FFFF</t>
  </si>
  <si>
    <t>#FF55FF</t>
  </si>
  <si>
    <t>#555555</t>
  </si>
  <si>
    <t>#FFFF44</t>
  </si>
  <si>
    <t>#44FFFF</t>
  </si>
  <si>
    <t>#FF44FF</t>
  </si>
  <si>
    <t>#550000</t>
  </si>
  <si>
    <t>#005500</t>
  </si>
  <si>
    <t>#000055</t>
  </si>
  <si>
    <t>#444444</t>
  </si>
  <si>
    <t>#440000</t>
  </si>
  <si>
    <t>#004400</t>
  </si>
  <si>
    <t>#000044</t>
  </si>
  <si>
    <t>#FFFF22</t>
  </si>
  <si>
    <t>#22FFFF</t>
  </si>
  <si>
    <t>#FF22FF</t>
  </si>
  <si>
    <t>#222222</t>
  </si>
  <si>
    <t>#FFFF11</t>
  </si>
  <si>
    <t>#11FFFF</t>
  </si>
  <si>
    <t>#FF11FF</t>
  </si>
  <si>
    <t>#220000</t>
  </si>
  <si>
    <t>#002200</t>
  </si>
  <si>
    <t>#000022</t>
  </si>
  <si>
    <t>#111111</t>
  </si>
  <si>
    <t>#110000</t>
  </si>
  <si>
    <t>#001100</t>
  </si>
  <si>
    <t>#000011</t>
  </si>
  <si>
    <t>#E6FFE9</t>
  </si>
  <si>
    <t>#CEF9DC</t>
  </si>
  <si>
    <t>#F3FFD8</t>
  </si>
  <si>
    <t>#D7EEFF</t>
  </si>
  <si>
    <t>#D9E5FF</t>
  </si>
  <si>
    <t>#EAD9FF</t>
  </si>
  <si>
    <t>#FFD5EC</t>
  </si>
  <si>
    <t>#FFDBC9</t>
  </si>
  <si>
    <t>#CBFFD3</t>
  </si>
  <si>
    <t>#B1F9D0</t>
  </si>
  <si>
    <t>#EDFFBE</t>
  </si>
  <si>
    <t>#C2EEFF</t>
  </si>
  <si>
    <t>#BAD3FF</t>
  </si>
  <si>
    <t>#DCC2FF</t>
  </si>
  <si>
    <t>#FFBEDA</t>
  </si>
  <si>
    <t>#FFC7AF</t>
  </si>
  <si>
    <t>#AEFFBD</t>
  </si>
  <si>
    <t>#9BF9CC</t>
  </si>
  <si>
    <t>#E9FFA5</t>
  </si>
  <si>
    <t>#A7F1FF</t>
  </si>
  <si>
    <t>#A4C6FF</t>
  </si>
  <si>
    <t>#D0B0FF</t>
  </si>
  <si>
    <t>#FFABCE</t>
  </si>
  <si>
    <t>#FFAD90</t>
  </si>
  <si>
    <t>#93FFAB</t>
  </si>
  <si>
    <t>#86F9C5</t>
  </si>
  <si>
    <t>#E4FF8D</t>
  </si>
  <si>
    <t>#8EF1FF</t>
  </si>
  <si>
    <t>#8EB8FF</t>
  </si>
  <si>
    <t>#C299FF</t>
  </si>
  <si>
    <t>#FF97C2</t>
  </si>
  <si>
    <t>#FF9872</t>
  </si>
  <si>
    <t>#78FF94</t>
  </si>
  <si>
    <t>#77F9C3</t>
  </si>
  <si>
    <t>#DBFF71</t>
  </si>
  <si>
    <t>#77EEFF</t>
  </si>
  <si>
    <t>#75A9FF</t>
  </si>
  <si>
    <t>#B384FF</t>
  </si>
  <si>
    <t>#FF82B2</t>
  </si>
  <si>
    <t>#FF8856</t>
  </si>
  <si>
    <t>#5BFF7F</t>
  </si>
  <si>
    <t>#64F9C1</t>
  </si>
  <si>
    <t>#D6FF58</t>
  </si>
  <si>
    <t>#60EEFF</t>
  </si>
  <si>
    <t>#5D99FF</t>
  </si>
  <si>
    <t>#A16EFF</t>
  </si>
  <si>
    <t>#FF69A3</t>
  </si>
  <si>
    <t>#FF773E</t>
  </si>
  <si>
    <t>#43FF6B</t>
  </si>
  <si>
    <t>#4DF9B9</t>
  </si>
  <si>
    <t>#D0FF43</t>
  </si>
  <si>
    <t>#46EEFF</t>
  </si>
  <si>
    <t>#4689FF</t>
  </si>
  <si>
    <t>#9057FF</t>
  </si>
  <si>
    <t>#FF5192</t>
  </si>
  <si>
    <t>#FF6928</t>
  </si>
  <si>
    <t>#2DFF57</t>
  </si>
  <si>
    <t>#30F9B2</t>
  </si>
  <si>
    <t>#C9FF2F</t>
  </si>
  <si>
    <t>#32EEFF</t>
  </si>
  <si>
    <t>#2C7CFF</t>
  </si>
  <si>
    <t>#7B3CFF</t>
  </si>
  <si>
    <t>#FF367F</t>
  </si>
  <si>
    <t>#FF5F17</t>
  </si>
  <si>
    <t>#1BFF4A</t>
  </si>
  <si>
    <t>#17F9AD</t>
  </si>
  <si>
    <t>#BEFF15</t>
  </si>
  <si>
    <t>#13EEFF</t>
  </si>
  <si>
    <t>#136FFF</t>
  </si>
  <si>
    <t>#6927FF</t>
  </si>
  <si>
    <t>#FF1A6F</t>
  </si>
  <si>
    <t>#FF570D</t>
  </si>
  <si>
    <t>#00FF3B</t>
  </si>
  <si>
    <t>#00F9A9</t>
  </si>
  <si>
    <t>#B6FF01</t>
  </si>
  <si>
    <t>#00ECFF</t>
  </si>
  <si>
    <t>#005FFF</t>
  </si>
  <si>
    <t>#5507FF</t>
  </si>
  <si>
    <t>#FF0461</t>
  </si>
  <si>
    <t>#FF4F02</t>
  </si>
  <si>
    <t>ブラウザ対応色</t>
  </si>
  <si>
    <t>#2F4F4F</t>
  </si>
  <si>
    <t>#708090</t>
  </si>
  <si>
    <t>#778899</t>
  </si>
  <si>
    <t>#696969</t>
  </si>
  <si>
    <t>#A9A9A9</t>
  </si>
  <si>
    <t>#D3D3D3</t>
  </si>
  <si>
    <t>#DCDCDC</t>
  </si>
  <si>
    <t>#B0C4DE</t>
  </si>
  <si>
    <t>#00008B</t>
  </si>
  <si>
    <t>#191970</t>
  </si>
  <si>
    <t>#483D8B</t>
  </si>
  <si>
    <t>#4B0082</t>
  </si>
  <si>
    <t>#0000CD</t>
  </si>
  <si>
    <t>#7B68EE</t>
  </si>
  <si>
    <t>#4169E1</t>
  </si>
  <si>
    <t>#6495ED</t>
  </si>
  <si>
    <t>#008BBB</t>
  </si>
  <si>
    <t>#4682B4</t>
  </si>
  <si>
    <t>#1E90FF</t>
  </si>
  <si>
    <t>#00BFFF</t>
  </si>
  <si>
    <t>#87CEFA</t>
  </si>
  <si>
    <t>#87CEEB</t>
  </si>
  <si>
    <t>#ADD8E6</t>
  </si>
  <si>
    <t>#5F9EA0</t>
  </si>
  <si>
    <t>#20B2AA</t>
  </si>
  <si>
    <t>#66CDAA</t>
  </si>
  <si>
    <t>#00CED1</t>
  </si>
  <si>
    <t>#48D1CC</t>
  </si>
  <si>
    <t>#40E0D0</t>
  </si>
  <si>
    <t>#B0E0E6</t>
  </si>
  <si>
    <t>#AFEEEE</t>
  </si>
  <si>
    <t>#6B8E23</t>
  </si>
  <si>
    <t>#556B2F</t>
  </si>
  <si>
    <t>#006400</t>
  </si>
  <si>
    <t>#228B22</t>
  </si>
  <si>
    <t>#2E8B57</t>
  </si>
  <si>
    <t>#3CB371</t>
  </si>
  <si>
    <t>#32CD32</t>
  </si>
  <si>
    <t>#9ACD32</t>
  </si>
  <si>
    <t>#7FFFD4</t>
  </si>
  <si>
    <t>#00FA9A</t>
  </si>
  <si>
    <t>#00FF7F</t>
  </si>
  <si>
    <t>#7CFC00</t>
  </si>
  <si>
    <t>#7FFF00</t>
  </si>
  <si>
    <t>#ADFF2F</t>
  </si>
  <si>
    <t>#90EE90</t>
  </si>
  <si>
    <t>#98FB98</t>
  </si>
  <si>
    <t>#8B008B</t>
  </si>
  <si>
    <t>#6A5ACD</t>
  </si>
  <si>
    <t>#8A2BE2</t>
  </si>
  <si>
    <t>#9400D3</t>
  </si>
  <si>
    <t>#9932CC</t>
  </si>
  <si>
    <t>#BA55D3</t>
  </si>
  <si>
    <t>#9370DB</t>
  </si>
  <si>
    <t>#8FBC8F</t>
  </si>
  <si>
    <t>#8B0000</t>
  </si>
  <si>
    <t>#8B4513</t>
  </si>
  <si>
    <t>#A52A2A</t>
  </si>
  <si>
    <t>#B22222</t>
  </si>
  <si>
    <t>#A0522D</t>
  </si>
  <si>
    <t>#CD5C5C</t>
  </si>
  <si>
    <t>#D2691E</t>
  </si>
  <si>
    <t>#BDB76B</t>
  </si>
  <si>
    <t>#DC143C</t>
  </si>
  <si>
    <t>#FF1493</t>
  </si>
  <si>
    <t>#FF69B4</t>
  </si>
  <si>
    <t>#DA70D6</t>
  </si>
  <si>
    <t>#EE82EE</t>
  </si>
  <si>
    <t>#DDA0DD</t>
  </si>
  <si>
    <t>#D8BfD8</t>
  </si>
  <si>
    <t>#BC8F8F</t>
  </si>
  <si>
    <t>#C71585</t>
  </si>
  <si>
    <t>#DB7093</t>
  </si>
  <si>
    <t>#E9967A</t>
  </si>
  <si>
    <t>#F08080</t>
  </si>
  <si>
    <t>#FFA07A</t>
  </si>
  <si>
    <t>#FFB6C1</t>
  </si>
  <si>
    <t>#FFC0CB</t>
  </si>
  <si>
    <t>#FF4500</t>
  </si>
  <si>
    <t>#FF6347</t>
  </si>
  <si>
    <t>#FF4F50</t>
  </si>
  <si>
    <t>#FA8072</t>
  </si>
  <si>
    <t>#FF8C00</t>
  </si>
  <si>
    <t>#FFA500</t>
  </si>
  <si>
    <t>#F4A460</t>
  </si>
  <si>
    <t>#E6E6FA</t>
  </si>
  <si>
    <t>#B8860B</t>
  </si>
  <si>
    <t>#CD853F</t>
  </si>
  <si>
    <t>#DAA520</t>
  </si>
  <si>
    <t>#D2B48C</t>
  </si>
  <si>
    <t>#DEB887</t>
  </si>
  <si>
    <t>#FFD700</t>
  </si>
  <si>
    <t>#FFE4E1</t>
  </si>
  <si>
    <t>#E0FFFF</t>
  </si>
  <si>
    <t>#F0E68C</t>
  </si>
  <si>
    <t>#EEE8AA</t>
  </si>
  <si>
    <t>#FAFAD2</t>
  </si>
  <si>
    <t>#FFFACD</t>
  </si>
  <si>
    <t>#F5F5DC</t>
  </si>
  <si>
    <t>#FFF8DC</t>
  </si>
  <si>
    <t>#FFFFE0</t>
  </si>
  <si>
    <t>#FFDAB9</t>
  </si>
  <si>
    <t>#F5DEB3</t>
  </si>
  <si>
    <t>#FFDEAD</t>
  </si>
  <si>
    <t>#FFE4B5</t>
  </si>
  <si>
    <t>#FFE4C4</t>
  </si>
  <si>
    <t>#FFEBCD</t>
  </si>
  <si>
    <t>#FFEFD5</t>
  </si>
  <si>
    <t>#FAEBD7</t>
  </si>
  <si>
    <t>#FFF0F5</t>
  </si>
  <si>
    <t>#FAF0E6</t>
  </si>
  <si>
    <t>#FFF5EE</t>
  </si>
  <si>
    <t>#FDF5E6</t>
  </si>
  <si>
    <t>#F0F8FF</t>
  </si>
  <si>
    <t>#F0FFF0</t>
  </si>
  <si>
    <t>#F0FFFF</t>
  </si>
  <si>
    <t>#F5FFFA</t>
  </si>
  <si>
    <t>#F5F5F5</t>
  </si>
  <si>
    <t>#F8F8FF</t>
  </si>
  <si>
    <t>#FFFAF0</t>
  </si>
  <si>
    <t>#FFFFF0</t>
  </si>
  <si>
    <t>#FFFAFA</t>
  </si>
  <si>
    <t>透明色：　Transparent</t>
  </si>
  <si>
    <t>ActiveBorder</t>
  </si>
  <si>
    <t>アクティブウィンドウの枠線色</t>
  </si>
  <si>
    <t>InactiveCaptionText</t>
  </si>
  <si>
    <t>非アクティブウィンドウのタイトルバーの文字色</t>
  </si>
  <si>
    <t>ActiveCaption</t>
  </si>
  <si>
    <t>アクティブウィンドウのタイトルバーの色</t>
  </si>
  <si>
    <t>InfoBackground</t>
  </si>
  <si>
    <t>ツールチップの背景色</t>
  </si>
  <si>
    <t>AppWorkspace</t>
  </si>
  <si>
    <t>アプリケーション作業領域の色</t>
  </si>
  <si>
    <t>InfoText</t>
  </si>
  <si>
    <t>ツールチップの文字色</t>
  </si>
  <si>
    <t>Background</t>
  </si>
  <si>
    <t>Menu</t>
  </si>
  <si>
    <t>メニューの背景色</t>
  </si>
  <si>
    <t>ButtonFace</t>
  </si>
  <si>
    <t>ボタンの表面色</t>
  </si>
  <si>
    <t>MenuText</t>
  </si>
  <si>
    <t>メニューの文字色</t>
  </si>
  <si>
    <t>ButtonHighlight</t>
  </si>
  <si>
    <t>ボタンの明るい面の色</t>
  </si>
  <si>
    <t>Scrollbar</t>
  </si>
  <si>
    <t>スクロールバーの色</t>
  </si>
  <si>
    <t>ButtonShadow</t>
  </si>
  <si>
    <t>ボタンの影の色</t>
  </si>
  <si>
    <t>ThreeDDarkshadow</t>
  </si>
  <si>
    <t>立体的な部分の暗い影の色</t>
  </si>
  <si>
    <t>ButtonText</t>
  </si>
  <si>
    <t>ボタンのテキストカラー</t>
  </si>
  <si>
    <t>ThreeDShadow</t>
  </si>
  <si>
    <t>立体的な部分の影の色</t>
  </si>
  <si>
    <t>CaptionText</t>
  </si>
  <si>
    <t>タイトルバーの文字色</t>
  </si>
  <si>
    <t>ThreeDLightShadow</t>
  </si>
  <si>
    <t>立体的な部分の明るい影の色</t>
  </si>
  <si>
    <t>GrayText</t>
  </si>
  <si>
    <t>選択できない無効の部分の色</t>
  </si>
  <si>
    <t>ThreeDFace</t>
  </si>
  <si>
    <t>立体的な部分の表面の色</t>
  </si>
  <si>
    <t>Highlight</t>
  </si>
  <si>
    <t>ThreeDHighlight</t>
  </si>
  <si>
    <t>立体的な部分の明るい色</t>
  </si>
  <si>
    <t>HighlightText</t>
  </si>
  <si>
    <t>Window</t>
  </si>
  <si>
    <t>ウィンドウの背景色</t>
  </si>
  <si>
    <t>InactiveBorder</t>
  </si>
  <si>
    <t>非アクティブウィンドウの枠線の色</t>
  </si>
  <si>
    <t>WindowFrame</t>
  </si>
  <si>
    <t>ウィンドウの枠の色</t>
  </si>
  <si>
    <t>InactiveCaption</t>
  </si>
  <si>
    <t>非アクティブウィンドウのタイトルバーの色</t>
  </si>
  <si>
    <t>WindowText</t>
  </si>
  <si>
    <t>ウィンドウの文字色</t>
  </si>
  <si>
    <t>HTML,CSS 色の設定方法</t>
  </si>
  <si>
    <t>&lt;span style="color:#F00;"&gt;赤&lt;/span&gt;&lt;span style="color:#008000;"&gt;緑&lt;/span&gt;</t>
  </si>
  <si>
    <t>&lt;span style="color:#F00;"&gt;赤&lt;span style="color:#00F;"&gt;青&lt;/span&gt;赤&lt;/span&gt;</t>
  </si>
  <si>
    <t>5. 背景色＋文字色</t>
  </si>
  <si>
    <t>&lt;span style="background:yellow; color:#F0F;"&gt;背景色＋文字色&lt;/span&gt;</t>
  </si>
  <si>
    <t>6. 段落単位での、背景色＋文字色</t>
  </si>
  <si>
    <t>&lt;p style="color:navy; background:#CFF;"&gt;背景色＋文字色&lt;/p&gt;</t>
  </si>
  <si>
    <t>7. 枠線の色</t>
  </si>
  <si>
    <t>&lt;p style="border: 4px solid #0F0;"&gt;枠線の色&lt;/p&gt;</t>
  </si>
  <si>
    <t>8. 全体の背景色</t>
  </si>
  <si>
    <t>&lt;body style="background-color:#D9E5FF;"&gt;</t>
  </si>
  <si>
    <t>9. HTMLサンプル：応用編　　色の利用例</t>
  </si>
  <si>
    <t>（ソースにオンマウスで表示されるソース右上タブから各表示可能）</t>
  </si>
  <si>
    <t>&lt;!DOCTYPE HTML PUBLIC "-//W3C//DTD HTML 4.01 Transitional//EN" "http://www.w3.org/TR/html4/loose.dtd"&gt;</t>
  </si>
  <si>
    <t>10. リンク色　← オンマウスで色等が a:hover で動作。</t>
  </si>
  <si>
    <t>&lt;a href="***" style="color: navy;"&gt;リンク色&lt;/a&gt;</t>
  </si>
  <si>
    <t>上記の様にリンクアンカー部分の色を固定指定する事も可能ですが、</t>
  </si>
  <si>
    <t>クリック前（未訪問、青、a:link）とクリック後（訪問済、紫、a:visited）は、</t>
  </si>
  <si>
    <t>ユーザビリティ的にも別々の色に区別した方が良いでしょう。</t>
  </si>
  <si>
    <t>以下の様にCSSでリンクをまとめて記述すると簡単です。</t>
  </si>
  <si>
    <t>（動作に優先順位があるので上下の順番を間違えないように）</t>
  </si>
  <si>
    <t>a:link{ color: navy;}</t>
  </si>
  <si>
    <t xml:space="preserve"> a:visited{ color: brown;}</t>
  </si>
  <si>
    <t xml:space="preserve"> a:hover{ color:maroon; background:#FF0;}</t>
  </si>
  <si>
    <t xml:space="preserve"> a:active{ background: aqua;}</t>
  </si>
  <si>
    <t>未訪問リンク色</t>
  </si>
  <si>
    <t>訪問済みリンク色</t>
  </si>
  <si>
    <t>オンマウス時のリンク色</t>
  </si>
  <si>
    <t>クリック時のリンク色</t>
  </si>
  <si>
    <t>コピーペーストで簡単利用。　色名を変更し応用しましょう。</t>
  </si>
  <si>
    <t>このページは、カラーコード一覧表</t>
  </si>
  <si>
    <t>次のページは、ホームページ 背景画像 壁紙</t>
  </si>
  <si>
    <t>背景画像の表示方法は、背景画像の表示方法</t>
  </si>
  <si>
    <t>TOPページは、ホームページ　作成、運営管理ガイド</t>
  </si>
  <si>
    <t>Copyright © NetyaSun All rights reserved.</t>
  </si>
  <si>
    <t>格安　ホームページ制作 </t>
  </si>
  <si>
    <r>
      <t>HTML,CSS　ホームページの背景色や文字色 </t>
    </r>
    <r>
      <rPr>
        <b/>
        <sz val="10"/>
        <color rgb="FF999999"/>
        <rFont val="Verdana"/>
        <family val="2"/>
      </rPr>
      <t>（フォントカラー）</t>
    </r>
  </si>
  <si>
    <r>
      <t>色名にオンマウス（onmouseover）、カーソルで背景色が変更</t>
    </r>
    <r>
      <rPr>
        <sz val="10"/>
        <color rgb="FF000000"/>
        <rFont val="Verdana"/>
        <family val="2"/>
      </rPr>
      <t>（要ワイド画面）</t>
    </r>
  </si>
  <si>
    <r>
      <t>10進数　</t>
    </r>
    <r>
      <rPr>
        <sz val="10"/>
        <color rgb="FF000000"/>
        <rFont val="Verdana"/>
        <family val="2"/>
      </rPr>
      <t>例：　rgb(255,0,0)</t>
    </r>
  </si>
  <si>
    <r>
      <t>216色のセーフカラー基準　</t>
    </r>
    <r>
      <rPr>
        <sz val="10"/>
        <color rgb="FF999999"/>
        <rFont val="Verdana"/>
        <family val="2"/>
      </rPr>
      <t>（ CSSは、RRGGBBをRGBに短縮記述可能 ）</t>
    </r>
  </si>
  <si>
    <r>
      <t>OSのシステムカラー　　</t>
    </r>
    <r>
      <rPr>
        <sz val="10"/>
        <color rgb="FF000000"/>
        <rFont val="Verdana"/>
        <family val="2"/>
      </rPr>
      <t>（背景の色が該当色です）</t>
    </r>
  </si>
  <si>
    <t>デスクトップの背景色　※ Safariでも要確認</t>
  </si>
  <si>
    <t>選択（反転）部分の色　※ Safariでも要確認</t>
  </si>
  <si>
    <r>
      <t>選択部分の文字色　</t>
    </r>
    <r>
      <rPr>
        <sz val="10"/>
        <color rgb="FF000000"/>
        <rFont val="Verdana"/>
        <family val="2"/>
      </rPr>
      <t>※ 上記 Highlight 参照</t>
    </r>
  </si>
  <si>
    <r>
      <t>1. 青</t>
    </r>
    <r>
      <rPr>
        <sz val="10"/>
        <color rgb="FF666666"/>
        <rFont val="Verdana"/>
        <family val="2"/>
      </rPr>
      <t>　&lt;font color="#0000FF"&gt;青&lt;/font&gt;</t>
    </r>
  </si>
  <si>
    <r>
      <t>青</t>
    </r>
    <r>
      <rPr>
        <sz val="10"/>
        <color rgb="FF666666"/>
        <rFont val="Verdana"/>
        <family val="2"/>
      </rPr>
      <t>　&lt;span style="color: #0000FF;"&gt;青&lt;/span&gt;</t>
    </r>
  </si>
  <si>
    <r>
      <t>2. 赤</t>
    </r>
    <r>
      <rPr>
        <sz val="10"/>
        <color rgb="FF666666"/>
        <rFont val="Verdana"/>
        <family val="2"/>
      </rPr>
      <t>　&lt;span style="color: #F00;"&gt;赤&lt;/span&gt;</t>
    </r>
  </si>
  <si>
    <r>
      <t>赤</t>
    </r>
    <r>
      <rPr>
        <sz val="10"/>
        <color rgb="FF666666"/>
        <rFont val="Verdana"/>
        <family val="2"/>
      </rPr>
      <t>　&lt;span style="color: red;"&gt;赤&lt;/span&gt;</t>
    </r>
  </si>
  <si>
    <r>
      <t>3. 緑</t>
    </r>
    <r>
      <rPr>
        <sz val="10"/>
        <color rgb="FF666666"/>
        <rFont val="Verdana"/>
        <family val="2"/>
      </rPr>
      <t>　&lt;span style="color: rgb(0,128,0);"&gt;緑&lt;/span&gt;</t>
    </r>
  </si>
  <si>
    <r>
      <t>緑</t>
    </r>
    <r>
      <rPr>
        <sz val="10"/>
        <color rgb="FF666666"/>
        <rFont val="Verdana"/>
        <family val="2"/>
      </rPr>
      <t>　&lt;span style="color: rgb(0%,50%,0%);"&gt;緑&lt;/span&gt;</t>
    </r>
  </si>
  <si>
    <r>
      <t>4. 赤</t>
    </r>
    <r>
      <rPr>
        <b/>
        <sz val="10"/>
        <color rgb="FF008000"/>
        <rFont val="Verdana"/>
        <family val="2"/>
      </rPr>
      <t>緑</t>
    </r>
  </si>
  <si>
    <r>
      <t>赤</t>
    </r>
    <r>
      <rPr>
        <b/>
        <sz val="10"/>
        <color rgb="FF0000FF"/>
        <rFont val="Verdana"/>
        <family val="2"/>
      </rPr>
      <t>青</t>
    </r>
    <r>
      <rPr>
        <b/>
        <sz val="10"/>
        <color rgb="FFFF0000"/>
        <rFont val="Verdana"/>
        <family val="2"/>
      </rPr>
      <t>赤</t>
    </r>
  </si>
  <si>
    <r>
      <t>&lt;</t>
    </r>
    <r>
      <rPr>
        <sz val="10"/>
        <color rgb="FF0033CC"/>
        <rFont val="Consolas"/>
        <family val="3"/>
      </rPr>
      <t>html</t>
    </r>
    <r>
      <rPr>
        <sz val="10"/>
        <color rgb="FF000000"/>
        <rFont val="Consolas"/>
        <family val="3"/>
      </rPr>
      <t> </t>
    </r>
    <r>
      <rPr>
        <sz val="10"/>
        <color rgb="FFA0522D"/>
        <rFont val="Consolas"/>
        <family val="3"/>
      </rPr>
      <t>lang</t>
    </r>
    <r>
      <rPr>
        <sz val="10"/>
        <color rgb="FF000000"/>
        <rFont val="Consolas"/>
        <family val="3"/>
      </rPr>
      <t>=</t>
    </r>
    <r>
      <rPr>
        <sz val="10"/>
        <color rgb="FF696969"/>
        <rFont val="Consolas"/>
        <family val="3"/>
      </rPr>
      <t>"ja"</t>
    </r>
    <r>
      <rPr>
        <sz val="10"/>
        <color rgb="FF000000"/>
        <rFont val="Consolas"/>
        <family val="3"/>
      </rPr>
      <t>&gt;</t>
    </r>
  </si>
  <si>
    <r>
      <t>&lt;</t>
    </r>
    <r>
      <rPr>
        <sz val="10"/>
        <color rgb="FF0033CC"/>
        <rFont val="Consolas"/>
        <family val="3"/>
      </rPr>
      <t>head</t>
    </r>
    <r>
      <rPr>
        <sz val="10"/>
        <color rgb="FF000000"/>
        <rFont val="Consolas"/>
        <family val="3"/>
      </rPr>
      <t>&gt;</t>
    </r>
  </si>
  <si>
    <r>
      <t>&lt;</t>
    </r>
    <r>
      <rPr>
        <sz val="10"/>
        <color rgb="FF0033CC"/>
        <rFont val="Consolas"/>
        <family val="3"/>
      </rPr>
      <t>meta</t>
    </r>
    <r>
      <rPr>
        <sz val="10"/>
        <color rgb="FF000000"/>
        <rFont val="Consolas"/>
        <family val="3"/>
      </rPr>
      <t> </t>
    </r>
    <r>
      <rPr>
        <sz val="10"/>
        <color rgb="FFA0522D"/>
        <rFont val="Consolas"/>
        <family val="3"/>
      </rPr>
      <t>http-equiv</t>
    </r>
    <r>
      <rPr>
        <sz val="10"/>
        <color rgb="FF000000"/>
        <rFont val="Consolas"/>
        <family val="3"/>
      </rPr>
      <t>=</t>
    </r>
    <r>
      <rPr>
        <sz val="10"/>
        <color rgb="FF696969"/>
        <rFont val="Consolas"/>
        <family val="3"/>
      </rPr>
      <t>"Content-Type"</t>
    </r>
    <r>
      <rPr>
        <sz val="10"/>
        <color rgb="FF000000"/>
        <rFont val="Consolas"/>
        <family val="3"/>
      </rPr>
      <t> </t>
    </r>
    <r>
      <rPr>
        <sz val="10"/>
        <color rgb="FFA0522D"/>
        <rFont val="Consolas"/>
        <family val="3"/>
      </rPr>
      <t>content</t>
    </r>
    <r>
      <rPr>
        <sz val="10"/>
        <color rgb="FF000000"/>
        <rFont val="Consolas"/>
        <family val="3"/>
      </rPr>
      <t>=</t>
    </r>
    <r>
      <rPr>
        <sz val="10"/>
        <color rgb="FF696969"/>
        <rFont val="Consolas"/>
        <family val="3"/>
      </rPr>
      <t>"text/html; charset=Shift_JIS"</t>
    </r>
    <r>
      <rPr>
        <sz val="10"/>
        <color rgb="FF000000"/>
        <rFont val="Consolas"/>
        <family val="3"/>
      </rPr>
      <t>&gt;</t>
    </r>
  </si>
  <si>
    <r>
      <t>&lt;</t>
    </r>
    <r>
      <rPr>
        <sz val="10"/>
        <color rgb="FF0033CC"/>
        <rFont val="Consolas"/>
        <family val="3"/>
      </rPr>
      <t>title</t>
    </r>
    <r>
      <rPr>
        <sz val="10"/>
        <color rgb="FF000000"/>
        <rFont val="Consolas"/>
        <family val="3"/>
      </rPr>
      <t>&gt;背景：黒、枠：白　表示サンプル&lt;/</t>
    </r>
    <r>
      <rPr>
        <sz val="10"/>
        <color rgb="FF0033CC"/>
        <rFont val="Consolas"/>
        <family val="3"/>
      </rPr>
      <t>title</t>
    </r>
    <r>
      <rPr>
        <sz val="10"/>
        <color rgb="FF000000"/>
        <rFont val="Consolas"/>
        <family val="3"/>
      </rPr>
      <t>&gt;</t>
    </r>
  </si>
  <si>
    <r>
      <t>&lt;</t>
    </r>
    <r>
      <rPr>
        <sz val="10"/>
        <color rgb="FF0033CC"/>
        <rFont val="Consolas"/>
        <family val="3"/>
      </rPr>
      <t>meta</t>
    </r>
    <r>
      <rPr>
        <sz val="10"/>
        <color rgb="FF000000"/>
        <rFont val="Consolas"/>
        <family val="3"/>
      </rPr>
      <t> </t>
    </r>
    <r>
      <rPr>
        <sz val="10"/>
        <color rgb="FFA0522D"/>
        <rFont val="Consolas"/>
        <family val="3"/>
      </rPr>
      <t>http-equiv</t>
    </r>
    <r>
      <rPr>
        <sz val="10"/>
        <color rgb="FF000000"/>
        <rFont val="Consolas"/>
        <family val="3"/>
      </rPr>
      <t>=</t>
    </r>
    <r>
      <rPr>
        <sz val="10"/>
        <color rgb="FF696969"/>
        <rFont val="Consolas"/>
        <family val="3"/>
      </rPr>
      <t>"Content-Style-Type"</t>
    </r>
    <r>
      <rPr>
        <sz val="10"/>
        <color rgb="FF000000"/>
        <rFont val="Consolas"/>
        <family val="3"/>
      </rPr>
      <t> </t>
    </r>
    <r>
      <rPr>
        <sz val="10"/>
        <color rgb="FFA0522D"/>
        <rFont val="Consolas"/>
        <family val="3"/>
      </rPr>
      <t>content</t>
    </r>
    <r>
      <rPr>
        <sz val="10"/>
        <color rgb="FF000000"/>
        <rFont val="Consolas"/>
        <family val="3"/>
      </rPr>
      <t>=</t>
    </r>
    <r>
      <rPr>
        <sz val="10"/>
        <color rgb="FF696969"/>
        <rFont val="Consolas"/>
        <family val="3"/>
      </rPr>
      <t>"text/css"</t>
    </r>
    <r>
      <rPr>
        <sz val="10"/>
        <color rgb="FF000000"/>
        <rFont val="Consolas"/>
        <family val="3"/>
      </rPr>
      <t>&gt;</t>
    </r>
  </si>
  <si>
    <r>
      <t>&lt;</t>
    </r>
    <r>
      <rPr>
        <sz val="10"/>
        <color rgb="FF0033CC"/>
        <rFont val="Consolas"/>
        <family val="3"/>
      </rPr>
      <t>style</t>
    </r>
    <r>
      <rPr>
        <sz val="10"/>
        <color rgb="FF000000"/>
        <rFont val="Consolas"/>
        <family val="3"/>
      </rPr>
      <t> </t>
    </r>
    <r>
      <rPr>
        <sz val="10"/>
        <color rgb="FFA0522D"/>
        <rFont val="Consolas"/>
        <family val="3"/>
      </rPr>
      <t>type</t>
    </r>
    <r>
      <rPr>
        <sz val="10"/>
        <color rgb="FF000000"/>
        <rFont val="Consolas"/>
        <family val="3"/>
      </rPr>
      <t>=</t>
    </r>
    <r>
      <rPr>
        <sz val="10"/>
        <color rgb="FF696969"/>
        <rFont val="Consolas"/>
        <family val="3"/>
      </rPr>
      <t>"text/css"</t>
    </r>
    <r>
      <rPr>
        <sz val="10"/>
        <color rgb="FF000000"/>
        <rFont val="Consolas"/>
        <family val="3"/>
      </rPr>
      <t>&gt;</t>
    </r>
    <r>
      <rPr>
        <sz val="10"/>
        <color rgb="FF808080"/>
        <rFont val="Consolas"/>
        <family val="3"/>
      </rPr>
      <t>&lt;!--  h1,h2,p{ padding:1em;}  --&gt;</t>
    </r>
    <r>
      <rPr>
        <sz val="10"/>
        <color rgb="FF000000"/>
        <rFont val="Consolas"/>
        <family val="3"/>
      </rPr>
      <t>&lt;/</t>
    </r>
    <r>
      <rPr>
        <sz val="10"/>
        <color rgb="FF0033CC"/>
        <rFont val="Consolas"/>
        <family val="3"/>
      </rPr>
      <t>style</t>
    </r>
    <r>
      <rPr>
        <sz val="10"/>
        <color rgb="FF000000"/>
        <rFont val="Consolas"/>
        <family val="3"/>
      </rPr>
      <t>&gt;</t>
    </r>
  </si>
  <si>
    <r>
      <t>&lt;/</t>
    </r>
    <r>
      <rPr>
        <sz val="10"/>
        <color rgb="FF0033CC"/>
        <rFont val="Consolas"/>
        <family val="3"/>
      </rPr>
      <t>head</t>
    </r>
    <r>
      <rPr>
        <sz val="10"/>
        <color rgb="FF000000"/>
        <rFont val="Consolas"/>
        <family val="3"/>
      </rPr>
      <t>&gt;</t>
    </r>
  </si>
  <si>
    <r>
      <t>&lt;</t>
    </r>
    <r>
      <rPr>
        <sz val="10"/>
        <color rgb="FF0033CC"/>
        <rFont val="Consolas"/>
        <family val="3"/>
      </rPr>
      <t>body</t>
    </r>
    <r>
      <rPr>
        <sz val="10"/>
        <color rgb="FF000000"/>
        <rFont val="Consolas"/>
        <family val="3"/>
      </rPr>
      <t> </t>
    </r>
    <r>
      <rPr>
        <sz val="10"/>
        <color rgb="FFA0522D"/>
        <rFont val="Consolas"/>
        <family val="3"/>
      </rPr>
      <t>style</t>
    </r>
    <r>
      <rPr>
        <sz val="10"/>
        <color rgb="FF000000"/>
        <rFont val="Consolas"/>
        <family val="3"/>
      </rPr>
      <t>=</t>
    </r>
    <r>
      <rPr>
        <sz val="10"/>
        <color rgb="FF696969"/>
        <rFont val="Consolas"/>
        <family val="3"/>
      </rPr>
      <t>"background: #000; text-align: center;"</t>
    </r>
    <r>
      <rPr>
        <sz val="10"/>
        <color rgb="FF000000"/>
        <rFont val="Consolas"/>
        <family val="3"/>
      </rPr>
      <t>&gt;</t>
    </r>
  </si>
  <si>
    <r>
      <t>&lt;</t>
    </r>
    <r>
      <rPr>
        <sz val="10"/>
        <color rgb="FF0033CC"/>
        <rFont val="Consolas"/>
        <family val="3"/>
      </rPr>
      <t>div</t>
    </r>
    <r>
      <rPr>
        <sz val="10"/>
        <color rgb="FF000000"/>
        <rFont val="Consolas"/>
        <family val="3"/>
      </rPr>
      <t> </t>
    </r>
    <r>
      <rPr>
        <sz val="10"/>
        <color rgb="FFA0522D"/>
        <rFont val="Consolas"/>
        <family val="3"/>
      </rPr>
      <t>style</t>
    </r>
    <r>
      <rPr>
        <sz val="10"/>
        <color rgb="FF000000"/>
        <rFont val="Consolas"/>
        <family val="3"/>
      </rPr>
      <t>=</t>
    </r>
    <r>
      <rPr>
        <sz val="10"/>
        <color rgb="FF696969"/>
        <rFont val="Consolas"/>
        <family val="3"/>
      </rPr>
      <t>"background: #FFF; width:680px; margin:auto; padding: 20px;"</t>
    </r>
    <r>
      <rPr>
        <sz val="10"/>
        <color rgb="FF000000"/>
        <rFont val="Consolas"/>
        <family val="3"/>
      </rPr>
      <t>&gt;</t>
    </r>
  </si>
  <si>
    <r>
      <t>&lt;</t>
    </r>
    <r>
      <rPr>
        <sz val="10"/>
        <color rgb="FF0033CC"/>
        <rFont val="Consolas"/>
        <family val="3"/>
      </rPr>
      <t>h1</t>
    </r>
    <r>
      <rPr>
        <sz val="10"/>
        <color rgb="FF000000"/>
        <rFont val="Consolas"/>
        <family val="3"/>
      </rPr>
      <t> </t>
    </r>
    <r>
      <rPr>
        <sz val="10"/>
        <color rgb="FFA0522D"/>
        <rFont val="Consolas"/>
        <family val="3"/>
      </rPr>
      <t>style</t>
    </r>
    <r>
      <rPr>
        <sz val="10"/>
        <color rgb="FF000000"/>
        <rFont val="Consolas"/>
        <family val="3"/>
      </rPr>
      <t>=</t>
    </r>
    <r>
      <rPr>
        <sz val="10"/>
        <color rgb="FF696969"/>
        <rFont val="Consolas"/>
        <family val="3"/>
      </rPr>
      <t>"background:#FFD700;"</t>
    </r>
    <r>
      <rPr>
        <sz val="10"/>
        <color rgb="FF000000"/>
        <rFont val="Consolas"/>
        <family val="3"/>
      </rPr>
      <t>&gt;背景色　ゴールド&lt;/</t>
    </r>
    <r>
      <rPr>
        <sz val="10"/>
        <color rgb="FF0033CC"/>
        <rFont val="Consolas"/>
        <family val="3"/>
      </rPr>
      <t>h1</t>
    </r>
    <r>
      <rPr>
        <sz val="10"/>
        <color rgb="FF000000"/>
        <rFont val="Consolas"/>
        <family val="3"/>
      </rPr>
      <t>&gt;</t>
    </r>
  </si>
  <si>
    <r>
      <t>&lt;</t>
    </r>
    <r>
      <rPr>
        <sz val="10"/>
        <color rgb="FF0033CC"/>
        <rFont val="Consolas"/>
        <family val="3"/>
      </rPr>
      <t>h2</t>
    </r>
    <r>
      <rPr>
        <sz val="10"/>
        <color rgb="FF000000"/>
        <rFont val="Consolas"/>
        <family val="3"/>
      </rPr>
      <t>&gt;文字色：&lt;</t>
    </r>
    <r>
      <rPr>
        <sz val="10"/>
        <color rgb="FF0033CC"/>
        <rFont val="Consolas"/>
        <family val="3"/>
      </rPr>
      <t>span</t>
    </r>
    <r>
      <rPr>
        <sz val="10"/>
        <color rgb="FF000000"/>
        <rFont val="Consolas"/>
        <family val="3"/>
      </rPr>
      <t> </t>
    </r>
    <r>
      <rPr>
        <sz val="10"/>
        <color rgb="FFA0522D"/>
        <rFont val="Consolas"/>
        <family val="3"/>
      </rPr>
      <t>style</t>
    </r>
    <r>
      <rPr>
        <sz val="10"/>
        <color rgb="FF000000"/>
        <rFont val="Consolas"/>
        <family val="3"/>
      </rPr>
      <t>=</t>
    </r>
    <r>
      <rPr>
        <sz val="10"/>
        <color rgb="FF696969"/>
        <rFont val="Consolas"/>
        <family val="3"/>
      </rPr>
      <t>"color:#00F;"</t>
    </r>
    <r>
      <rPr>
        <sz val="10"/>
        <color rgb="FF000000"/>
        <rFont val="Consolas"/>
        <family val="3"/>
      </rPr>
      <t>&gt;青色&lt;/</t>
    </r>
    <r>
      <rPr>
        <sz val="10"/>
        <color rgb="FF0033CC"/>
        <rFont val="Consolas"/>
        <family val="3"/>
      </rPr>
      <t>span</t>
    </r>
    <r>
      <rPr>
        <sz val="10"/>
        <color rgb="FF000000"/>
        <rFont val="Consolas"/>
        <family val="3"/>
      </rPr>
      <t>&gt;&lt;/</t>
    </r>
    <r>
      <rPr>
        <sz val="10"/>
        <color rgb="FF0033CC"/>
        <rFont val="Consolas"/>
        <family val="3"/>
      </rPr>
      <t>h2</t>
    </r>
    <r>
      <rPr>
        <sz val="10"/>
        <color rgb="FF000000"/>
        <rFont val="Consolas"/>
        <family val="3"/>
      </rPr>
      <t>&gt;</t>
    </r>
  </si>
  <si>
    <r>
      <t>&lt;</t>
    </r>
    <r>
      <rPr>
        <sz val="10"/>
        <color rgb="FF0033CC"/>
        <rFont val="Consolas"/>
        <family val="3"/>
      </rPr>
      <t>p</t>
    </r>
    <r>
      <rPr>
        <sz val="10"/>
        <color rgb="FF000000"/>
        <rFont val="Consolas"/>
        <family val="3"/>
      </rPr>
      <t> </t>
    </r>
    <r>
      <rPr>
        <sz val="10"/>
        <color rgb="FFA0522D"/>
        <rFont val="Consolas"/>
        <family val="3"/>
      </rPr>
      <t>style</t>
    </r>
    <r>
      <rPr>
        <sz val="10"/>
        <color rgb="FF000000"/>
        <rFont val="Consolas"/>
        <family val="3"/>
      </rPr>
      <t>=</t>
    </r>
    <r>
      <rPr>
        <sz val="10"/>
        <color rgb="FF696969"/>
        <rFont val="Consolas"/>
        <family val="3"/>
      </rPr>
      <t>"border: 4px solid red; background:#CCFFCC; color:purple;"</t>
    </r>
    <r>
      <rPr>
        <sz val="10"/>
        <color rgb="FF000000"/>
        <rFont val="Consolas"/>
        <family val="3"/>
      </rPr>
      <t>&gt;</t>
    </r>
  </si>
  <si>
    <r>
      <t>枠色 red、背景色 #CCFFCC、文字色 purple&lt;/</t>
    </r>
    <r>
      <rPr>
        <sz val="10"/>
        <color rgb="FF0033CC"/>
        <rFont val="Consolas"/>
        <family val="3"/>
      </rPr>
      <t>p</t>
    </r>
    <r>
      <rPr>
        <sz val="10"/>
        <color rgb="FF000000"/>
        <rFont val="Consolas"/>
        <family val="3"/>
      </rPr>
      <t>&gt;</t>
    </r>
  </si>
  <si>
    <r>
      <t>&lt;/</t>
    </r>
    <r>
      <rPr>
        <sz val="10"/>
        <color rgb="FF0033CC"/>
        <rFont val="Consolas"/>
        <family val="3"/>
      </rPr>
      <t>div</t>
    </r>
    <r>
      <rPr>
        <sz val="10"/>
        <color rgb="FF000000"/>
        <rFont val="Consolas"/>
        <family val="3"/>
      </rPr>
      <t>&gt;</t>
    </r>
  </si>
  <si>
    <r>
      <t>&lt;/</t>
    </r>
    <r>
      <rPr>
        <sz val="10"/>
        <color rgb="FF0033CC"/>
        <rFont val="Consolas"/>
        <family val="3"/>
      </rPr>
      <t>body</t>
    </r>
    <r>
      <rPr>
        <sz val="10"/>
        <color rgb="FF000000"/>
        <rFont val="Consolas"/>
        <family val="3"/>
      </rPr>
      <t>&gt;</t>
    </r>
  </si>
  <si>
    <r>
      <t>&lt;/</t>
    </r>
    <r>
      <rPr>
        <sz val="10"/>
        <color rgb="FF0033CC"/>
        <rFont val="Consolas"/>
        <family val="3"/>
      </rPr>
      <t>html</t>
    </r>
    <r>
      <rPr>
        <sz val="10"/>
        <color rgb="FF000000"/>
        <rFont val="Consolas"/>
        <family val="3"/>
      </rPr>
      <t>&gt;</t>
    </r>
  </si>
  <si>
    <t>（例）&lt;td bgcolor="red"&gt;  （例）&lt;td bgcolor="#ff0000"&gt;</t>
    <phoneticPr fontId="3"/>
  </si>
  <si>
    <t>&lt;!DOCTYPE HTML PUBLIC "-//W3C//DTD HTML 4.01 Transitional//EN"&gt;</t>
  </si>
  <si>
    <t>&lt;HTML&gt;</t>
  </si>
  <si>
    <t>&lt;HEAD&gt;</t>
  </si>
  <si>
    <t>&lt;TITLE&gt;サンプルページ&lt;/TITLE&gt;</t>
  </si>
  <si>
    <t>&lt;/HEAD&gt;</t>
  </si>
  <si>
    <t>&lt;BODY&gt;</t>
  </si>
  <si>
    <t>&lt;TABLE border="1"&gt;</t>
  </si>
  <si>
    <t>&lt;TR&gt;</t>
  </si>
  <si>
    <t>&lt;TH bgcolor="#80ffff"&gt;商品番号&lt;/TH&gt;</t>
  </si>
  <si>
    <t>&lt;TH bgcolor="#80ffff"&gt;商品価格&lt;/TH&gt;</t>
  </si>
  <si>
    <t>&lt;/TR&gt;</t>
  </si>
  <si>
    <t>&lt;TD&gt;スモールライト&lt;/TD&gt;</t>
  </si>
  <si>
    <t>&lt;TD&gt;1-100&lt;/TD&gt;</t>
  </si>
  <si>
    <t>&lt;TD&gt;300円&lt;/TD&gt;</t>
  </si>
  <si>
    <t>&lt;TD&gt;ダックモービル&lt;/TD&gt;</t>
  </si>
  <si>
    <t>&lt;TD&gt;1-107&lt;/TD&gt;</t>
  </si>
  <si>
    <t>&lt;TD&gt;700円&lt;/TD&gt;</t>
  </si>
  <si>
    <t>&lt;TD&gt;しびれおにぎり&lt;/TD&gt;</t>
  </si>
  <si>
    <t>&lt;TD&gt;2-098&lt;/TD&gt;</t>
  </si>
  <si>
    <t>&lt;TD&gt;200円&lt;/TD&gt;</t>
  </si>
  <si>
    <t>&lt;/TABLE&gt;</t>
  </si>
  <si>
    <t>&lt;/BODY&gt;</t>
  </si>
  <si>
    <t>&lt;/HTML&gt;</t>
  </si>
  <si>
    <t>&lt;TH bgcolor="#80ffff"&gt;商品名&lt;/TH&gt;</t>
    <phoneticPr fontId="3"/>
  </si>
  <si>
    <t>http://www.styleme.jp/tool/xls2html/</t>
    <phoneticPr fontId="3"/>
  </si>
  <si>
    <t xml:space="preserve"> </t>
    <phoneticPr fontId="3"/>
  </si>
  <si>
    <t xml:space="preserve"> </t>
    <phoneticPr fontId="3"/>
  </si>
  <si>
    <t>エクセルシートをHTMLテーブルに変換しちゃう君 (ββ)</t>
    <phoneticPr fontId="3"/>
  </si>
  <si>
    <t xml:space="preserve"> </t>
    <phoneticPr fontId="3"/>
  </si>
  <si>
    <r>
      <t xml:space="preserve">2018.03.29木 </t>
    </r>
    <r>
      <rPr>
        <b/>
        <sz val="10"/>
        <rFont val="ＭＳ 明朝"/>
        <family val="1"/>
        <charset val="128"/>
      </rPr>
      <t>茨城18</t>
    </r>
    <r>
      <rPr>
        <sz val="10"/>
        <rFont val="ＭＳ 明朝"/>
        <family val="1"/>
        <charset val="128"/>
      </rPr>
      <t xml:space="preserve"> 水の恵みと水田地帯のみち 晴 (2.4km)+26.5km=28.9km→(2.4km)+25.7km=28.1km 7:30～14:03 (0:35)+5:30=6:05→(0:31)+6:02=6:33</t>
    </r>
    <phoneticPr fontId="3"/>
  </si>
  <si>
    <r>
      <t xml:space="preserve">2018.04.11水 </t>
    </r>
    <r>
      <rPr>
        <b/>
        <sz val="10"/>
        <rFont val="ＭＳ 明朝"/>
        <family val="1"/>
        <charset val="128"/>
      </rPr>
      <t>茨城01</t>
    </r>
    <r>
      <rPr>
        <sz val="10"/>
        <rFont val="ＭＳ 明朝"/>
        <family val="1"/>
        <charset val="128"/>
      </rPr>
      <t xml:space="preserve"> 青少年旅行村のあるみち 曇時々晴 (3.6)+13.0=16.6km 11:09～16:24 (0:50)+4:00=4:50→(0:58)+4:17=5:15</t>
    </r>
    <phoneticPr fontId="3"/>
  </si>
  <si>
    <r>
      <t xml:space="preserve">2018.04.12木 </t>
    </r>
    <r>
      <rPr>
        <b/>
        <sz val="10"/>
        <rFont val="ＭＳ 明朝"/>
        <family val="1"/>
        <charset val="128"/>
      </rPr>
      <t>茨城03</t>
    </r>
    <r>
      <rPr>
        <sz val="10"/>
        <rFont val="ＭＳ 明朝"/>
        <family val="1"/>
        <charset val="128"/>
      </rPr>
      <t xml:space="preserve"> 伝説の山と僧兵ゆかりのみち 晴 6.7km→8.4km 9:00～11:31 2:00→2:31</t>
    </r>
    <phoneticPr fontId="3"/>
  </si>
  <si>
    <r>
      <t xml:space="preserve">2018.04.12木 </t>
    </r>
    <r>
      <rPr>
        <b/>
        <sz val="10"/>
        <rFont val="ＭＳ 明朝"/>
        <family val="1"/>
        <charset val="128"/>
      </rPr>
      <t>茨城04</t>
    </r>
    <r>
      <rPr>
        <sz val="10"/>
        <rFont val="ＭＳ 明朝"/>
        <family val="1"/>
        <charset val="128"/>
      </rPr>
      <t xml:space="preserve"> 焼物とお稲荷さんへのみち 晴 (4.1)+12.6
=16.7km 11:31～17:19 (1:10)+3:00=4:10→(1:06)+4:42=5:48</t>
    </r>
    <phoneticPr fontId="3"/>
  </si>
  <si>
    <t>2018.04.12木</t>
  </si>
  <si>
    <t>2018.04.11水</t>
    <rPh sb="10" eb="11">
      <t>スイ</t>
    </rPh>
    <phoneticPr fontId="3"/>
  </si>
  <si>
    <t>緑色#：98FC9F</t>
    <rPh sb="0" eb="1">
      <t>ミドリ</t>
    </rPh>
    <rPh sb="1" eb="2">
      <t>イロ</t>
    </rPh>
    <phoneticPr fontId="3"/>
  </si>
  <si>
    <t>東京１番
湖のみち
(1.6)+16.2
=17.8km
平成27年
５月14日(木)
晴
7:45～14:20
(0:30)+5:30=
6:00→
(0:28)+6:07
=6:35</t>
    <rPh sb="30" eb="32">
      <t>ヘイセイ</t>
    </rPh>
    <rPh sb="42" eb="43">
      <t>モク</t>
    </rPh>
    <rPh sb="45" eb="46">
      <t>ハ</t>
    </rPh>
    <phoneticPr fontId="3"/>
  </si>
  <si>
    <t>城山手前</t>
    <rPh sb="0" eb="2">
      <t>シロヤマ</t>
    </rPh>
    <rPh sb="2" eb="4">
      <t>テマエ</t>
    </rPh>
    <phoneticPr fontId="3"/>
  </si>
  <si>
    <r>
      <t xml:space="preserve">＜高尾山口駅＞→梅の木平～三沢峠～泰光寺山～中沢峠～大洞山～大垂水峠～城山手前～一丁平～高尾山～高尾山口駅
</t>
    </r>
    <r>
      <rPr>
        <sz val="10"/>
        <color theme="7" tint="-0.499984740745262"/>
        <rFont val="ＭＳ 明朝"/>
        <family val="1"/>
        <charset val="128"/>
      </rPr>
      <t>撮影ポイント1：三沢峠の指導標・案内板  撮影ポイント2：大洞山の山頂標識</t>
    </r>
    <r>
      <rPr>
        <sz val="10"/>
        <rFont val="ＭＳ 明朝"/>
        <family val="1"/>
        <charset val="128"/>
      </rPr>
      <t xml:space="preserve">
高尾山口駅から梅の木平へ行く神奈川中央交通のバスは平日２便(10:14,13:17)、土・休日でも３便(10:14,13:17,17:42)と便が悪いため、約30分かけて歩いた。
高尾山方面は月２回ほど来ているが、関東ふれあいの道を意識して歩くことと南高尾は初めてでもあり、案合図を首からかけて確認しながら歩を進めた。最も感心したのは指導標、里程標が充実していることだった。特に行先までの距離が書かれているので、残り時間の参考になり、休憩をとるタイミングにも役にたった。
午後からは28度を超える気温となったが、全体に木陰が多く、そんな暑さを感じさせなかった。
峠や山は標高が低いため眺望はそれほどよい訳ではなく、中沢峠へ向かう途中の開けたところから左手に見える津久井湖がこのコース一番の眺めだと感じた。</t>
    </r>
    <rPh sb="105" eb="106">
      <t>イ</t>
    </rPh>
    <rPh sb="107" eb="110">
      <t>カナガワ</t>
    </rPh>
    <rPh sb="110" eb="112">
      <t>チュウオウ</t>
    </rPh>
    <rPh sb="112" eb="114">
      <t>コウツウ</t>
    </rPh>
    <rPh sb="118" eb="120">
      <t>ヘイジツ</t>
    </rPh>
    <rPh sb="121" eb="122">
      <t>ベン</t>
    </rPh>
    <rPh sb="136" eb="137">
      <t>ド</t>
    </rPh>
    <rPh sb="138" eb="140">
      <t>キュウジツ</t>
    </rPh>
    <rPh sb="143" eb="144">
      <t>ビン</t>
    </rPh>
    <rPh sb="164" eb="165">
      <t>ベン</t>
    </rPh>
    <rPh sb="166" eb="167">
      <t>ワル</t>
    </rPh>
    <rPh sb="171" eb="172">
      <t>ヤク</t>
    </rPh>
    <rPh sb="174" eb="175">
      <t>フン</t>
    </rPh>
    <rPh sb="178" eb="179">
      <t>アル</t>
    </rPh>
    <rPh sb="183" eb="186">
      <t>タカオサン</t>
    </rPh>
    <rPh sb="186" eb="188">
      <t>ホウメン</t>
    </rPh>
    <rPh sb="189" eb="190">
      <t>ツキ</t>
    </rPh>
    <rPh sb="191" eb="192">
      <t>カイ</t>
    </rPh>
    <rPh sb="194" eb="195">
      <t>キ</t>
    </rPh>
    <rPh sb="209" eb="211">
      <t>イシキ</t>
    </rPh>
    <rPh sb="213" eb="214">
      <t>アル</t>
    </rPh>
    <rPh sb="218" eb="219">
      <t>ミナミ</t>
    </rPh>
    <rPh sb="219" eb="221">
      <t>タカオ</t>
    </rPh>
    <rPh sb="222" eb="223">
      <t>ハジ</t>
    </rPh>
    <rPh sb="230" eb="231">
      <t>アン</t>
    </rPh>
    <rPh sb="231" eb="233">
      <t>アイズ</t>
    </rPh>
    <rPh sb="234" eb="235">
      <t>クビ</t>
    </rPh>
    <rPh sb="240" eb="242">
      <t>カクニン</t>
    </rPh>
    <rPh sb="246" eb="247">
      <t>ホ</t>
    </rPh>
    <rPh sb="248" eb="249">
      <t>スス</t>
    </rPh>
    <rPh sb="252" eb="253">
      <t>モット</t>
    </rPh>
    <rPh sb="254" eb="256">
      <t>カンシン</t>
    </rPh>
    <rPh sb="260" eb="262">
      <t>シドウ</t>
    </rPh>
    <rPh sb="262" eb="263">
      <t>ヒョウ</t>
    </rPh>
    <rPh sb="264" eb="266">
      <t>リテイ</t>
    </rPh>
    <rPh sb="266" eb="267">
      <t>ヒョウ</t>
    </rPh>
    <rPh sb="268" eb="270">
      <t>ジュウジツ</t>
    </rPh>
    <rPh sb="280" eb="281">
      <t>トク</t>
    </rPh>
    <rPh sb="282" eb="284">
      <t>イキサキ</t>
    </rPh>
    <rPh sb="287" eb="289">
      <t>キョリ</t>
    </rPh>
    <rPh sb="290" eb="291">
      <t>カ</t>
    </rPh>
    <rPh sb="299" eb="300">
      <t>ノコ</t>
    </rPh>
    <rPh sb="301" eb="303">
      <t>ジカン</t>
    </rPh>
    <rPh sb="304" eb="306">
      <t>サンコウ</t>
    </rPh>
    <rPh sb="310" eb="312">
      <t>キュウケイ</t>
    </rPh>
    <rPh sb="322" eb="323">
      <t>ヤク</t>
    </rPh>
    <rPh sb="329" eb="331">
      <t>ゴゴ</t>
    </rPh>
    <rPh sb="336" eb="337">
      <t>ド</t>
    </rPh>
    <rPh sb="338" eb="339">
      <t>コ</t>
    </rPh>
    <rPh sb="341" eb="343">
      <t>キオン</t>
    </rPh>
    <rPh sb="349" eb="351">
      <t>ゼンタイ</t>
    </rPh>
    <rPh sb="352" eb="354">
      <t>コカゲ</t>
    </rPh>
    <rPh sb="355" eb="356">
      <t>オオ</t>
    </rPh>
    <rPh sb="361" eb="362">
      <t>アツ</t>
    </rPh>
    <rPh sb="364" eb="365">
      <t>カン</t>
    </rPh>
    <rPh sb="374" eb="375">
      <t>トウゲ</t>
    </rPh>
    <rPh sb="376" eb="377">
      <t>ヤマ</t>
    </rPh>
    <rPh sb="378" eb="380">
      <t>ヒョウコウ</t>
    </rPh>
    <rPh sb="381" eb="382">
      <t>ヒク</t>
    </rPh>
    <rPh sb="385" eb="387">
      <t>チョウボウ</t>
    </rPh>
    <rPh sb="394" eb="395">
      <t>ワケ</t>
    </rPh>
    <rPh sb="400" eb="402">
      <t>ナカザワ</t>
    </rPh>
    <rPh sb="402" eb="403">
      <t>トウゲ</t>
    </rPh>
    <rPh sb="404" eb="405">
      <t>ム</t>
    </rPh>
    <rPh sb="407" eb="409">
      <t>トチュウ</t>
    </rPh>
    <rPh sb="410" eb="411">
      <t>ヒラ</t>
    </rPh>
    <rPh sb="418" eb="420">
      <t>ヒダリテ</t>
    </rPh>
    <rPh sb="421" eb="422">
      <t>ミ</t>
    </rPh>
    <rPh sb="424" eb="427">
      <t>ツクイ</t>
    </rPh>
    <rPh sb="427" eb="428">
      <t>コ</t>
    </rPh>
    <rPh sb="434" eb="436">
      <t>イチバン</t>
    </rPh>
    <rPh sb="437" eb="438">
      <t>ナガ</t>
    </rPh>
    <rPh sb="441" eb="442">
      <t>カン</t>
    </rPh>
    <phoneticPr fontId="3"/>
  </si>
  <si>
    <r>
      <t xml:space="preserve">H27.05.14木 </t>
    </r>
    <r>
      <rPr>
        <b/>
        <sz val="10"/>
        <rFont val="ＭＳ 明朝"/>
        <family val="1"/>
        <charset val="128"/>
      </rPr>
      <t>東京１</t>
    </r>
    <r>
      <rPr>
        <sz val="10"/>
        <rFont val="ＭＳ 明朝"/>
        <family val="1"/>
        <charset val="128"/>
      </rPr>
      <t xml:space="preserve"> 湖のみち (1.6)+16.2=17.8km 晴 7:45～14:20 (0:30)+5:30=6:00→(0:28)+6:07=6:35 ＜高尾山口駅＞→梅の木平～三沢峠～泰光寺山～中沢峠～大洞山～大垂水峠～城山手前～一丁平～高尾山～高尾山口駅</t>
    </r>
    <phoneticPr fontId="3"/>
  </si>
  <si>
    <r>
      <t>高尾山口駅～高尾山～城山～小仏峠～景信山～陣場山～陣馬高原下⇒（14:25</t>
    </r>
    <r>
      <rPr>
        <sz val="8"/>
        <rFont val="ＭＳ 明朝"/>
        <family val="1"/>
        <charset val="128"/>
      </rPr>
      <t>-西東京バス-</t>
    </r>
    <r>
      <rPr>
        <sz val="10"/>
        <rFont val="ＭＳ 明朝"/>
        <family val="1"/>
        <charset val="128"/>
      </rPr>
      <t>15:05高尾駅）
撮影ポイント：景信山山頂の標識
高尾山～陣馬山は今年３回目で通いなれた道だが、土曜日ということもあり相変わらず混雑している。景信山を過ぎて人影が少なくなったところで、ひときわ大きく鳴いているうぐいすの声に気がついた。それは明王峠まで続き、さすが鳥のみちだと感心した。</t>
    </r>
    <rPh sb="71" eb="74">
      <t>タカオサン</t>
    </rPh>
    <rPh sb="75" eb="77">
      <t>ジンバ</t>
    </rPh>
    <rPh sb="77" eb="78">
      <t>サン</t>
    </rPh>
    <rPh sb="79" eb="81">
      <t>コトシ</t>
    </rPh>
    <rPh sb="82" eb="83">
      <t>カイ</t>
    </rPh>
    <rPh sb="83" eb="84">
      <t>メ</t>
    </rPh>
    <rPh sb="85" eb="86">
      <t>カヨ</t>
    </rPh>
    <rPh sb="90" eb="91">
      <t>ミチ</t>
    </rPh>
    <rPh sb="94" eb="97">
      <t>ドヨウビ</t>
    </rPh>
    <rPh sb="105" eb="107">
      <t>アイカ</t>
    </rPh>
    <rPh sb="110" eb="112">
      <t>コンザツ</t>
    </rPh>
    <rPh sb="118" eb="119">
      <t>ノブ</t>
    </rPh>
    <rPh sb="119" eb="120">
      <t>ヤマ</t>
    </rPh>
    <rPh sb="121" eb="122">
      <t>ス</t>
    </rPh>
    <rPh sb="124" eb="125">
      <t>ヒト</t>
    </rPh>
    <rPh sb="125" eb="126">
      <t>カゲ</t>
    </rPh>
    <rPh sb="127" eb="128">
      <t>スク</t>
    </rPh>
    <rPh sb="142" eb="143">
      <t>オオ</t>
    </rPh>
    <rPh sb="145" eb="146">
      <t>ナ</t>
    </rPh>
    <rPh sb="155" eb="156">
      <t>コエ</t>
    </rPh>
    <rPh sb="157" eb="158">
      <t>キ</t>
    </rPh>
    <rPh sb="166" eb="167">
      <t>メイ</t>
    </rPh>
    <rPh sb="167" eb="168">
      <t>オウ</t>
    </rPh>
    <rPh sb="168" eb="169">
      <t>トウゲ</t>
    </rPh>
    <rPh sb="171" eb="172">
      <t>ツヅ</t>
    </rPh>
    <rPh sb="177" eb="178">
      <t>トリ</t>
    </rPh>
    <rPh sb="183" eb="185">
      <t>カンシン</t>
    </rPh>
    <phoneticPr fontId="3"/>
  </si>
  <si>
    <t>東京２番
鳥のみち
19.4km→19.2km
平成27年
５月30日(土)
晴
7:30～13:43
7:00→6:13</t>
    <rPh sb="25" eb="27">
      <t>ヘイセイ</t>
    </rPh>
    <rPh sb="37" eb="38">
      <t>ド</t>
    </rPh>
    <rPh sb="40" eb="41">
      <t>ハ</t>
    </rPh>
    <phoneticPr fontId="3"/>
  </si>
  <si>
    <t>旧雨引バス停</t>
    <rPh sb="0" eb="1">
      <t>キュウ</t>
    </rPh>
    <rPh sb="1" eb="2">
      <t>アメ</t>
    </rPh>
    <rPh sb="2" eb="3">
      <t>ビ</t>
    </rPh>
    <rPh sb="5" eb="6">
      <t>テイ</t>
    </rPh>
    <phoneticPr fontId="3"/>
  </si>
  <si>
    <t>本木バス停→真壁城跡バス停 コース９へ</t>
    <rPh sb="0" eb="2">
      <t>モトキ</t>
    </rPh>
    <rPh sb="4" eb="5">
      <t>テイ</t>
    </rPh>
    <rPh sb="6" eb="8">
      <t>マカベ</t>
    </rPh>
    <rPh sb="8" eb="10">
      <t>ジョウセキ</t>
    </rPh>
    <rPh sb="12" eb="13">
      <t>テイ</t>
    </rPh>
    <phoneticPr fontId="3"/>
  </si>
  <si>
    <t>H30.05.17木</t>
    <rPh sb="9" eb="10">
      <t>モク</t>
    </rPh>
    <phoneticPr fontId="3"/>
  </si>
  <si>
    <r>
      <t>生田6:05</t>
    </r>
    <r>
      <rPr>
        <sz val="8"/>
        <rFont val="ＭＳ 明朝"/>
        <family val="1"/>
        <charset val="128"/>
      </rPr>
      <t>-小田急線登戸乗換-</t>
    </r>
    <r>
      <rPr>
        <sz val="10"/>
        <rFont val="ＭＳ 明朝"/>
        <family val="1"/>
        <charset val="128"/>
      </rPr>
      <t>6:28新宿6:32</t>
    </r>
    <r>
      <rPr>
        <sz val="9"/>
        <rFont val="ＭＳ 明朝"/>
        <family val="1"/>
        <charset val="128"/>
      </rPr>
      <t>-埼京線-</t>
    </r>
    <r>
      <rPr>
        <sz val="10"/>
        <rFont val="ＭＳ 明朝"/>
        <family val="1"/>
        <charset val="128"/>
      </rPr>
      <t>6:45赤羽6:58</t>
    </r>
    <r>
      <rPr>
        <sz val="8"/>
        <rFont val="ＭＳ 明朝"/>
        <family val="1"/>
        <charset val="128"/>
      </rPr>
      <t>-宇都宮線</t>
    </r>
    <rPh sb="11" eb="13">
      <t>ノボリト</t>
    </rPh>
    <rPh sb="27" eb="30">
      <t>サイキョウセン</t>
    </rPh>
    <rPh sb="29" eb="30">
      <t>セン</t>
    </rPh>
    <rPh sb="35" eb="37">
      <t>アカバネ</t>
    </rPh>
    <rPh sb="42" eb="45">
      <t>ウツノミヤ</t>
    </rPh>
    <rPh sb="45" eb="46">
      <t>セン</t>
    </rPh>
    <phoneticPr fontId="3"/>
  </si>
  <si>
    <t xml:space="preserve">茨城07番
御嶽山から
坂東24番札所
へのみち
8.2km→9.5km
H30.5.17木
曇時々晴
09:01～12:10
3:30→3:09
</t>
    <rPh sb="0" eb="2">
      <t>イバラギ</t>
    </rPh>
    <rPh sb="4" eb="5">
      <t>バン</t>
    </rPh>
    <rPh sb="48" eb="49">
      <t>クモ</t>
    </rPh>
    <rPh sb="49" eb="51">
      <t>トキドキ</t>
    </rPh>
    <phoneticPr fontId="3"/>
  </si>
  <si>
    <r>
      <rPr>
        <sz val="8"/>
        <rFont val="ＭＳ 明朝"/>
        <family val="1"/>
        <charset val="128"/>
      </rPr>
      <t>快速ラビット-</t>
    </r>
    <r>
      <rPr>
        <sz val="10"/>
        <rFont val="ＭＳ 明朝"/>
        <family val="1"/>
        <charset val="128"/>
      </rPr>
      <t>7:51小山8:22</t>
    </r>
    <r>
      <rPr>
        <sz val="8"/>
        <rFont val="ＭＳ 明朝"/>
        <family val="1"/>
        <charset val="128"/>
      </rPr>
      <t>-水戸線-</t>
    </r>
    <r>
      <rPr>
        <sz val="10"/>
        <rFont val="ＭＳ 明朝"/>
        <family val="1"/>
        <charset val="128"/>
      </rPr>
      <t>8:58岩瀬</t>
    </r>
    <rPh sb="11" eb="13">
      <t>オヤマ</t>
    </rPh>
    <rPh sb="26" eb="28">
      <t>イワセサクラガワシカタニワ</t>
    </rPh>
    <phoneticPr fontId="3"/>
  </si>
  <si>
    <t>H30.05.18金</t>
    <rPh sb="9" eb="10">
      <t>キン</t>
    </rPh>
    <phoneticPr fontId="3"/>
  </si>
  <si>
    <r>
      <t>本木バス停</t>
    </r>
    <r>
      <rPr>
        <sz val="8"/>
        <rFont val="ＭＳ 明朝"/>
        <family val="1"/>
        <charset val="128"/>
      </rPr>
      <t>-桜川市営バス-</t>
    </r>
    <r>
      <rPr>
        <sz val="10"/>
        <rFont val="ＭＳ 明朝"/>
        <family val="1"/>
        <charset val="128"/>
      </rPr>
      <t>真壁城跡バス停</t>
    </r>
    <rPh sb="0" eb="2">
      <t>モトギ</t>
    </rPh>
    <rPh sb="4" eb="5">
      <t>テイ</t>
    </rPh>
    <rPh sb="6" eb="8">
      <t>サクラガワ</t>
    </rPh>
    <rPh sb="8" eb="10">
      <t>シエイ</t>
    </rPh>
    <rPh sb="13" eb="15">
      <t>マカベ</t>
    </rPh>
    <rPh sb="15" eb="17">
      <t>ジョウセキ</t>
    </rPh>
    <rPh sb="19" eb="20">
      <t>テイ</t>
    </rPh>
    <phoneticPr fontId="3"/>
  </si>
  <si>
    <t>NO10へ</t>
    <phoneticPr fontId="3"/>
  </si>
  <si>
    <t>きのこ山</t>
  </si>
  <si>
    <t>上曽峠</t>
  </si>
  <si>
    <t>西光院</t>
  </si>
  <si>
    <t>湯袋峠</t>
  </si>
  <si>
    <t>球状花崗岩</t>
  </si>
  <si>
    <t>NO10分岐</t>
    <rPh sb="4" eb="6">
      <t>ブンキ</t>
    </rPh>
    <phoneticPr fontId="3"/>
  </si>
  <si>
    <t>ﾕｰｽﾎｽﾃﾙ跡地</t>
    <rPh sb="7" eb="9">
      <t>アトチ</t>
    </rPh>
    <phoneticPr fontId="3"/>
  </si>
  <si>
    <t>筑波山御幸ヶ原</t>
    <rPh sb="0" eb="3">
      <t>ツクバサン</t>
    </rPh>
    <rPh sb="3" eb="7">
      <t>ミユキガハラ</t>
    </rPh>
    <phoneticPr fontId="3"/>
  </si>
  <si>
    <t>キャンプ場</t>
    <rPh sb="4" eb="5">
      <t>ジョウ</t>
    </rPh>
    <phoneticPr fontId="3"/>
  </si>
  <si>
    <t>カタクリ案内板P</t>
    <rPh sb="4" eb="7">
      <t>アンナイバン</t>
    </rPh>
    <phoneticPr fontId="3"/>
  </si>
  <si>
    <t>案内板</t>
  </si>
  <si>
    <t>NO９より</t>
    <phoneticPr fontId="3"/>
  </si>
  <si>
    <t>男体山頂</t>
  </si>
  <si>
    <t>男体山頂</t>
    <rPh sb="0" eb="3">
      <t>ナンタイサン</t>
    </rPh>
    <rPh sb="3" eb="4">
      <t>チョウ</t>
    </rPh>
    <phoneticPr fontId="3"/>
  </si>
  <si>
    <t>NO９分岐</t>
    <rPh sb="3" eb="5">
      <t>ブンキ</t>
    </rPh>
    <phoneticPr fontId="3"/>
  </si>
  <si>
    <t>路傍の大石</t>
    <rPh sb="0" eb="2">
      <t>ロボウ</t>
    </rPh>
    <rPh sb="3" eb="5">
      <t>オオイシ</t>
    </rPh>
    <phoneticPr fontId="3"/>
  </si>
  <si>
    <t>大石</t>
  </si>
  <si>
    <t>ミカン園</t>
    <rPh sb="3" eb="4">
      <t>エン</t>
    </rPh>
    <phoneticPr fontId="3"/>
  </si>
  <si>
    <t>薬王院</t>
    <rPh sb="0" eb="3">
      <t>ヤクオウイン</t>
    </rPh>
    <phoneticPr fontId="3"/>
  </si>
  <si>
    <t>幸雲亭</t>
    <rPh sb="0" eb="1">
      <t>サチ</t>
    </rPh>
    <rPh sb="1" eb="2">
      <t>クモ</t>
    </rPh>
    <rPh sb="2" eb="3">
      <t>テイ</t>
    </rPh>
    <phoneticPr fontId="3"/>
  </si>
  <si>
    <t>旧酒寄駅跡</t>
    <rPh sb="0" eb="5">
      <t>キン</t>
    </rPh>
    <phoneticPr fontId="3"/>
  </si>
  <si>
    <r>
      <t>旧酒寄駅跡バス停15:06</t>
    </r>
    <r>
      <rPr>
        <sz val="8"/>
        <rFont val="ＭＳ 明朝"/>
        <family val="1"/>
        <charset val="128"/>
      </rPr>
      <t>-桜川市営バス-</t>
    </r>
    <r>
      <rPr>
        <sz val="10"/>
        <rFont val="ＭＳ 明朝"/>
        <family val="1"/>
        <charset val="128"/>
      </rPr>
      <t>15:50岩瀬駅16:15-水戸線-15:56小山</t>
    </r>
    <rPh sb="7" eb="8">
      <t>テイ</t>
    </rPh>
    <rPh sb="14" eb="16">
      <t>サクラガワ</t>
    </rPh>
    <rPh sb="16" eb="18">
      <t>シエイ</t>
    </rPh>
    <rPh sb="26" eb="28">
      <t>イワセ</t>
    </rPh>
    <rPh sb="28" eb="29">
      <t>エキ</t>
    </rPh>
    <rPh sb="35" eb="38">
      <t>ミトセン</t>
    </rPh>
    <rPh sb="44" eb="46">
      <t>オヤマ</t>
    </rPh>
    <phoneticPr fontId="3"/>
  </si>
  <si>
    <r>
      <t>17:03</t>
    </r>
    <r>
      <rPr>
        <sz val="8"/>
        <rFont val="ＭＳ 明朝"/>
        <family val="1"/>
        <charset val="128"/>
      </rPr>
      <t>-宇都宮線通勤快速-</t>
    </r>
    <r>
      <rPr>
        <sz val="10"/>
        <rFont val="ＭＳ 明朝"/>
        <family val="1"/>
        <charset val="128"/>
      </rPr>
      <t>18:01赤羽18:06</t>
    </r>
    <r>
      <rPr>
        <sz val="8"/>
        <rFont val="ＭＳ 明朝"/>
        <family val="1"/>
        <charset val="128"/>
      </rPr>
      <t>-埼京線-</t>
    </r>
    <r>
      <rPr>
        <sz val="10"/>
        <rFont val="ＭＳ 明朝"/>
        <family val="1"/>
        <charset val="128"/>
      </rPr>
      <t>18:21新宿18:32</t>
    </r>
    <r>
      <rPr>
        <sz val="8"/>
        <rFont val="ＭＳ 明朝"/>
        <family val="1"/>
        <charset val="128"/>
      </rPr>
      <t>-小田急登戸乗換-</t>
    </r>
    <r>
      <rPr>
        <sz val="10"/>
        <rFont val="ＭＳ 明朝"/>
        <family val="1"/>
        <charset val="128"/>
      </rPr>
      <t>18:16生田</t>
    </r>
    <rPh sb="6" eb="9">
      <t>ウツノミヤ</t>
    </rPh>
    <rPh sb="9" eb="10">
      <t>セン</t>
    </rPh>
    <rPh sb="10" eb="12">
      <t>ツウキン</t>
    </rPh>
    <rPh sb="12" eb="14">
      <t>カイソク</t>
    </rPh>
    <rPh sb="20" eb="22">
      <t>アカバネ</t>
    </rPh>
    <rPh sb="28" eb="31">
      <t>サイキョウセン</t>
    </rPh>
    <rPh sb="37" eb="39">
      <t>シンジュク</t>
    </rPh>
    <rPh sb="45" eb="48">
      <t>オダキュウ</t>
    </rPh>
    <rPh sb="48" eb="50">
      <t>ノボリト</t>
    </rPh>
    <rPh sb="50" eb="52">
      <t>ノリカエ</t>
    </rPh>
    <rPh sb="58" eb="60">
      <t>イクタ</t>
    </rPh>
    <phoneticPr fontId="3"/>
  </si>
  <si>
    <t>登山道</t>
    <rPh sb="0" eb="3">
      <t>トザンドウ</t>
    </rPh>
    <phoneticPr fontId="3"/>
  </si>
  <si>
    <t>総ｈ</t>
  </si>
  <si>
    <t>H30.04.11水</t>
  </si>
  <si>
    <r>
      <t>20:05代々木上原20:08</t>
    </r>
    <r>
      <rPr>
        <sz val="8"/>
        <rFont val="ＭＳ 明朝"/>
        <family val="1"/>
        <charset val="128"/>
      </rPr>
      <t>-小田急線登戸乗換-</t>
    </r>
    <r>
      <rPr>
        <sz val="10"/>
        <rFont val="ＭＳ 明朝"/>
        <family val="1"/>
        <charset val="128"/>
      </rPr>
      <t>20:26生田</t>
    </r>
    <rPh sb="5" eb="10">
      <t>ヨヨギウエハラ</t>
    </rPh>
    <rPh sb="20" eb="22">
      <t>ノボリト</t>
    </rPh>
    <rPh sb="22" eb="24">
      <t>ノリカエ</t>
    </rPh>
    <phoneticPr fontId="3"/>
  </si>
  <si>
    <r>
      <t>笠間17:26</t>
    </r>
    <r>
      <rPr>
        <sz val="8"/>
        <rFont val="ＭＳ 明朝"/>
        <family val="1"/>
        <charset val="128"/>
      </rPr>
      <t>-水戸線-</t>
    </r>
    <r>
      <rPr>
        <sz val="10"/>
        <rFont val="ＭＳ 明朝"/>
        <family val="1"/>
        <charset val="128"/>
      </rPr>
      <t>17:36友部17:51</t>
    </r>
    <r>
      <rPr>
        <sz val="8"/>
        <rFont val="ＭＳ 明朝"/>
        <family val="1"/>
        <charset val="128"/>
      </rPr>
      <t>-常磐線-</t>
    </r>
    <r>
      <rPr>
        <sz val="10"/>
        <rFont val="ＭＳ 明朝"/>
        <family val="1"/>
        <charset val="128"/>
      </rPr>
      <t>19:23北千住19:29</t>
    </r>
    <r>
      <rPr>
        <sz val="8"/>
        <rFont val="ＭＳ 明朝"/>
        <family val="1"/>
        <charset val="128"/>
      </rPr>
      <t>-千代田線-</t>
    </r>
    <rPh sb="0" eb="2">
      <t>カサマ</t>
    </rPh>
    <rPh sb="8" eb="11">
      <t>ミトセン</t>
    </rPh>
    <rPh sb="17" eb="19">
      <t>トモベ</t>
    </rPh>
    <rPh sb="25" eb="28">
      <t>ジョウバンセン</t>
    </rPh>
    <rPh sb="34" eb="37">
      <t>キタセンジュ</t>
    </rPh>
    <rPh sb="43" eb="47">
      <t>チヨダセン</t>
    </rPh>
    <phoneticPr fontId="3"/>
  </si>
  <si>
    <t>真壁城跡バス停</t>
  </si>
  <si>
    <t>真壁休憩所</t>
    <rPh sb="2" eb="4">
      <t>キュウケイ</t>
    </rPh>
    <rPh sb="4" eb="5">
      <t>ショ</t>
    </rPh>
    <phoneticPr fontId="3"/>
  </si>
  <si>
    <t>下大島バス停</t>
    <phoneticPr fontId="3"/>
  </si>
  <si>
    <r>
      <t>下大島16:30</t>
    </r>
    <r>
      <rPr>
        <sz val="8"/>
        <rFont val="ＭＳ 明朝"/>
        <family val="1"/>
        <charset val="128"/>
      </rPr>
      <t>-バス-</t>
    </r>
    <r>
      <rPr>
        <sz val="10"/>
        <rFont val="ＭＳ 明朝"/>
        <family val="1"/>
        <charset val="128"/>
      </rPr>
      <t>17:10土浦駅17:28</t>
    </r>
    <r>
      <rPr>
        <sz val="8"/>
        <rFont val="ＭＳ 明朝"/>
        <family val="1"/>
        <charset val="128"/>
      </rPr>
      <t>-常磐線-</t>
    </r>
    <r>
      <rPr>
        <sz val="10"/>
        <rFont val="ＭＳ 明朝"/>
        <family val="1"/>
        <charset val="128"/>
      </rPr>
      <t>18:10松戸18:16</t>
    </r>
    <r>
      <rPr>
        <sz val="8"/>
        <rFont val="ＭＳ 明朝"/>
        <family val="1"/>
        <charset val="128"/>
      </rPr>
      <t>-常磐・小田急-</t>
    </r>
    <rPh sb="17" eb="20">
      <t>ツチウラエキ</t>
    </rPh>
    <rPh sb="26" eb="29">
      <t>ジョウバンセン</t>
    </rPh>
    <rPh sb="35" eb="37">
      <t>マツド</t>
    </rPh>
    <rPh sb="43" eb="45">
      <t>ジョウバン</t>
    </rPh>
    <rPh sb="46" eb="49">
      <t>オダキュウ</t>
    </rPh>
    <phoneticPr fontId="3"/>
  </si>
  <si>
    <t>19:31生田</t>
  </si>
  <si>
    <t>茨城県全体
感想</t>
    <rPh sb="0" eb="3">
      <t>イバラキケン</t>
    </rPh>
    <rPh sb="3" eb="5">
      <t>ゼンタイ</t>
    </rPh>
    <rPh sb="6" eb="8">
      <t>カンソウ</t>
    </rPh>
    <phoneticPr fontId="3"/>
  </si>
  <si>
    <t xml:space="preserve">岩瀬駅～御嶽山～雨引山～雨引観音～雨引千勝神社～祥光寺～旧雨引駅（りんりんロード雨引休憩所）
撮影ポイント：雨引山休憩所の地名板
御嶽山は山頂標識も見当たらず通り過ぎてから気がついた。登山道の途中にあり、どうみても山頂には見えない。他県では指導標識の柱に地名が書かれているケースが多いが、茨城県では殆どない。茨城県では２回目のノーミスだった。それというのも雨引山の下からはコース８と同じで、前回ミスした所を重点的にチェックした。山道には指導標識が多数あり充実していたが、出だしの駅前をはじめ市街地は相変わらず設置されていない。
今まで登山では殆ど人に出会わなかったが、雨引山までの上りで多くの人とすれ違い、雨引観音では観光客で賑わっていた。孔雀にも久しぶりに会えて、しかもこの季節でしかないという羽を広げているのを見られたのはラッキーだった。
</t>
    <rPh sb="0" eb="2">
      <t>イワセ</t>
    </rPh>
    <rPh sb="2" eb="3">
      <t>エキ</t>
    </rPh>
    <rPh sb="4" eb="7">
      <t>ミタケヤマ</t>
    </rPh>
    <rPh sb="8" eb="9">
      <t>アメ</t>
    </rPh>
    <rPh sb="9" eb="10">
      <t>イン</t>
    </rPh>
    <rPh sb="10" eb="11">
      <t>ヤマ</t>
    </rPh>
    <rPh sb="12" eb="13">
      <t>アメ</t>
    </rPh>
    <rPh sb="13" eb="14">
      <t>イン</t>
    </rPh>
    <rPh sb="14" eb="16">
      <t>カンノン</t>
    </rPh>
    <rPh sb="17" eb="18">
      <t>アメ</t>
    </rPh>
    <rPh sb="18" eb="19">
      <t>イン</t>
    </rPh>
    <rPh sb="19" eb="20">
      <t>チ</t>
    </rPh>
    <rPh sb="20" eb="21">
      <t>マサル</t>
    </rPh>
    <rPh sb="21" eb="23">
      <t>ジンジャ</t>
    </rPh>
    <rPh sb="24" eb="26">
      <t>ヨシミツ</t>
    </rPh>
    <rPh sb="26" eb="27">
      <t>テラ</t>
    </rPh>
    <rPh sb="28" eb="29">
      <t>キュウ</t>
    </rPh>
    <rPh sb="29" eb="30">
      <t>アメ</t>
    </rPh>
    <rPh sb="30" eb="31">
      <t>イン</t>
    </rPh>
    <rPh sb="31" eb="32">
      <t>エキ</t>
    </rPh>
    <rPh sb="40" eb="41">
      <t>アメ</t>
    </rPh>
    <rPh sb="41" eb="42">
      <t>イン</t>
    </rPh>
    <rPh sb="42" eb="44">
      <t>キュウケイ</t>
    </rPh>
    <rPh sb="44" eb="45">
      <t>ジョ</t>
    </rPh>
    <rPh sb="121" eb="123">
      <t>シドウ</t>
    </rPh>
    <rPh sb="123" eb="125">
      <t>ヒョウシキ</t>
    </rPh>
    <rPh sb="161" eb="163">
      <t>カイメ</t>
    </rPh>
    <phoneticPr fontId="3"/>
  </si>
  <si>
    <t xml:space="preserve">逆回り 真壁～つぼろ台～きのこ山～足尾山～一本杉峠～加波山神社～燕山～07分岐点～雨引観音～雨引千勝神社～旧・雨引駅～(本木バス停)
撮影ポイント：燕山頂の地名板
昨日泊まった真壁の古い街並みをみながら、起点を目指す。7:00につくばりんりんロード真壁休憩所に着き、すぐ出発した。スタート地点も含め全く指導標が見当たらない。道案内がないためまともに歩けず、三差路、四つ角、曲がり角のことごとく地図とGPSを確認しないと前へ進めない。林道に入ってからジグザグ道を進んだところ、一向にきのこ山にたどりつかない。3.6kmのところを8km以上もかかってしまった。おそらく林道からわき道に入る近道があると思うのだが、関東ふれあいの標識は見当らなかった。この間誰一人とも出会わなかった。時間は２時間21分かかり、案内の１時間25分に比べ１時間近く超過した。茨城県は本当にひどい！送られてきた大判地図のコース案内では17.3km、6時間となっているが、同じ裏面にあるルート案内では20.1km 、6時間55分となっている。距離も時間も違っており、資料のいい加減さにうんざりだ。
</t>
    <rPh sb="0" eb="2">
      <t>ギャクマワ</t>
    </rPh>
    <rPh sb="4" eb="6">
      <t>マカベ</t>
    </rPh>
    <rPh sb="10" eb="11">
      <t>ダイ</t>
    </rPh>
    <rPh sb="15" eb="17">
      <t>ヤマカラ</t>
    </rPh>
    <rPh sb="17" eb="19">
      <t>アシオ</t>
    </rPh>
    <rPh sb="19" eb="21">
      <t>ヤマカラ</t>
    </rPh>
    <rPh sb="21" eb="24">
      <t>イッポンスギ</t>
    </rPh>
    <rPh sb="24" eb="26">
      <t>トウゲカラ</t>
    </rPh>
    <rPh sb="26" eb="29">
      <t>カバサン</t>
    </rPh>
    <rPh sb="29" eb="32">
      <t>ジンジャカラ</t>
    </rPh>
    <rPh sb="32" eb="33">
      <t>ツバメ</t>
    </rPh>
    <rPh sb="33" eb="35">
      <t>ヤマカラ</t>
    </rPh>
    <rPh sb="37" eb="40">
      <t>ブンキテン</t>
    </rPh>
    <rPh sb="41" eb="42">
      <t>アメ</t>
    </rPh>
    <rPh sb="42" eb="43">
      <t>イン</t>
    </rPh>
    <rPh sb="43" eb="45">
      <t>カンノン</t>
    </rPh>
    <rPh sb="46" eb="47">
      <t>アメ</t>
    </rPh>
    <rPh sb="47" eb="48">
      <t>イン</t>
    </rPh>
    <rPh sb="48" eb="50">
      <t>センショウ</t>
    </rPh>
    <rPh sb="50" eb="53">
      <t>ジンジャカラ</t>
    </rPh>
    <rPh sb="53" eb="54">
      <t>キュウ</t>
    </rPh>
    <rPh sb="55" eb="56">
      <t>アメ</t>
    </rPh>
    <rPh sb="56" eb="57">
      <t>イン</t>
    </rPh>
    <rPh sb="57" eb="58">
      <t>エキ</t>
    </rPh>
    <rPh sb="60" eb="62">
      <t>モトキ</t>
    </rPh>
    <rPh sb="64" eb="65">
      <t>テイ</t>
    </rPh>
    <rPh sb="67" eb="69">
      <t>サツエイ</t>
    </rPh>
    <rPh sb="74" eb="75">
      <t>ツバメ</t>
    </rPh>
    <rPh sb="75" eb="77">
      <t>サンチョウ</t>
    </rPh>
    <rPh sb="78" eb="81">
      <t>チメイバン</t>
    </rPh>
    <rPh sb="83" eb="85">
      <t>サクジツ</t>
    </rPh>
    <rPh sb="85" eb="86">
      <t>ト</t>
    </rPh>
    <rPh sb="131" eb="132">
      <t>ツ</t>
    </rPh>
    <rPh sb="136" eb="138">
      <t>シュッパツ</t>
    </rPh>
    <rPh sb="152" eb="154">
      <t>シドウ</t>
    </rPh>
    <rPh sb="154" eb="155">
      <t>ヒョウ</t>
    </rPh>
    <rPh sb="156" eb="158">
      <t>ミア</t>
    </rPh>
    <rPh sb="210" eb="211">
      <t>マエ</t>
    </rPh>
    <rPh sb="229" eb="230">
      <t>ミチ</t>
    </rPh>
    <rPh sb="231" eb="232">
      <t>スス</t>
    </rPh>
    <rPh sb="238" eb="240">
      <t>イッコウ</t>
    </rPh>
    <rPh sb="244" eb="245">
      <t>ヤマ</t>
    </rPh>
    <rPh sb="267" eb="269">
      <t>イジョウ</t>
    </rPh>
    <rPh sb="283" eb="284">
      <t>リン</t>
    </rPh>
    <rPh sb="284" eb="285">
      <t>ドウ</t>
    </rPh>
    <rPh sb="289" eb="290">
      <t>ミチ</t>
    </rPh>
    <rPh sb="291" eb="292">
      <t>ハイ</t>
    </rPh>
    <rPh sb="293" eb="295">
      <t>チカミチ</t>
    </rPh>
    <rPh sb="299" eb="300">
      <t>オモ</t>
    </rPh>
    <rPh sb="305" eb="307">
      <t>カントウ</t>
    </rPh>
    <rPh sb="312" eb="314">
      <t>ヒョウシキ</t>
    </rPh>
    <rPh sb="315" eb="317">
      <t>ミアタ</t>
    </rPh>
    <rPh sb="325" eb="326">
      <t>カン</t>
    </rPh>
    <rPh sb="326" eb="329">
      <t>ダレヒトリ</t>
    </rPh>
    <rPh sb="331" eb="333">
      <t>デア</t>
    </rPh>
    <rPh sb="352" eb="354">
      <t>アンナイ</t>
    </rPh>
    <rPh sb="356" eb="358">
      <t>ジカン</t>
    </rPh>
    <rPh sb="360" eb="361">
      <t>フン</t>
    </rPh>
    <rPh sb="362" eb="363">
      <t>クラ</t>
    </rPh>
    <rPh sb="365" eb="367">
      <t>ジカン</t>
    </rPh>
    <rPh sb="367" eb="368">
      <t>チカ</t>
    </rPh>
    <rPh sb="369" eb="371">
      <t>チョウカ</t>
    </rPh>
    <rPh sb="378" eb="380">
      <t>ホントウ</t>
    </rPh>
    <rPh sb="385" eb="386">
      <t>オク</t>
    </rPh>
    <rPh sb="399" eb="401">
      <t>アンナイ</t>
    </rPh>
    <rPh sb="421" eb="422">
      <t>オナ</t>
    </rPh>
    <rPh sb="462" eb="463">
      <t>チガ</t>
    </rPh>
    <phoneticPr fontId="3"/>
  </si>
  <si>
    <t xml:space="preserve">＜吹上バス停＞古渡橋～西ノ洲岬～浮島～和田峠～稲敷大橋～上之島～水郷大橋～＜中島バス停＞
撮影ポイント：関東ふれあいの道の看板前
関東ふれあいの道にチャレンジし始めて、ちょうど100コース目にあたる。コースに入る前桜川の満開の桜を見に行った。ここは全160コース中最長の26.5kmあるのに加え、吹上バス停から起点までは2.4kmもある。バスに乗って30分ほどして急に霧が出てきて、車もライトをつけて走っている。この調子だと見晴らしは期待できそうにない。浮島園地・和田公園は思っていたより広い公園で、満開の桜がきれいに咲いていた。西の洲船溜を過ぎたところで、放し飼いの大型犬が近づいてきた。目を合わさないようにしていたらしばらく後ろからついてきて、やがて離れていった。しっかりつないでおいてほしいものだ。長い割には見るところは少なく退屈だったので、霞ケ浦沿いの約22kmで出会った数をかぞえることにした。一番多かったのは自動車で37台、次は自転車で23台、人はわずか３人、最も少なかったのはオートバイで２台だった。自動車では軽自動車が多く、７～８割を占めていた。終盤はバスの時間を気にしてドタバタになってしまった。
</t>
    <rPh sb="272" eb="273">
      <t>ス</t>
    </rPh>
    <rPh sb="285" eb="287">
      <t>オオガタ</t>
    </rPh>
    <rPh sb="287" eb="288">
      <t>ケン</t>
    </rPh>
    <rPh sb="289" eb="290">
      <t>チカ</t>
    </rPh>
    <rPh sb="315" eb="316">
      <t>ウシ</t>
    </rPh>
    <rPh sb="328" eb="329">
      <t>ハナ</t>
    </rPh>
    <phoneticPr fontId="3"/>
  </si>
  <si>
    <t xml:space="preserve">茨城03番
伝説の山と僧兵
ゆかりのみち
2018.04.12木
晴
6.7km→8.4km
9:00～11:31
2:00+0:20→2:31
</t>
    <rPh sb="0" eb="2">
      <t>イバラギ</t>
    </rPh>
    <rPh sb="4" eb="5">
      <t>バン</t>
    </rPh>
    <phoneticPr fontId="3"/>
  </si>
  <si>
    <t>茨城05番
自然林を
あるくみち
9.8km
2018.01.10水
晴
9:27～13:47
3:00→4:20</t>
    <rPh sb="0" eb="2">
      <t>イバラギ</t>
    </rPh>
    <rPh sb="4" eb="5">
      <t>バン</t>
    </rPh>
    <phoneticPr fontId="3"/>
  </si>
  <si>
    <t xml:space="preserve">茨城09番
筑波連山縦走
のみち（2）
21.0km→22.5km
H30.5.17木
13:14～15:43
H30.5.18金
04:33～10:59
曇時々晴
6:00+(0:10)
=6:10
→
8:39+(0:16)
＝8:55
</t>
    <rPh sb="0" eb="2">
      <t>イバラギ</t>
    </rPh>
    <rPh sb="4" eb="5">
      <t>バン</t>
    </rPh>
    <rPh sb="65" eb="66">
      <t>キン</t>
    </rPh>
    <phoneticPr fontId="3"/>
  </si>
  <si>
    <t xml:space="preserve">茨城10番
筑波山頂
めぐりのみち
8.8km→9.1km
H30.5.18金
11:01～13:44
晴
(0:10)+2:30
=2:40
→
(0:29)+2:14
=2:43
</t>
    <rPh sb="0" eb="2">
      <t>イバラギ</t>
    </rPh>
    <rPh sb="4" eb="5">
      <t>バン</t>
    </rPh>
    <rPh sb="39" eb="40">
      <t>キン</t>
    </rPh>
    <phoneticPr fontId="3"/>
  </si>
  <si>
    <t xml:space="preserve">茨城12番
果樹園のみち
2018.3.28水
晴
8.8km→9.6km+(2.8km)
=11.6km
13:05～15:46
15:46～16:30
3:00→
2:41+0:44=3:25
</t>
    <rPh sb="0" eb="2">
      <t>イバラギ</t>
    </rPh>
    <rPh sb="4" eb="5">
      <t>バン</t>
    </rPh>
    <rPh sb="22" eb="23">
      <t>スイ</t>
    </rPh>
    <rPh sb="24" eb="25">
      <t>ハレ</t>
    </rPh>
    <phoneticPr fontId="3"/>
  </si>
  <si>
    <t>茨城13番
果樹の里
のみち
2018.02.16金
08:50～11:06
 曇時々晴
7.3km-(0.5km)
=6.8km
2:00-(0:10)
=1:50→2:16</t>
    <rPh sb="0" eb="2">
      <t>イバラギ</t>
    </rPh>
    <rPh sb="4" eb="5">
      <t>バン</t>
    </rPh>
    <phoneticPr fontId="3"/>
  </si>
  <si>
    <t>下佐谷</t>
    <phoneticPr fontId="3"/>
  </si>
  <si>
    <t>下佐谷手前</t>
    <rPh sb="3" eb="5">
      <t>テマエ</t>
    </rPh>
    <phoneticPr fontId="3"/>
  </si>
  <si>
    <t>茨城14番
寺社めぐりと
田園風景
のみち
2018.02.16金
11:06～16:10
 曇時々晴
(1.2km)+18.0km
=19.2km
(0:20)+4:30
=4:50
→
(0:19)+4:45
=5:04</t>
    <rPh sb="0" eb="2">
      <t>イバラギ</t>
    </rPh>
    <rPh sb="4" eb="5">
      <t>バン</t>
    </rPh>
    <phoneticPr fontId="3"/>
  </si>
  <si>
    <t>茨城15番
学園都市
のみち
H30.03.16金
6:25～11:40
曇時々雨
13.4km
→
(4.2km)+14.0km
=18.2km
(1:05)+3:00
=4:05
→
(1:07)+4:08
=5:15</t>
    <rPh sb="0" eb="2">
      <t>イバラギ</t>
    </rPh>
    <rPh sb="4" eb="5">
      <t>バン</t>
    </rPh>
    <phoneticPr fontId="3"/>
  </si>
  <si>
    <t>茨城17番
水の恵みを
知るみち
2018.03.15木
晴時々曇
21.0km+(2.0km)
=23.0km
9:30～15:29
5:00+(0:30)
=5:30
→
5:19+(0:40)
=5:59</t>
    <rPh sb="0" eb="2">
      <t>イバラギ</t>
    </rPh>
    <rPh sb="4" eb="5">
      <t>バン</t>
    </rPh>
    <phoneticPr fontId="3"/>
  </si>
  <si>
    <t>茨城18番
水の恵みと
水田地帯
のみち
2018.3.29木
7:30～14:03
晴
(2.4km)+26.5km
=28.9km
→
(2.4km)+25.7km
=28.1km
(0:35)+5:30
=6:05
→
(0:31)+6:02
=6:33</t>
    <rPh sb="0" eb="2">
      <t>イバラギ</t>
    </rPh>
    <rPh sb="4" eb="5">
      <t>バン</t>
    </rPh>
    <rPh sb="30" eb="31">
      <t>モク</t>
    </rPh>
    <phoneticPr fontId="3"/>
  </si>
  <si>
    <t>茨城02番
杉並木の
美しいみち
2018.04.11 曇
16:39～17:11
   ～04.12 晴
5:10～9:00
12.3km
3:20→4:22</t>
    <rPh sb="0" eb="2">
      <t>イバラギ</t>
    </rPh>
    <rPh sb="4" eb="5">
      <t>バン</t>
    </rPh>
    <rPh sb="28" eb="29">
      <t>クモリ</t>
    </rPh>
    <rPh sb="52" eb="53">
      <t>ハレ</t>
    </rPh>
    <phoneticPr fontId="3"/>
  </si>
  <si>
    <t xml:space="preserve">真壁～きのこ山～上曽峠～西光院～上曽峠～湯袋峠～筑波高原キャンプ場～筑波山頂～（酒寄）
撮影ポイント：路傍休憩所の大石
茨城県のホームページには「見所の一つである伝正寺の境内の日本庭園は、・・・」とあるが、コースマップでは通るようにはなっておらず、現地のコース案内でも現在通行止めのため伝正寺は通るなとあった。相当前から通行止めになっているものと思われるが、案内がちぐはぐである。前回コース８できのこ山まで同じルートを通ったが、コースマップに書かれている道が分からず、大幅に遠回りをして時間も大幅にロスした。そのため今回はリベンジのつもりで臨んだ。林道に入ったところから関東ふれあいの指導標識が全く見られなくなり、みかげ憩いの森の標識を頼りに進んでみた。途中標識の示していない道を行くところもあり、またしてもミスをした。つぼろ台の下の関東ふれあいの指導標識を見ると、伝正寺まで1.4kmとある。ようやく謎が解けた。当初設定したときは真壁幼稚園入口から伝正寺を経由してつぼろ台に抜けていたのが、何らかの理由で通行不能となったため、指導標識はそちらに設置されたままになっているようだ。コースマップだけは新たなルートを書き込み、現地の指導標識は手付かずになったまま、しかもその情報はホームページにも、配布しているコースマップにも何ら触れておらず、距離も変更されていない。全くもって利用者不在の対応と言わざるを得ない。茨城県のいい加減さはこれに始まったことではないが、かなり頭にきた。きのこ山の休憩所で茨城県２回目の野宿をして、無事踏破することができた。西光院には朝6:00前に着いたが、参拝時間が午前10:00からで残念ながら「関東の清水寺」を見ることはできなかった。10番との合流点から本来はここから酒寄駅へ進むのだが、10番と共通なので山頂（御幸ヶ原）を目指し、男体山の山頂まで行ってみた。
</t>
    <rPh sb="210" eb="211">
      <t>トオ</t>
    </rPh>
    <rPh sb="275" eb="276">
      <t>リン</t>
    </rPh>
    <rPh sb="276" eb="277">
      <t>ドウ</t>
    </rPh>
    <rPh sb="278" eb="279">
      <t>ハイ</t>
    </rPh>
    <rPh sb="286" eb="288">
      <t>カントウ</t>
    </rPh>
    <rPh sb="293" eb="295">
      <t>シドウ</t>
    </rPh>
    <rPh sb="295" eb="297">
      <t>ヒョウシキ</t>
    </rPh>
    <rPh sb="298" eb="299">
      <t>マッタ</t>
    </rPh>
    <rPh sb="300" eb="301">
      <t>ミ</t>
    </rPh>
    <rPh sb="316" eb="318">
      <t>ヒョウシキ</t>
    </rPh>
    <rPh sb="319" eb="320">
      <t>タヨ</t>
    </rPh>
    <rPh sb="322" eb="323">
      <t>スス</t>
    </rPh>
    <rPh sb="328" eb="330">
      <t>トチュウ</t>
    </rPh>
    <rPh sb="330" eb="332">
      <t>ヒョウシキ</t>
    </rPh>
    <rPh sb="333" eb="334">
      <t>シメ</t>
    </rPh>
    <rPh sb="339" eb="340">
      <t>ミチ</t>
    </rPh>
    <rPh sb="341" eb="342">
      <t>イ</t>
    </rPh>
    <rPh sb="366" eb="367">
      <t>シタ</t>
    </rPh>
    <rPh sb="380" eb="381">
      <t>ミ</t>
    </rPh>
    <rPh sb="402" eb="403">
      <t>ナゾ</t>
    </rPh>
    <rPh sb="404" eb="405">
      <t>ト</t>
    </rPh>
    <rPh sb="571" eb="573">
      <t>キョリ</t>
    </rPh>
    <rPh sb="574" eb="576">
      <t>ヘンコウ</t>
    </rPh>
    <rPh sb="619" eb="620">
      <t>ハジ</t>
    </rPh>
    <rPh sb="634" eb="635">
      <t>アタマ</t>
    </rPh>
    <rPh sb="642" eb="643">
      <t>ヤマ</t>
    </rPh>
    <rPh sb="644" eb="646">
      <t>キュウケイ</t>
    </rPh>
    <rPh sb="646" eb="647">
      <t>ジョ</t>
    </rPh>
    <rPh sb="648" eb="651">
      <t>イバラキケン</t>
    </rPh>
    <rPh sb="652" eb="654">
      <t>カイメ</t>
    </rPh>
    <rPh sb="655" eb="657">
      <t>ノジュク</t>
    </rPh>
    <rPh sb="661" eb="663">
      <t>ブジ</t>
    </rPh>
    <rPh sb="663" eb="665">
      <t>トウハ</t>
    </rPh>
    <rPh sb="679" eb="680">
      <t>アサ</t>
    </rPh>
    <rPh sb="684" eb="685">
      <t>マエ</t>
    </rPh>
    <rPh sb="686" eb="687">
      <t>ツ</t>
    </rPh>
    <rPh sb="734" eb="735">
      <t>バン</t>
    </rPh>
    <rPh sb="761" eb="762">
      <t>バン</t>
    </rPh>
    <rPh sb="781" eb="784">
      <t>ナンタイサン</t>
    </rPh>
    <rPh sb="785" eb="787">
      <t>サンチョウ</t>
    </rPh>
    <rPh sb="789" eb="790">
      <t>イザンネン</t>
    </rPh>
    <phoneticPr fontId="3"/>
  </si>
  <si>
    <t xml:space="preserve">新屋敷（あらやしき）バス停～木原水神宮～大須賀津（おおすかづ）湖畔農村公園～馬掛（まがき）不動尊～休憩所（陸平貝塚）～稲荷の鼻～古渡（ふっと）橋～＜吹上バス停＞
撮影ポイント：木原水神宮
新屋敷バス停をスタートしてすぐの所にあったコース案内板は起点が島津バス停だった頃のものでかなり古い。殆どのコース案内が古いため正確な距離がよく分らない。霞ヶ浦はとにかくでかく、対岸はかすんでみえる。木原水神宮まではかなり時間がかかり、道を間違えたのかと思ったほどだった。突然大きな白鳥がすぐそばに現れ、バタバタと大きな羽音をたてて飛び立っていった。17番の終点にある古い標識には島津まで22.5kmとなっている。茨城県のコースマップでは島津まで19kmなので、なんと3.5kmも違いがありどれを信用してよいのか分らない。茨城県の案内は全てのコースでマップと現地標識での違いが多すぎる。交通の便が悪いなか、バス時間に合せようとすると残り時間・距離は目安になるのだが、いい加減で計算ができない。
古渡口のバスは土浦へ行かないので、吹上バス停まで2.0kmほどを歩いた。
</t>
    <rPh sb="70" eb="71">
      <t>ハイ</t>
    </rPh>
    <rPh sb="271" eb="272">
      <t>バン</t>
    </rPh>
    <rPh sb="451" eb="452">
      <t>ギョウ</t>
    </rPh>
    <phoneticPr fontId="3"/>
  </si>
  <si>
    <t xml:space="preserve"> 匂橋～水郷橋～霞ヶ浦総合公園～予科練記念館～掛馬～新屋敷バス停
撮影ポイント：霞ヶ浦総合運動公園内オランダ型風車
15番までは何とかもっていた雨だったが、スタート直後匂橋を渡り終えたところで急に雨が強くなってきた。強い風が吹き始め、冷え込んできた。こんなことなら途中のコンビニで傘を買えばよかったと思ったが、後の祭り。雨と風が強くなる中、河川事務所土浦出張所前の通行止にはまいった。茨城県ホームページの「通行止め等のお知らせ」を事前にチェックし、帰ってから確認してもやはり載っていない。しかも不親切なことに、う回路が書いてなく、どこまで工事中かも書かれていない。工事業者や責任者など書かれていても、歩行者には関係ない。どうやったら先へ行けるのかを知るためには、う回路や工事区間の提示は不可欠だと思う。看板の最初に「ご迷惑をおかけします」とあったが、本当に迷惑な話だ。言葉だけでなく、もっと親身になって対応してほしいとつくづく思った。茨城県はどのコースを回っても、いらつくばかりだ。中途半端に回り込んでもそこがまだ工事中だと困るので、遠回りだが思い切り戻り霞ヶ浦総合公園に直接行けるような道を選んだ。もうズボンはびしょ濡れ、しばらくスマホの地図を見ながら1.5kmほど進んだところにコンビニがあり、「風に強い傘」というグラスファイバーを使った大きめな黒い傘を買った。雨・風・水しぶきを防ぐのが精一杯で、景色を楽しむ余裕はない。関東ふれあいの道97コース目で過去最悪の天候だった。
</t>
    <rPh sb="61" eb="62">
      <t>バン</t>
    </rPh>
    <rPh sb="83" eb="85">
      <t>チョクゴ</t>
    </rPh>
    <rPh sb="349" eb="350">
      <t>オモ</t>
    </rPh>
    <rPh sb="524" eb="525">
      <t>ミ</t>
    </rPh>
    <phoneticPr fontId="3"/>
  </si>
  <si>
    <t xml:space="preserve">＜つくば駅＞～給食センターバス停～筑波大学～松見公園～つくばエキスポセンター～学園大橋～匂橋
撮影ポイント：エキスポセンターまえ
さすが学園都市、道路は整備されている。当初は５番のりばからつくばテクノパーク大穂行バスに乗るつもりだったが、始発は7:20なので歩いて行くことにした。時折雨がポツポツきても、何とかもっている。15番の距離はコースマップ及びホームページでは13.4kmとなっているが、現地の新しい案内図には14.0kmと書かれていた。13.4kmにしろ14.0kmにしろ、ろくに指導標識もないところを３時間で歩くというのは無理な話だ。茨城県の案内はどこまでいい加減なのだろうか、あきれかえるばかりだ。事前の準備としてgeographicaで全ての曲り角にマーキングをし、ミスしないように心がけた。それでも桜の広場の遊歩道のように、現場に行かないと分らないような所が何ヶ所かあった。
桜の広場と終点匂橋にあったコース案内図はH27.3設置と新しいものだが、それ以外の案内板は起点も終点も現在とは異なっている。そのため残りの距離をその場で知ることができない。確認のためにその都度足を止めて紙の地図、スマホの画面、ポイント間の距離が書いてあるメモをチェックをするので、時間がかかる。途中何回か雨がパラついたので、コンビニ見かけたら傘を買おうとしたのだが、そのつど止んでしまったので結局買わずにゴールした。
</t>
    <rPh sb="4" eb="5">
      <t>エキ</t>
    </rPh>
    <rPh sb="7" eb="9">
      <t>キュウショク</t>
    </rPh>
    <rPh sb="15" eb="16">
      <t>テイ</t>
    </rPh>
    <rPh sb="17" eb="19">
      <t>ツクバ</t>
    </rPh>
    <rPh sb="19" eb="21">
      <t>ダイガク</t>
    </rPh>
    <rPh sb="22" eb="24">
      <t>マツミ</t>
    </rPh>
    <rPh sb="24" eb="27">
      <t>コウエンカラ</t>
    </rPh>
    <rPh sb="39" eb="42">
      <t>ガクエンダイ</t>
    </rPh>
    <rPh sb="42" eb="43">
      <t>バシ</t>
    </rPh>
    <rPh sb="44" eb="45">
      <t>ニオイ</t>
    </rPh>
    <rPh sb="45" eb="46">
      <t>ハシ</t>
    </rPh>
    <rPh sb="85" eb="87">
      <t>トウショ</t>
    </rPh>
    <rPh sb="164" eb="165">
      <t>バン</t>
    </rPh>
    <phoneticPr fontId="3"/>
  </si>
  <si>
    <t xml:space="preserve">永井～県立中央青年の家～清滝寺～向上庵～小町の里～小野小町の墓～日枝神社～東城寺～旧田土部駅→下大島バス停
撮影ポイント：小町ふれあい広場の水車
13番に続いて入った。最初の５kmほどは指導標識が整備されていたがその後は殆ど見かけず、やはり茨城県は不親切だ。事前の下調べで曲がり角ごとにチェックしていたので、ミスはなかった。清滝寺、向上庵、東城寺では誰一人出会わなかったが、小町の里の駐車場には２～３台の車が停まっており、数人の観光客が訪れていた。小野小町の墓はコース外だが寄ってみたところ、個人の敷地の中で注意書きがあった。
平成27年３月に設置された新しいコース案内図は約18kmとなっていたが、ホームページや古い案内は16kmで2kmも違う。実際歩いても18kmはあり、いい加減さも今迄通り。NO8でも通った終点のりんりんロードはよく整備されているのに感心した。geographicaのトラッキングでは今日１日の距離が27kmになっていた。
</t>
    <rPh sb="0" eb="2">
      <t>ナガイ</t>
    </rPh>
    <rPh sb="3" eb="5">
      <t>ケンリツ</t>
    </rPh>
    <rPh sb="5" eb="7">
      <t>チュウオウ</t>
    </rPh>
    <rPh sb="7" eb="9">
      <t>セイネン</t>
    </rPh>
    <rPh sb="10" eb="11">
      <t>イエ</t>
    </rPh>
    <rPh sb="12" eb="14">
      <t>キヨタキ</t>
    </rPh>
    <rPh sb="14" eb="15">
      <t>デラ</t>
    </rPh>
    <rPh sb="16" eb="18">
      <t>コウジョウ</t>
    </rPh>
    <rPh sb="18" eb="19">
      <t>イオリ</t>
    </rPh>
    <rPh sb="20" eb="22">
      <t>コマチ</t>
    </rPh>
    <rPh sb="23" eb="24">
      <t>サト</t>
    </rPh>
    <rPh sb="32" eb="34">
      <t>ヒエ</t>
    </rPh>
    <rPh sb="34" eb="36">
      <t>ジンジャ</t>
    </rPh>
    <rPh sb="37" eb="39">
      <t>トウジョウ</t>
    </rPh>
    <rPh sb="39" eb="40">
      <t>デラ</t>
    </rPh>
    <rPh sb="41" eb="42">
      <t>キュウ</t>
    </rPh>
    <rPh sb="42" eb="44">
      <t>タツチ</t>
    </rPh>
    <rPh sb="44" eb="45">
      <t>ブ</t>
    </rPh>
    <rPh sb="45" eb="46">
      <t>エキ</t>
    </rPh>
    <rPh sb="47" eb="48">
      <t>シモ</t>
    </rPh>
    <rPh sb="48" eb="50">
      <t>オオシマ</t>
    </rPh>
    <rPh sb="52" eb="53">
      <t>テイ</t>
    </rPh>
    <rPh sb="76" eb="77">
      <t>バン</t>
    </rPh>
    <rPh sb="176" eb="179">
      <t>ダレヒトリ</t>
    </rPh>
    <rPh sb="179" eb="181">
      <t>デア</t>
    </rPh>
    <rPh sb="193" eb="196">
      <t>チュウシャジョウ</t>
    </rPh>
    <rPh sb="201" eb="202">
      <t>ダイ</t>
    </rPh>
    <rPh sb="203" eb="204">
      <t>クルマ</t>
    </rPh>
    <rPh sb="205" eb="206">
      <t>ト</t>
    </rPh>
    <rPh sb="212" eb="214">
      <t>スウニン</t>
    </rPh>
    <rPh sb="215" eb="218">
      <t>カンコウキャク</t>
    </rPh>
    <rPh sb="219" eb="220">
      <t>オトズ</t>
    </rPh>
    <rPh sb="358" eb="360">
      <t>シュウテン</t>
    </rPh>
    <rPh sb="371" eb="373">
      <t>セイビ</t>
    </rPh>
    <rPh sb="380" eb="382">
      <t>カンシン</t>
    </rPh>
    <phoneticPr fontId="3"/>
  </si>
  <si>
    <t xml:space="preserve">五輪堂バス停～御野立所～果樹試験場～林業試験場～佐谷果樹園団地～山本五輪塔～下佐谷バス停
撮影ポイント：御野立所の記念碑
茨城県４コース目。今の時期山側は雪が心配なので、標高の低いこのコースを選んだ。これまでの３コース（5,6,8）は標識の不備で散々だったので、事前に下調べを念入りに行った。実際回り始めると要所要所に新しいタイプの標識が設置されており、これまでとは違う印象を受けた。しかし、標識で示されている距離が7.4km、7.8km、8.4kmとばらついており、いい加減さは相変らずだ。御野立所の上り口で間違えたが、それ以外はスムーズに歩くことができた。おそらく標識が新しいのは、以前のが朽ちたせいではないかと思う。
茨城県発行の大判コース案内では撮影ポイントが閑居山百体磨崖仏となっているが、コース別案内では御野立所の記念碑に変っている。変更された理由や時期は不明だが、登山道や崖が危険と判断されたのではないだろうか。下佐谷ゴール後すぐに14番起点の永井へ向かった。
</t>
    <rPh sb="12" eb="14">
      <t>カジュ</t>
    </rPh>
    <rPh sb="14" eb="17">
      <t>シケンジョウ</t>
    </rPh>
    <rPh sb="426" eb="427">
      <t>バン</t>
    </rPh>
    <phoneticPr fontId="3"/>
  </si>
  <si>
    <t xml:space="preserve">大池公園前バス停～北条大池～平沢合流点～不動峠～北向観音～菖蒲沢～辻～＜月岡局前バス停＞
撮影ポイント：不動峠休憩所
11番から続いて入った。大池公園前バス停から終点までの距離はコースマップでは8.8kmとなっているが、現地での標識では9.6kmになっていた。峠越えの道なのに全て舗装道路で山道は一つもない。見るべきところもあまりなく、ダラダラとした上り坂が１時間以上続く。下りになってからはバスの時間を気にしてかなり走りこんだ。コースマップにある北向観音は道から外れているうえに、それらしい案内も一切見当たらず、結局どこにあるのか分らなかった。終点辻から月岡局前までも単調な道が2.8kmほど続き、寄るようなところはない。ゴールの月岡局は思ったとおり郵便局のことだったが、真ん前にある郵便局の名前は小桜郵便局となっていた。バス停の名前は月岡（にある小桜郵便）局前ということのようだ。
</t>
    <rPh sb="62" eb="63">
      <t>バン</t>
    </rPh>
    <rPh sb="68" eb="69">
      <t>ハイ</t>
    </rPh>
    <phoneticPr fontId="3"/>
  </si>
  <si>
    <t xml:space="preserve">筑波山神社入口バス停～筑波梅林～筑波山神社～大御堂～宮脇駅－筑波山ケーブルカー－筑波山頂駅～男女川（みなのがわ）～平沢管衙遺跡～北条大池
撮影ポイント：男女川の案内板
筑波山神社入口バス停からまず筑波梅林へ行ったが、残念ながら梅は散っていて全く見ることができなかった。そこから筑波山神社を通りケーブルカーに乗った。人気のある筑波山だけあって、平日にもかかわらず大勢の人で賑わっていた。春休みなので子連れがやたらに多い。高尾山より高さはあってもせいぜい稲荷山コース程度の道だと思っていたが、岩や根っこが多く勾配もありかなり険しいと感じた。山頂から１kmのところに茨城県では珍しい里程標があった。ケーブルカーのすれ違う場所にある休憩所では大勢の人が休んでいた。再び筑波山神社を通りつくば道を下りるところで道を間違え、バス停の方に進んでしまいかなりロスをした。北条大池までのつくば道にはいたる所にフットバスの標識があり、実に分り易く距離表示もあって本当に参考になった。大池公園の桜は満開で、時期的には一番よかった。ゴール後すぐに12番に向った。
</t>
    <rPh sb="0" eb="3">
      <t>ツクバサン</t>
    </rPh>
    <rPh sb="3" eb="5">
      <t>ジンジャ</t>
    </rPh>
    <rPh sb="5" eb="7">
      <t>イリグチ</t>
    </rPh>
    <rPh sb="9" eb="10">
      <t>テイ</t>
    </rPh>
    <rPh sb="11" eb="13">
      <t>ツクバ</t>
    </rPh>
    <rPh sb="13" eb="15">
      <t>バイリン</t>
    </rPh>
    <rPh sb="16" eb="19">
      <t>ツクバサン</t>
    </rPh>
    <rPh sb="19" eb="22">
      <t>ジンジャカラ</t>
    </rPh>
    <rPh sb="22" eb="25">
      <t>オオミドウ</t>
    </rPh>
    <rPh sb="26" eb="28">
      <t>ミヤワキ</t>
    </rPh>
    <rPh sb="28" eb="29">
      <t>エキ</t>
    </rPh>
    <rPh sb="30" eb="33">
      <t>ツクバサン</t>
    </rPh>
    <rPh sb="40" eb="42">
      <t>ツクバ</t>
    </rPh>
    <rPh sb="42" eb="45">
      <t>サンチョウエキ</t>
    </rPh>
    <rPh sb="46" eb="48">
      <t>ダンジョ</t>
    </rPh>
    <rPh sb="48" eb="49">
      <t>カワ</t>
    </rPh>
    <rPh sb="57" eb="59">
      <t>ヒラサワ</t>
    </rPh>
    <rPh sb="59" eb="60">
      <t>カン</t>
    </rPh>
    <rPh sb="60" eb="61">
      <t>ガ</t>
    </rPh>
    <rPh sb="61" eb="63">
      <t>イセキ</t>
    </rPh>
    <rPh sb="64" eb="66">
      <t>ホウジョウ</t>
    </rPh>
    <rPh sb="66" eb="68">
      <t>オオイケ</t>
    </rPh>
    <rPh sb="69" eb="71">
      <t>サツエイ</t>
    </rPh>
    <rPh sb="76" eb="78">
      <t>ダンジョ</t>
    </rPh>
    <rPh sb="78" eb="79">
      <t>カワ</t>
    </rPh>
    <rPh sb="80" eb="82">
      <t>アンナイ</t>
    </rPh>
    <rPh sb="82" eb="83">
      <t>イタ</t>
    </rPh>
    <rPh sb="104" eb="105">
      <t>イ</t>
    </rPh>
    <rPh sb="109" eb="111">
      <t>ザンネン</t>
    </rPh>
    <rPh sb="114" eb="115">
      <t>ウメ</t>
    </rPh>
    <rPh sb="123" eb="124">
      <t>ミ</t>
    </rPh>
    <rPh sb="145" eb="146">
      <t>トオ</t>
    </rPh>
    <rPh sb="154" eb="155">
      <t>ノ</t>
    </rPh>
    <rPh sb="193" eb="195">
      <t>ハルヤス</t>
    </rPh>
    <rPh sb="199" eb="200">
      <t>コ</t>
    </rPh>
    <rPh sb="200" eb="201">
      <t>ツ</t>
    </rPh>
    <rPh sb="207" eb="208">
      <t>オオ</t>
    </rPh>
    <rPh sb="269" eb="271">
      <t>サンチョウ</t>
    </rPh>
    <rPh sb="281" eb="284">
      <t>イバラキケン</t>
    </rPh>
    <rPh sb="286" eb="287">
      <t>メズラ</t>
    </rPh>
    <rPh sb="289" eb="292">
      <t>リテイヒョウ</t>
    </rPh>
    <rPh sb="306" eb="307">
      <t>チガ</t>
    </rPh>
    <rPh sb="308" eb="310">
      <t>バショ</t>
    </rPh>
    <rPh sb="313" eb="315">
      <t>キュウケイ</t>
    </rPh>
    <rPh sb="315" eb="316">
      <t>ショ</t>
    </rPh>
    <rPh sb="329" eb="330">
      <t>フタタ</t>
    </rPh>
    <rPh sb="337" eb="338">
      <t>トオ</t>
    </rPh>
    <rPh sb="342" eb="343">
      <t>ミチ</t>
    </rPh>
    <rPh sb="344" eb="345">
      <t>オ</t>
    </rPh>
    <rPh sb="351" eb="352">
      <t>ミチ</t>
    </rPh>
    <rPh sb="353" eb="355">
      <t>マチガ</t>
    </rPh>
    <rPh sb="359" eb="360">
      <t>テイ</t>
    </rPh>
    <rPh sb="361" eb="362">
      <t>ホウ</t>
    </rPh>
    <rPh sb="363" eb="364">
      <t>スス</t>
    </rPh>
    <rPh sb="388" eb="389">
      <t>ミチ</t>
    </rPh>
    <rPh sb="448" eb="450">
      <t>イチバン</t>
    </rPh>
    <rPh sb="464" eb="465">
      <t>バン</t>
    </rPh>
    <phoneticPr fontId="3"/>
  </si>
  <si>
    <t xml:space="preserve">＜男体山山頂＞～筑波山御幸ヶ原～ユースホステル跡地～路傍の大石～椎尾山薬王院～みかん園～旧酒寄駅跡
撮影ポイント：カタクリ群落の案内板
起点は御幸ヶ原のケーブル筑波山頂駅だが、折角なので男体山の山頂をスタート地点とした。途中御幸ヶ原のそば屋で、冷やしとろろそばを食べた。ケーブルカー駅前は団体客で大層賑わっていたが、登山道に入ると人影は全くない。鬼ヶ作林道に入っても一人もすれ違わなかった。山頂（御幸ヶ原）から3.1kmの地点を過ぎた辺りで突然動物が道を横切った。写真は撮れたが遠いのでアナグマか、タヌキかよく分らない。林道から薬王院へ行く登山道で男性と出会い、言葉をかわした。近くの人で、この道をよく利用しているとのことだった。時間が気になり薬王院は仁王門だけで本堂・三重塔は見ることができなかった。朝4:33に９番の途中から歩き始めて、10番をゴールするまで９時間以上かかった。前回11では寄れなかった筑波山の山頂（男体山）に行けたのはよかった。
このコースで全18コースを歩き終えて何が一番うれしいかというと、もうこれでいい加減な茨城県のコースを回らなくて済むということだ。
</t>
    <rPh sb="105" eb="107">
      <t>チテン</t>
    </rPh>
    <rPh sb="111" eb="113">
      <t>トチュウ</t>
    </rPh>
    <rPh sb="120" eb="121">
      <t>ヤ</t>
    </rPh>
    <rPh sb="132" eb="133">
      <t>タ</t>
    </rPh>
    <rPh sb="142" eb="144">
      <t>エキマエ</t>
    </rPh>
    <rPh sb="145" eb="148">
      <t>ダンタイキャク</t>
    </rPh>
    <rPh sb="149" eb="151">
      <t>タイソウ</t>
    </rPh>
    <rPh sb="151" eb="152">
      <t>ニギ</t>
    </rPh>
    <rPh sb="159" eb="162">
      <t>トザンドウ</t>
    </rPh>
    <rPh sb="163" eb="164">
      <t>ハイ</t>
    </rPh>
    <rPh sb="166" eb="168">
      <t>ヒトカゲ</t>
    </rPh>
    <rPh sb="169" eb="170">
      <t>マッタ</t>
    </rPh>
    <rPh sb="180" eb="181">
      <t>ハイ</t>
    </rPh>
    <rPh sb="184" eb="186">
      <t>ヒトリ</t>
    </rPh>
    <rPh sb="189" eb="190">
      <t>チガ</t>
    </rPh>
    <rPh sb="212" eb="214">
      <t>チテン</t>
    </rPh>
    <rPh sb="215" eb="216">
      <t>ス</t>
    </rPh>
    <rPh sb="218" eb="219">
      <t>アタ</t>
    </rPh>
    <rPh sb="221" eb="223">
      <t>トツゼン</t>
    </rPh>
    <rPh sb="223" eb="225">
      <t>ドウブツ</t>
    </rPh>
    <rPh sb="228" eb="230">
      <t>ヨコギ</t>
    </rPh>
    <rPh sb="233" eb="235">
      <t>シャシン</t>
    </rPh>
    <rPh sb="236" eb="237">
      <t>ト</t>
    </rPh>
    <rPh sb="240" eb="241">
      <t>トオ</t>
    </rPh>
    <rPh sb="256" eb="257">
      <t>ワカ</t>
    </rPh>
    <rPh sb="261" eb="262">
      <t>リン</t>
    </rPh>
    <rPh sb="262" eb="263">
      <t>ドウ</t>
    </rPh>
    <rPh sb="275" eb="277">
      <t>ダンセイ</t>
    </rPh>
    <rPh sb="278" eb="280">
      <t>デア</t>
    </rPh>
    <rPh sb="282" eb="284">
      <t>コトバ</t>
    </rPh>
    <rPh sb="290" eb="291">
      <t>チカ</t>
    </rPh>
    <rPh sb="293" eb="294">
      <t>ヒト</t>
    </rPh>
    <rPh sb="298" eb="299">
      <t>ミチ</t>
    </rPh>
    <rPh sb="302" eb="304">
      <t>リヨウ</t>
    </rPh>
    <rPh sb="316" eb="318">
      <t>ジカン</t>
    </rPh>
    <rPh sb="319" eb="320">
      <t>キ</t>
    </rPh>
    <rPh sb="340" eb="341">
      <t>ミ</t>
    </rPh>
    <rPh sb="352" eb="353">
      <t>アサ</t>
    </rPh>
    <rPh sb="359" eb="360">
      <t>バン</t>
    </rPh>
    <rPh sb="373" eb="374">
      <t>バン</t>
    </rPh>
    <rPh sb="398" eb="399">
      <t>ヨ</t>
    </rPh>
    <phoneticPr fontId="3"/>
  </si>
  <si>
    <t>NO5→南飯田～入野～林道富谷入野線～林道富谷観音線～富谷～富谷観音（とみやかんのん）～富谷～虎丸橋（元岩瀬）→＜岩瀬駅＞
撮影ポイント：撮影ポイント：冨谷観音三重塔
５番に続いて入ったが、いきなりミスをした。指導標識がないので、横断した道を道なりに南下してしまった。復帰はしたが、相変わらず分りにくい。標準時間2時間のところを2時間48分もかかり、４割増しは５番よりも悪い。富谷観音三重塔に着いたのは15:50頃、何とか写真はとれたが上がってきた参道の門を閉められ、早く出るように促されて車道を経由して下った。午後４時閉門とは知らなかった。富谷観音の山門・本殿・三重塔などは素晴らしい建物だが、その感動よりもコース案内の不満の方が大きくコース全体の印象を悪くしている。
関東ふれあいの道茨城県は２コース目だが、全体では91コース目、歩行距離は今日で千キロの大台を超え1,006.6kmとなった。</t>
    <rPh sb="86" eb="87">
      <t>バン</t>
    </rPh>
    <rPh sb="88" eb="89">
      <t>ツヅ</t>
    </rPh>
    <rPh sb="91" eb="92">
      <t>ハイ</t>
    </rPh>
    <rPh sb="135" eb="137">
      <t>フッキ</t>
    </rPh>
    <rPh sb="142" eb="144">
      <t>アイカ</t>
    </rPh>
    <rPh sb="147" eb="148">
      <t>ワカ</t>
    </rPh>
    <rPh sb="182" eb="183">
      <t>バン</t>
    </rPh>
    <rPh sb="207" eb="208">
      <t>コロ</t>
    </rPh>
    <rPh sb="209" eb="210">
      <t>ナン</t>
    </rPh>
    <rPh sb="212" eb="214">
      <t>シャシン</t>
    </rPh>
    <rPh sb="219" eb="220">
      <t>ア</t>
    </rPh>
    <rPh sb="235" eb="236">
      <t>ハヤ</t>
    </rPh>
    <rPh sb="237" eb="238">
      <t>デ</t>
    </rPh>
    <rPh sb="242" eb="243">
      <t>ウナガ</t>
    </rPh>
    <rPh sb="246" eb="248">
      <t>シャドウ</t>
    </rPh>
    <rPh sb="249" eb="251">
      <t>ケイユ</t>
    </rPh>
    <rPh sb="253" eb="254">
      <t>クダ</t>
    </rPh>
    <phoneticPr fontId="3"/>
  </si>
  <si>
    <t xml:space="preserve">＜笠間駅＞ﾀｸｼｰ→片庭～楞巌寺～仏頂山～奈良駄峠～池亀五大力堂～南飯田→NO6へ
撮影ポイント：楞厳寺の山門
初めての茨城県だが、１番から４番はバス路線が廃止されたこともあって便が悪いため、５番～８番を選び一泊で４コースを目指した。他県では休憩時間を入れても標準時間に収まっていたが、今回は写真撮影・ロスタイムを除いても３割以上の１時間近く超過した。原因の多くは案内の不親切さにあると思う。二股或いは曲がり角ごとに方向を確かめ位置確認をしなければならず、不効率極まりないと感じた。途中に新しい案内板があっても、肝心の分岐点に案内がない場合が多い。奈良駄峠手前の鋭角に曲がる階段のところに紛らわしい手書きの案内があった。「階段を登る」の下に「X」と書かれており、上がらず直進してしまった。誰が書いたか知らないが、ないほうがましだ。脇に高峰山山頂方面の支柱があるが、関東ふれあいとの関連が分らない。五大力堂又は南飯田方面と一言書いてあれば間違いなく階段を上がるだろう。
</t>
    <rPh sb="1" eb="4">
      <t>カサマエキ</t>
    </rPh>
    <rPh sb="28" eb="30">
      <t>ゴダイ</t>
    </rPh>
    <rPh sb="30" eb="31">
      <t>リキ</t>
    </rPh>
    <rPh sb="31" eb="32">
      <t>ドウ</t>
    </rPh>
    <rPh sb="68" eb="69">
      <t>バン</t>
    </rPh>
    <rPh sb="72" eb="73">
      <t>バン</t>
    </rPh>
    <rPh sb="98" eb="99">
      <t>バン</t>
    </rPh>
    <rPh sb="101" eb="102">
      <t>バン</t>
    </rPh>
    <rPh sb="332" eb="333">
      <t>ア</t>
    </rPh>
    <rPh sb="336" eb="337">
      <t>チョク</t>
    </rPh>
    <rPh sb="373" eb="375">
      <t>ホウメン</t>
    </rPh>
    <rPh sb="383" eb="385">
      <t>カントウ</t>
    </rPh>
    <rPh sb="391" eb="393">
      <t>カンレン</t>
    </rPh>
    <rPh sb="394" eb="395">
      <t>ワカ</t>
    </rPh>
    <rPh sb="403" eb="404">
      <t>マタ</t>
    </rPh>
    <rPh sb="408" eb="410">
      <t>ホウメン</t>
    </rPh>
    <rPh sb="411" eb="413">
      <t>ヒトコト</t>
    </rPh>
    <rPh sb="413" eb="414">
      <t>カ</t>
    </rPh>
    <rPh sb="419" eb="421">
      <t>マチガ</t>
    </rPh>
    <rPh sb="424" eb="426">
      <t>カイダン</t>
    </rPh>
    <rPh sb="427" eb="428">
      <t>ア</t>
    </rPh>
    <phoneticPr fontId="3"/>
  </si>
  <si>
    <t xml:space="preserve">＜徳蔵（とくら）局前バス停＞→石寺～弥勒堂～栃郷戸～寺崎～笠間稲荷～佐白山（さしろさん）～笠間城跡～笠間駅
撮影ポイント：笠間城天主跡石碑
今朝5:10 ２番の途中から歩き始めて、本日最後のコースだ。３番の終点徳蔵局前バス停から４番の起点石寺までの4.1kmは接続コースとなっており、標識等一切なく、慎重に地図を確認しながら歩いた。広い道だが交通量は余りない。さくらトンネルを出ると、笠間市に入る。石寺のコース案内板はすぐ分ったが、右折する所を間違えた。通りを挟んだ向いにある細い道路を曲がらなければいけなかったのだが、渡ってみてもそれらしい指導標識がないので、少し先に見える信号を右折してしまった。ほぼ平行した道だが、このビーフラインは山すそを上っていく。右手を見ると、下に本来の道が見える。１kmほど上り坂が続き下の道が見えなくなってしまった。右へ曲る道があればコースに復帰できると思いここを右へ曲ってみた。しかし、ここは個人の家で行き止まりだった。さらに進むと今度は右側に「この先通り抜け出来ません」の看板があった。中へ入りやっと本来のコースに復帰し、弥勒堂に着いた。笠間稲荷神社の先佐白山ではもっと道に迷ってしまった。今日は朝5:10から12時間を超える長丁場となった。歩数計は今日だけで68,212歩、昨日が36,178歩、合せると104,390歩になっており実に60kmを超えたようだ。１日で40km超えは３回あるが、２日で60km超えは初めてのことで、久しぶりに足に豆ができた。
</t>
    <rPh sb="79" eb="80">
      <t>バン</t>
    </rPh>
    <rPh sb="102" eb="103">
      <t>バン</t>
    </rPh>
    <rPh sb="116" eb="117">
      <t>バン</t>
    </rPh>
    <rPh sb="208" eb="209">
      <t>バン</t>
    </rPh>
    <rPh sb="212" eb="213">
      <t>ワカ</t>
    </rPh>
    <rPh sb="307" eb="308">
      <t>ミチ</t>
    </rPh>
    <rPh sb="462" eb="463">
      <t>ナカ</t>
    </rPh>
    <rPh sb="464" eb="465">
      <t>ハイ</t>
    </rPh>
    <rPh sb="484" eb="485">
      <t>ツ</t>
    </rPh>
    <rPh sb="495" eb="496">
      <t>サキ</t>
    </rPh>
    <rPh sb="504" eb="505">
      <t>ミチ</t>
    </rPh>
    <rPh sb="506" eb="507">
      <t>マヨ</t>
    </rPh>
    <phoneticPr fontId="3"/>
  </si>
  <si>
    <t xml:space="preserve">塩子支所前バス停～小勝三差路～山びこの郷～七会（ななかい）公民館～徳蔵（とくぞう）寺～徳蔵（とくら）局前バス停
撮影ポイント：徳蔵寺の大師堂
２番の終点塩子支所前バス停から休憩なしですぐスタートした。もし、家からだと直接来るのは不可能なほど不便なところで、バスは早朝と夕刻のみで乗り継ぐことができない。よくもこんなところをコースにしたなと感じるが、以前はもっとバスが走っていたのだろう。終点のコース案内板には「コース内には・・・徳蔵寺があります」とあるが、購入したコースマップを見ると赤い線は徳蔵局前までで、徳蔵寺はコース内に入っていない。また、コース一覧の距離表示も徳蔵寺往復の距離は含まれていない。しかしこの案内図では赤い線が徳蔵寺まで伸びている。それにしても徳蔵（とくら）にある徳蔵（とくぞう）寺とはどうしてそうなったのか知りたい。また「近くには・・・八瓶山があります」とあるが、1.5km以上離れていて近くもなんともなく、しかもどうやっていくのか道筋も明らかではない。まさに余分な情報だと思う。コース案内には大藤放牧場のことが書かれているがコースマップにはなく、実際どこにあるか分らなかった。まあまあ標識があったのと事前マーキングのおかげで、ノーミスで歩くことができた。
</t>
    <rPh sb="67" eb="69">
      <t>タイシ</t>
    </rPh>
    <rPh sb="69" eb="70">
      <t>ドウ</t>
    </rPh>
    <rPh sb="73" eb="74">
      <t>バン</t>
    </rPh>
    <rPh sb="194" eb="196">
      <t>シュウテン</t>
    </rPh>
    <rPh sb="200" eb="203">
      <t>アンナイバン</t>
    </rPh>
    <rPh sb="365" eb="366">
      <t>シ</t>
    </rPh>
    <phoneticPr fontId="3"/>
  </si>
  <si>
    <t xml:space="preserve">御前山バス停～御前山～上伊勢畑～こまねぎ峠～荒沢不動の滝～仏国寺～塩子支所
撮影ポイント：仏国寺の銅鐘
１番から続いて入り、御前山頂上の鐘つき堂跡で一泊することにした。ここのベンチは長くてきれいだったので、レジャーシートの上にエアーマットを敷き、その上に買ったばかりの寝袋を置いた。風もなく穏やかで、寝袋に入りラジオのニュースや野球を聞いてから眠った。しかし、数時間後「ザワザワ」という音で目が覚めた。風が出てきたようで、しかもぽつぽつと雨が降ってきた。窓がないので吹き付けてくる。仕方なく下に敷いたレジャーシートを寝袋にかけてみたが、風ですぐ飛ばされてしまう。何とかからませて雨をしのぎつつ、また眠りについた。翌朝4:30頃目が覚めた。月が出ており、天気はよさそうだ。初めての寝袋にしてはよく眠れた方だと思う。朝焼けのまだ薄暗い5:10に出発。内山国有林の看板を過ぎてからコース名通り杉並木が続いている。周りを見渡すと間伐のためかかなり伐採されており、ハゲ山になっている所もあった。荒沢不動の滝の標識はガードレールの内側にあり、分りにくかった。わずかに水が流れている程度で、とても滝と言えるようなものではない。仏国寺の長い階段を数えたら203段あった。夜明け前に出発したので、ゴールしたのはまだ9:00だった。
</t>
    <rPh sb="20" eb="21">
      <t>トウゲ</t>
    </rPh>
    <rPh sb="22" eb="24">
      <t>アラサワ</t>
    </rPh>
    <rPh sb="24" eb="26">
      <t>フドウ</t>
    </rPh>
    <rPh sb="27" eb="28">
      <t>タキ</t>
    </rPh>
    <rPh sb="29" eb="30">
      <t>ブツ</t>
    </rPh>
    <rPh sb="30" eb="31">
      <t>クニ</t>
    </rPh>
    <rPh sb="31" eb="32">
      <t>テラ</t>
    </rPh>
    <rPh sb="33" eb="34">
      <t>シオ</t>
    </rPh>
    <rPh sb="34" eb="35">
      <t>コ</t>
    </rPh>
    <rPh sb="35" eb="36">
      <t>シ</t>
    </rPh>
    <rPh sb="36" eb="37">
      <t>ショ</t>
    </rPh>
    <rPh sb="54" eb="55">
      <t>バン</t>
    </rPh>
    <rPh sb="75" eb="77">
      <t>イッパク</t>
    </rPh>
    <rPh sb="128" eb="129">
      <t>カ</t>
    </rPh>
    <rPh sb="380" eb="382">
      <t>カンバン</t>
    </rPh>
    <rPh sb="383" eb="384">
      <t>ス</t>
    </rPh>
    <rPh sb="391" eb="392">
      <t>ナ</t>
    </rPh>
    <rPh sb="392" eb="393">
      <t>トオ</t>
    </rPh>
    <rPh sb="398" eb="399">
      <t>ツヅ</t>
    </rPh>
    <rPh sb="404" eb="405">
      <t>マワ</t>
    </rPh>
    <rPh sb="407" eb="409">
      <t>ミワタ</t>
    </rPh>
    <rPh sb="411" eb="413">
      <t>カンバツ</t>
    </rPh>
    <rPh sb="420" eb="422">
      <t>バッサイ</t>
    </rPh>
    <rPh sb="430" eb="431">
      <t>ヤマ</t>
    </rPh>
    <rPh sb="437" eb="438">
      <t>トコロ</t>
    </rPh>
    <rPh sb="450" eb="452">
      <t>ヒョウシキ</t>
    </rPh>
    <rPh sb="460" eb="462">
      <t>ウチガワ</t>
    </rPh>
    <rPh sb="466" eb="467">
      <t>ワカ</t>
    </rPh>
    <rPh sb="485" eb="487">
      <t>テイド</t>
    </rPh>
    <rPh sb="494" eb="495">
      <t>イ</t>
    </rPh>
    <rPh sb="511" eb="512">
      <t>ナガ</t>
    </rPh>
    <rPh sb="513" eb="515">
      <t>カイダン</t>
    </rPh>
    <rPh sb="516" eb="517">
      <t>カゾ</t>
    </rPh>
    <rPh sb="528" eb="530">
      <t>ヨア</t>
    </rPh>
    <rPh sb="531" eb="532">
      <t>マエ</t>
    </rPh>
    <rPh sb="533" eb="535">
      <t>シュッパツ</t>
    </rPh>
    <phoneticPr fontId="3"/>
  </si>
  <si>
    <t xml:space="preserve">＜柏崎バス停＞～下飯野～相川橋～御前山青少年旅行村～御前山～御前山バス停
撮影ポイント：青少年旅行村展望台コース
１～４番は交通の便が悪くずっと先延ばしにして、どうすればいいか悩んだすえに２日がかりで１～４を一気に回ることにした。旅館やホテルがなく、先週寝袋、マット、バックパックを買ってきた。
コース案内には御前山車庫前下車とあるが、調べてみると１つ手前の柏崎が近いので下車、下飯野まで3.6kmを歩く。青少年旅行村では管理棟に立寄り、これから展望台に行く旨伝えたところ、親切に道順を教えてくれた。展望台を過ぎたところで突然蛇が出てきて、思わず踏みそうになった。２m近くある大きな蛇だった。那珂川大橋まで4.1kmの地点に同じ内容の御前山県立自然公園御前山観光協会標識があった。表示されている距離と時間は関東ふれあいの道コースタイムと違っているが、こちらのほうが納得がいく。関東ふれあいの道のタイムはかなり無理があると思う。御前山説明板がある所はどうみても山頂には見えない。山頂がどこか分らなかったが、最後に見つけることができた。終点にある御前山県立自然公園ハイキングコース案内板の中に「頂上（鐘つき堂跡）」とあった。
御前山バス停ゴール後道の駅かつらで食事でもと思ったが、入口に「うどん・そば終了しました」と書かれており、食べることはできなかった。その後２番をスタートして頂上（鐘つき堂跡）まで戻り、寝袋の準備をした。
</t>
    <rPh sb="1" eb="3">
      <t>カシワザキ</t>
    </rPh>
    <rPh sb="5" eb="6">
      <t>テイ</t>
    </rPh>
    <rPh sb="8" eb="11">
      <t>シモイイノ</t>
    </rPh>
    <rPh sb="12" eb="14">
      <t>アイカワ</t>
    </rPh>
    <rPh sb="14" eb="15">
      <t>バシ</t>
    </rPh>
    <rPh sb="35" eb="36">
      <t>テイ</t>
    </rPh>
    <rPh sb="61" eb="62">
      <t>バン</t>
    </rPh>
    <rPh sb="201" eb="202">
      <t>アル</t>
    </rPh>
    <rPh sb="255" eb="256">
      <t>ス</t>
    </rPh>
    <rPh sb="266" eb="267">
      <t>デ</t>
    </rPh>
    <rPh sb="285" eb="286">
      <t>チカ</t>
    </rPh>
    <rPh sb="289" eb="290">
      <t>オオ</t>
    </rPh>
    <rPh sb="292" eb="293">
      <t>ヘビ</t>
    </rPh>
    <rPh sb="310" eb="312">
      <t>チテン</t>
    </rPh>
    <rPh sb="411" eb="412">
      <t>オモ</t>
    </rPh>
    <rPh sb="417" eb="419">
      <t>セツメイ</t>
    </rPh>
    <rPh sb="419" eb="420">
      <t>イタ</t>
    </rPh>
    <rPh sb="423" eb="424">
      <t>トコロ</t>
    </rPh>
    <rPh sb="430" eb="432">
      <t>サンチョウ</t>
    </rPh>
    <rPh sb="434" eb="435">
      <t>ミ</t>
    </rPh>
    <rPh sb="439" eb="441">
      <t>サンチョウ</t>
    </rPh>
    <rPh sb="445" eb="446">
      <t>ワカ</t>
    </rPh>
    <rPh sb="453" eb="455">
      <t>サイゴ</t>
    </rPh>
    <rPh sb="456" eb="457">
      <t>ミ</t>
    </rPh>
    <rPh sb="467" eb="469">
      <t>シュウテン</t>
    </rPh>
    <rPh sb="472" eb="475">
      <t>ゴゼンヤマ</t>
    </rPh>
    <rPh sb="489" eb="491">
      <t>アンナイ</t>
    </rPh>
    <rPh sb="491" eb="492">
      <t>イタ</t>
    </rPh>
    <rPh sb="493" eb="494">
      <t>ナカ</t>
    </rPh>
    <rPh sb="521" eb="522">
      <t>ゴ</t>
    </rPh>
    <rPh sb="529" eb="531">
      <t>ショクジ</t>
    </rPh>
    <rPh sb="534" eb="535">
      <t>オモ</t>
    </rPh>
    <rPh sb="579" eb="580">
      <t>ゴ</t>
    </rPh>
    <rPh sb="581" eb="582">
      <t>バン</t>
    </rPh>
    <rPh sb="600" eb="601">
      <t>モド</t>
    </rPh>
    <rPh sb="603" eb="605">
      <t>ネブクロ</t>
    </rPh>
    <rPh sb="606" eb="608">
      <t>ジュンビ</t>
    </rPh>
    <phoneticPr fontId="3"/>
  </si>
  <si>
    <r>
      <t xml:space="preserve">茨城県は今まで回った１都５県の中で一番ひどいというのが率直な感想である。悩まされた原因をいくつか挙げてみる。
</t>
    </r>
    <r>
      <rPr>
        <b/>
        <sz val="10"/>
        <color rgb="FFFF0000"/>
        <rFont val="ＭＳ 明朝"/>
        <family val="1"/>
        <charset val="128"/>
      </rPr>
      <t>1.コースマップに道路が書かれていない</t>
    </r>
    <r>
      <rPr>
        <sz val="10"/>
        <rFont val="ＭＳ 明朝"/>
        <family val="1"/>
        <charset val="128"/>
      </rPr>
      <t xml:space="preserve">
茨城県コースマップの最大の欠陥は、林道を含めた道路が消されていることだ。赤い線が林道なのか、散策路を含めて登山道なのか区別がつかない。特に林道を横切っている場合、地図上でどの位置なのかを知ることができないのだ。茨城県のコースマップ全てに共通している。他県では一旦登山道をはずれても、林道や県道との位置関係で何度か復帰できた。これがコースミスをする大きな要因である。
</t>
    </r>
    <r>
      <rPr>
        <b/>
        <sz val="10"/>
        <color rgb="FFFF0000"/>
        <rFont val="ＭＳ 明朝"/>
        <family val="1"/>
        <charset val="128"/>
      </rPr>
      <t>2.分岐点に指導標識がない</t>
    </r>
    <r>
      <rPr>
        <sz val="10"/>
        <rFont val="ＭＳ 明朝"/>
        <family val="1"/>
        <charset val="128"/>
      </rPr>
      <t xml:space="preserve">
特に市街地は殆ど見かけない。山道では一本道のどうでも良い所に多くみかけるが、肝心な分岐点にはない所が多い。しばらく行き過ぎて戻ったことが何回もある。コース変更した所にも標識がなく、まともに歩くことができなかった。
</t>
    </r>
    <r>
      <rPr>
        <b/>
        <sz val="10"/>
        <color rgb="FFFF0000"/>
        <rFont val="ＭＳ 明朝"/>
        <family val="1"/>
        <charset val="128"/>
      </rPr>
      <t>3.当初設定からコース変更したのに案内がない</t>
    </r>
    <r>
      <rPr>
        <sz val="10"/>
        <rFont val="ＭＳ 明朝"/>
        <family val="1"/>
        <charset val="128"/>
      </rPr>
      <t xml:space="preserve">
現地では通行止めの看板があり、コースマップもルートが変更されているにもかかわらずホームページにその案内がない。距離表示も元のままで、変更後の距離はもっと長いと思われる。起点・終点が変更されているのに、現地の指導標識がそのままになっている。
</t>
    </r>
    <r>
      <rPr>
        <b/>
        <sz val="10"/>
        <color rgb="FFFF0000"/>
        <rFont val="ＭＳ 明朝"/>
        <family val="1"/>
        <charset val="128"/>
      </rPr>
      <t>4.工事中通行止めの案内がホームページにない</t>
    </r>
    <r>
      <rPr>
        <sz val="10"/>
        <rFont val="ＭＳ 明朝"/>
        <family val="1"/>
        <charset val="128"/>
      </rPr>
      <t xml:space="preserve">
期間限定の工事でも他県では迂回路を載せている。土砂降りの中、突然通行止めに出くわした。ホームページどころか、現地にも迂回路の掲示がなかった。
</t>
    </r>
    <r>
      <rPr>
        <b/>
        <sz val="10"/>
        <color rgb="FFFF0000"/>
        <rFont val="ＭＳ 明朝"/>
        <family val="1"/>
        <charset val="128"/>
      </rPr>
      <t>5.指導標識の距離がいい加減</t>
    </r>
    <r>
      <rPr>
        <sz val="10"/>
        <rFont val="ＭＳ 明朝"/>
        <family val="1"/>
        <charset val="128"/>
      </rPr>
      <t xml:space="preserve">
同じコースで左右に書かれた合計距離の異なるのが何ヶ所もあった。それでなくても標識が少ないのに、どれが本当なのか分らずバス時間に間に合うか不安になった。
茨城県を歩き終えて、もう行かなくて済むと思うと本当にほっとする。
これで踏破済みは107コース、1,257kmとなった。
</t>
    </r>
    <rPh sb="0" eb="3">
      <t>イバラキケン</t>
    </rPh>
    <rPh sb="4" eb="5">
      <t>イマ</t>
    </rPh>
    <rPh sb="7" eb="8">
      <t>マワ</t>
    </rPh>
    <rPh sb="11" eb="12">
      <t>ト</t>
    </rPh>
    <rPh sb="13" eb="14">
      <t>ケン</t>
    </rPh>
    <rPh sb="15" eb="16">
      <t>ナカ</t>
    </rPh>
    <rPh sb="17" eb="19">
      <t>イチバン</t>
    </rPh>
    <rPh sb="27" eb="29">
      <t>ソッチョク</t>
    </rPh>
    <rPh sb="30" eb="32">
      <t>カンソウ</t>
    </rPh>
    <rPh sb="36" eb="37">
      <t>ナヤ</t>
    </rPh>
    <rPh sb="41" eb="43">
      <t>ゲンイン</t>
    </rPh>
    <rPh sb="48" eb="49">
      <t>ア</t>
    </rPh>
    <rPh sb="64" eb="66">
      <t>ドウロ</t>
    </rPh>
    <rPh sb="67" eb="68">
      <t>カ</t>
    </rPh>
    <rPh sb="260" eb="262">
      <t>ブンキ</t>
    </rPh>
    <rPh sb="262" eb="263">
      <t>テン</t>
    </rPh>
    <rPh sb="264" eb="266">
      <t>シドウ</t>
    </rPh>
    <rPh sb="266" eb="268">
      <t>ヒョウシキ</t>
    </rPh>
    <rPh sb="272" eb="273">
      <t>トク</t>
    </rPh>
    <rPh sb="274" eb="277">
      <t>シガイチ</t>
    </rPh>
    <rPh sb="278" eb="279">
      <t>ホトン</t>
    </rPh>
    <rPh sb="280" eb="281">
      <t>ミ</t>
    </rPh>
    <rPh sb="286" eb="288">
      <t>ヤマミチ</t>
    </rPh>
    <rPh sb="290" eb="293">
      <t>イッポンミチ</t>
    </rPh>
    <rPh sb="298" eb="299">
      <t>リョウ</t>
    </rPh>
    <rPh sb="300" eb="301">
      <t>トコロ</t>
    </rPh>
    <rPh sb="302" eb="303">
      <t>オオ</t>
    </rPh>
    <rPh sb="310" eb="312">
      <t>カンジン</t>
    </rPh>
    <rPh sb="313" eb="315">
      <t>ブンキ</t>
    </rPh>
    <rPh sb="315" eb="316">
      <t>テン</t>
    </rPh>
    <rPh sb="320" eb="321">
      <t>トコロ</t>
    </rPh>
    <rPh sb="322" eb="323">
      <t>オオ</t>
    </rPh>
    <rPh sb="329" eb="330">
      <t>イ</t>
    </rPh>
    <rPh sb="331" eb="332">
      <t>ス</t>
    </rPh>
    <rPh sb="334" eb="335">
      <t>モド</t>
    </rPh>
    <rPh sb="340" eb="342">
      <t>ナンカイ</t>
    </rPh>
    <rPh sb="366" eb="367">
      <t>アル</t>
    </rPh>
    <rPh sb="381" eb="383">
      <t>トウショ</t>
    </rPh>
    <rPh sb="383" eb="385">
      <t>セッテイ</t>
    </rPh>
    <rPh sb="402" eb="404">
      <t>ゲンチ</t>
    </rPh>
    <rPh sb="406" eb="408">
      <t>ツウコウ</t>
    </rPh>
    <rPh sb="408" eb="409">
      <t>ド</t>
    </rPh>
    <rPh sb="411" eb="413">
      <t>カンバン</t>
    </rPh>
    <rPh sb="428" eb="430">
      <t>ヘンコウ</t>
    </rPh>
    <rPh sb="457" eb="459">
      <t>キョリ</t>
    </rPh>
    <rPh sb="459" eb="461">
      <t>ヒョウジ</t>
    </rPh>
    <rPh sb="462" eb="463">
      <t>モト</t>
    </rPh>
    <rPh sb="468" eb="470">
      <t>ヘンコウ</t>
    </rPh>
    <rPh sb="470" eb="471">
      <t>ゴ</t>
    </rPh>
    <rPh sb="472" eb="474">
      <t>キョリ</t>
    </rPh>
    <rPh sb="478" eb="479">
      <t>ナガ</t>
    </rPh>
    <rPh sb="481" eb="482">
      <t>オモ</t>
    </rPh>
    <rPh sb="486" eb="488">
      <t>キテン</t>
    </rPh>
    <rPh sb="489" eb="491">
      <t>シュウテン</t>
    </rPh>
    <rPh sb="492" eb="494">
      <t>ヘンコウ</t>
    </rPh>
    <rPh sb="502" eb="504">
      <t>ゲンチ</t>
    </rPh>
    <rPh sb="505" eb="507">
      <t>シドウ</t>
    </rPh>
    <rPh sb="524" eb="527">
      <t>コウジチュウ</t>
    </rPh>
    <rPh sb="527" eb="529">
      <t>ツウコウ</t>
    </rPh>
    <rPh sb="529" eb="530">
      <t>ド</t>
    </rPh>
    <rPh sb="532" eb="534">
      <t>アンナイ</t>
    </rPh>
    <rPh sb="545" eb="547">
      <t>キカン</t>
    </rPh>
    <rPh sb="547" eb="549">
      <t>ゲンテイ</t>
    </rPh>
    <rPh sb="550" eb="552">
      <t>コウジ</t>
    </rPh>
    <rPh sb="554" eb="556">
      <t>タケン</t>
    </rPh>
    <rPh sb="558" eb="561">
      <t>ウカイロ</t>
    </rPh>
    <rPh sb="562" eb="563">
      <t>ノ</t>
    </rPh>
    <rPh sb="568" eb="571">
      <t>ドシャブ</t>
    </rPh>
    <rPh sb="573" eb="574">
      <t>ナカ</t>
    </rPh>
    <rPh sb="575" eb="577">
      <t>トツゼン</t>
    </rPh>
    <rPh sb="577" eb="579">
      <t>ツウコウ</t>
    </rPh>
    <rPh sb="579" eb="580">
      <t>ド</t>
    </rPh>
    <rPh sb="582" eb="583">
      <t>デ</t>
    </rPh>
    <rPh sb="599" eb="601">
      <t>ゲンチ</t>
    </rPh>
    <rPh sb="603" eb="606">
      <t>ウカイロ</t>
    </rPh>
    <rPh sb="607" eb="609">
      <t>ケイジ</t>
    </rPh>
    <rPh sb="618" eb="620">
      <t>シドウ</t>
    </rPh>
    <rPh sb="620" eb="622">
      <t>ヒョウシキ</t>
    </rPh>
    <rPh sb="623" eb="625">
      <t>キョリ</t>
    </rPh>
    <rPh sb="628" eb="630">
      <t>カゲン</t>
    </rPh>
    <rPh sb="631" eb="632">
      <t>オナ</t>
    </rPh>
    <rPh sb="637" eb="639">
      <t>サユウ</t>
    </rPh>
    <rPh sb="640" eb="641">
      <t>カ</t>
    </rPh>
    <rPh sb="644" eb="646">
      <t>ゴウケイ</t>
    </rPh>
    <rPh sb="646" eb="648">
      <t>キョリ</t>
    </rPh>
    <rPh sb="649" eb="650">
      <t>コト</t>
    </rPh>
    <rPh sb="654" eb="657">
      <t>ナンカショ</t>
    </rPh>
    <rPh sb="669" eb="671">
      <t>ヒョウシキ</t>
    </rPh>
    <rPh sb="672" eb="673">
      <t>スク</t>
    </rPh>
    <rPh sb="681" eb="683">
      <t>ホントウ</t>
    </rPh>
    <rPh sb="686" eb="687">
      <t>ワカ</t>
    </rPh>
    <rPh sb="691" eb="693">
      <t>ジカン</t>
    </rPh>
    <rPh sb="694" eb="695">
      <t>マ</t>
    </rPh>
    <rPh sb="696" eb="697">
      <t>ア</t>
    </rPh>
    <rPh sb="699" eb="701">
      <t>フアン</t>
    </rPh>
    <rPh sb="712" eb="713">
      <t>アル</t>
    </rPh>
    <rPh sb="714" eb="715">
      <t>オ</t>
    </rPh>
    <rPh sb="720" eb="721">
      <t>イ</t>
    </rPh>
    <rPh sb="725" eb="726">
      <t>ス</t>
    </rPh>
    <rPh sb="728" eb="729">
      <t>オモ</t>
    </rPh>
    <rPh sb="731" eb="733">
      <t>ホントウ</t>
    </rPh>
    <phoneticPr fontId="3"/>
  </si>
  <si>
    <t>実績km</t>
    <rPh sb="0" eb="2">
      <t>ジッセキ</t>
    </rPh>
    <phoneticPr fontId="3"/>
  </si>
  <si>
    <t>2018.04.12木</t>
    <phoneticPr fontId="3"/>
  </si>
  <si>
    <t>2018.01.10水</t>
    <phoneticPr fontId="3"/>
  </si>
  <si>
    <t>2018.05.17木</t>
    <rPh sb="10" eb="11">
      <t>モク</t>
    </rPh>
    <phoneticPr fontId="3"/>
  </si>
  <si>
    <t>2018.01.11木</t>
    <phoneticPr fontId="3"/>
  </si>
  <si>
    <t>2018.05.18金</t>
    <rPh sb="10" eb="11">
      <t>キン</t>
    </rPh>
    <phoneticPr fontId="3"/>
  </si>
  <si>
    <t>2018.03.28水</t>
    <phoneticPr fontId="3"/>
  </si>
  <si>
    <t>2018.02.16金</t>
    <phoneticPr fontId="3"/>
  </si>
  <si>
    <t>2018.03.16金</t>
    <phoneticPr fontId="3"/>
  </si>
  <si>
    <t>2018.03.15木</t>
    <phoneticPr fontId="3"/>
  </si>
  <si>
    <t>2018.03.29木</t>
    <phoneticPr fontId="3"/>
  </si>
  <si>
    <r>
      <t xml:space="preserve">2018.05.17木 </t>
    </r>
    <r>
      <rPr>
        <b/>
        <sz val="10"/>
        <rFont val="ＭＳ 明朝"/>
        <family val="1"/>
        <charset val="128"/>
      </rPr>
      <t>茨城07</t>
    </r>
    <r>
      <rPr>
        <sz val="10"/>
        <rFont val="ＭＳ 明朝"/>
        <family val="1"/>
        <charset val="128"/>
      </rPr>
      <t xml:space="preserve"> 御嶽山から坂東24番札所へのみち 曇時々晴 8.2km→9.5km 09:01～12:10 3:30→3:09</t>
    </r>
    <phoneticPr fontId="3"/>
  </si>
  <si>
    <r>
      <t xml:space="preserve">2018.04.11水～12木 </t>
    </r>
    <r>
      <rPr>
        <b/>
        <sz val="10"/>
        <rFont val="ＭＳ 明朝"/>
        <family val="1"/>
        <charset val="128"/>
      </rPr>
      <t>茨城02</t>
    </r>
    <r>
      <rPr>
        <sz val="10"/>
        <rFont val="ＭＳ 明朝"/>
        <family val="1"/>
        <charset val="128"/>
      </rPr>
      <t xml:space="preserve"> 杉並木の美しいみち 曇／晴 12.3km 16:39～17:11 5:10～9:00  3:20→4:22</t>
    </r>
    <rPh sb="10" eb="11">
      <t>スイ</t>
    </rPh>
    <rPh sb="14" eb="15">
      <t>モク</t>
    </rPh>
    <phoneticPr fontId="3"/>
  </si>
  <si>
    <r>
      <t xml:space="preserve">2018.05.17木～18金 </t>
    </r>
    <r>
      <rPr>
        <b/>
        <sz val="10"/>
        <rFont val="ＭＳ 明朝"/>
        <family val="1"/>
        <charset val="128"/>
      </rPr>
      <t>茨城09</t>
    </r>
    <r>
      <rPr>
        <sz val="10"/>
        <rFont val="ＭＳ 明朝"/>
        <family val="1"/>
        <charset val="128"/>
      </rPr>
      <t xml:space="preserve"> 筑波連山縦走のみち（2）曇時々晴 21.0km→22.5km 05.17木13:14～15:43 18金04:33～10:59 6:00+(0:10)=6:10→8:39+(0:16)=8:55</t>
    </r>
    <rPh sb="14" eb="15">
      <t>キン</t>
    </rPh>
    <phoneticPr fontId="3"/>
  </si>
  <si>
    <r>
      <t xml:space="preserve">2018.05.18金 </t>
    </r>
    <r>
      <rPr>
        <b/>
        <sz val="10"/>
        <rFont val="ＭＳ 明朝"/>
        <family val="1"/>
        <charset val="128"/>
      </rPr>
      <t>茨城10</t>
    </r>
    <r>
      <rPr>
        <sz val="10"/>
        <rFont val="ＭＳ 明朝"/>
        <family val="1"/>
        <charset val="128"/>
      </rPr>
      <t xml:space="preserve"> 筑波山頂めぐりのみち 晴 8.8km→9.1km 11:01～13:44 (0:10)+2:30=2:40→(0:29)+2:14=2:43</t>
    </r>
    <phoneticPr fontId="3"/>
  </si>
  <si>
    <t>2018.6.13水</t>
    <rPh sb="9" eb="10">
      <t>スイ</t>
    </rPh>
    <phoneticPr fontId="3"/>
  </si>
  <si>
    <t>小中追付橋</t>
  </si>
  <si>
    <t>大滝トンネル</t>
    <phoneticPr fontId="3"/>
  </si>
  <si>
    <t>＜小中駅＞</t>
    <rPh sb="3" eb="4">
      <t>エキ</t>
    </rPh>
    <phoneticPr fontId="3"/>
  </si>
  <si>
    <r>
      <t>生田6:27</t>
    </r>
    <r>
      <rPr>
        <sz val="8"/>
        <rFont val="ＭＳ 明朝"/>
        <family val="1"/>
        <charset val="128"/>
      </rPr>
      <t>-登戸-</t>
    </r>
    <r>
      <rPr>
        <sz val="10"/>
        <rFont val="ＭＳ 明朝"/>
        <family val="1"/>
        <charset val="128"/>
      </rPr>
      <t>6:45代々木上原6:46</t>
    </r>
    <r>
      <rPr>
        <sz val="8"/>
        <rFont val="ＭＳ 明朝"/>
        <family val="1"/>
        <charset val="128"/>
      </rPr>
      <t>-千代田線-7</t>
    </r>
    <r>
      <rPr>
        <sz val="10"/>
        <rFont val="ＭＳ 明朝"/>
        <family val="1"/>
        <charset val="128"/>
      </rPr>
      <t>:22北千住7:29</t>
    </r>
    <r>
      <rPr>
        <sz val="8"/>
        <rFont val="ＭＳ 明朝"/>
        <family val="1"/>
        <charset val="128"/>
      </rPr>
      <t>-東武ｽｶｲﾂﾘｰﾗｲﾝ-</t>
    </r>
    <rPh sb="7" eb="9">
      <t>ノボリト</t>
    </rPh>
    <phoneticPr fontId="3"/>
  </si>
  <si>
    <r>
      <t>8:47館林8:59</t>
    </r>
    <r>
      <rPr>
        <sz val="8"/>
        <rFont val="ＭＳ 明朝"/>
        <family val="1"/>
        <charset val="128"/>
      </rPr>
      <t>-東武伊勢崎線-</t>
    </r>
    <r>
      <rPr>
        <sz val="10"/>
        <rFont val="ＭＳ 明朝"/>
        <family val="1"/>
        <charset val="128"/>
      </rPr>
      <t>9:27太田9:38-東武桐生線-10:04相老10:15-</t>
    </r>
    <phoneticPr fontId="3"/>
  </si>
  <si>
    <r>
      <rPr>
        <sz val="8"/>
        <rFont val="ＭＳ 明朝"/>
        <family val="1"/>
        <charset val="128"/>
      </rPr>
      <t>-わたらせ渓谷鉄道-</t>
    </r>
    <r>
      <rPr>
        <sz val="10"/>
        <rFont val="ＭＳ 明朝"/>
        <family val="1"/>
        <charset val="128"/>
      </rPr>
      <t>10:56小中</t>
    </r>
    <rPh sb="15" eb="17">
      <t>コナカ</t>
    </rPh>
    <phoneticPr fontId="3"/>
  </si>
  <si>
    <t>NO31へ</t>
    <phoneticPr fontId="3"/>
  </si>
  <si>
    <t>NO29より</t>
    <phoneticPr fontId="3"/>
  </si>
  <si>
    <t>沢入駅</t>
  </si>
  <si>
    <t>東宮公園</t>
  </si>
  <si>
    <t>草木ダム</t>
  </si>
  <si>
    <t>不動滝P</t>
    <phoneticPr fontId="3"/>
  </si>
  <si>
    <t>東運動公園</t>
  </si>
  <si>
    <t>けさかけ橋</t>
    <rPh sb="4" eb="5">
      <t>ハシ</t>
    </rPh>
    <phoneticPr fontId="3"/>
  </si>
  <si>
    <t>2018.6.14木</t>
    <rPh sb="9" eb="10">
      <t>キ</t>
    </rPh>
    <phoneticPr fontId="3"/>
  </si>
  <si>
    <t>NO31より</t>
    <phoneticPr fontId="3"/>
  </si>
  <si>
    <t>青少年研修センター</t>
  </si>
  <si>
    <t>東村総合運動公園</t>
  </si>
  <si>
    <t>豊郷神社</t>
  </si>
  <si>
    <t>花輪駅</t>
  </si>
  <si>
    <t xml:space="preserve">群馬29番
大滝へのみち
(4.1km)+7.4km+
(4.1km)→15.6km
2018年
６月13日(水)
晴
11:01～15:17
4:30→4:16
</t>
    <rPh sb="0" eb="2">
      <t>グンマ</t>
    </rPh>
    <rPh sb="4" eb="5">
      <t>バン</t>
    </rPh>
    <phoneticPr fontId="3"/>
  </si>
  <si>
    <t>大滝</t>
    <phoneticPr fontId="3"/>
  </si>
  <si>
    <t>小中追付橋</t>
    <phoneticPr fontId="3"/>
  </si>
  <si>
    <t>国民宿舎ｻﾝﾚｲｸ</t>
    <rPh sb="0" eb="2">
      <t>コクミン</t>
    </rPh>
    <rPh sb="2" eb="4">
      <t>シュクシャ</t>
    </rPh>
    <phoneticPr fontId="3"/>
  </si>
  <si>
    <t>童謡ふるさと館</t>
    <rPh sb="0" eb="2">
      <t>ドウヨウ</t>
    </rPh>
    <rPh sb="6" eb="7">
      <t>カン</t>
    </rPh>
    <phoneticPr fontId="3"/>
  </si>
  <si>
    <t>泊</t>
    <rPh sb="0" eb="1">
      <t>ハク</t>
    </rPh>
    <phoneticPr fontId="3"/>
  </si>
  <si>
    <r>
      <t>花輪7:10</t>
    </r>
    <r>
      <rPr>
        <sz val="8"/>
        <rFont val="ＭＳ 明朝"/>
        <family val="1"/>
        <charset val="128"/>
      </rPr>
      <t>-わたらせ渓谷鉄道-</t>
    </r>
    <r>
      <rPr>
        <sz val="10"/>
        <rFont val="ＭＳ 明朝"/>
        <family val="1"/>
        <charset val="128"/>
      </rPr>
      <t>8:10桐生8:49</t>
    </r>
    <r>
      <rPr>
        <sz val="8"/>
        <rFont val="ＭＳ 明朝"/>
        <family val="1"/>
        <charset val="128"/>
      </rPr>
      <t>-両毛線-</t>
    </r>
    <r>
      <rPr>
        <sz val="10"/>
        <rFont val="ＭＳ 明朝"/>
        <family val="1"/>
        <charset val="128"/>
      </rPr>
      <t>9:49小山10:04</t>
    </r>
    <r>
      <rPr>
        <sz val="8"/>
        <rFont val="ＭＳ 明朝"/>
        <family val="1"/>
        <charset val="128"/>
      </rPr>
      <t>-湘南新宿L-</t>
    </r>
    <r>
      <rPr>
        <sz val="10"/>
        <rFont val="ＭＳ 明朝"/>
        <family val="1"/>
        <charset val="128"/>
      </rPr>
      <t>11:14</t>
    </r>
    <rPh sb="0" eb="2">
      <t>ハナワ</t>
    </rPh>
    <rPh sb="20" eb="22">
      <t>キリュウ</t>
    </rPh>
    <rPh sb="27" eb="30">
      <t>リョウモウセン</t>
    </rPh>
    <rPh sb="35" eb="37">
      <t>オヤマ</t>
    </rPh>
    <rPh sb="43" eb="45">
      <t>ショウナン</t>
    </rPh>
    <rPh sb="45" eb="47">
      <t>シンジュク</t>
    </rPh>
    <phoneticPr fontId="3"/>
  </si>
  <si>
    <t>新宿11:21-小田急線登戸乗換-11:44生田</t>
  </si>
  <si>
    <t xml:space="preserve">群馬31番
草木湖を
めぐるみち
10.0km
2018年
６月13日(水)
晴
16:00～18:40
2:30→2:40
</t>
    <rPh sb="0" eb="2">
      <t>グンマ</t>
    </rPh>
    <rPh sb="4" eb="5">
      <t>バン</t>
    </rPh>
    <phoneticPr fontId="3"/>
  </si>
  <si>
    <r>
      <t>TBODYの</t>
    </r>
    <r>
      <rPr>
        <b/>
        <sz val="12"/>
        <rFont val="ＭＳ 明朝"/>
        <family val="1"/>
        <charset val="128"/>
      </rPr>
      <t xml:space="preserve"> 2 </t>
    </r>
    <r>
      <rPr>
        <sz val="11"/>
        <rFont val="ＭＳ 明朝"/>
        <family val="1"/>
        <charset val="128"/>
      </rPr>
      <t>行目までをTHとする。</t>
    </r>
    <phoneticPr fontId="3"/>
  </si>
  <si>
    <t xml:space="preserve">改行をタグに変換  タブ区切り </t>
    <phoneticPr fontId="3"/>
  </si>
  <si>
    <t>群馬28番
童謡のふるさと
を尋ねるみち
7.1km
2018年
６月14日(木)
晴
05:03～07:05
2:00→2:02</t>
    <rPh sb="0" eb="2">
      <t>グンマ</t>
    </rPh>
    <rPh sb="4" eb="5">
      <t>バン</t>
    </rPh>
    <phoneticPr fontId="3"/>
  </si>
  <si>
    <t>雨後晴</t>
    <phoneticPr fontId="3"/>
  </si>
  <si>
    <t>＜新里駅＞</t>
    <rPh sb="1" eb="3">
      <t>ニイサト</t>
    </rPh>
    <rPh sb="3" eb="4">
      <t>エキ</t>
    </rPh>
    <phoneticPr fontId="3"/>
  </si>
  <si>
    <t>上板橋</t>
  </si>
  <si>
    <t>24分岐点</t>
    <rPh sb="2" eb="4">
      <t>ブンキ</t>
    </rPh>
    <rPh sb="4" eb="5">
      <t>テン</t>
    </rPh>
    <phoneticPr fontId="3"/>
  </si>
  <si>
    <t>上板橋から4.9km</t>
    <rPh sb="0" eb="3">
      <t>カミイタバシ</t>
    </rPh>
    <phoneticPr fontId="3"/>
  </si>
  <si>
    <t>標識</t>
    <rPh sb="0" eb="2">
      <t>ヒョウシキ</t>
    </rPh>
    <phoneticPr fontId="3"/>
  </si>
  <si>
    <t>梨木温泉</t>
  </si>
  <si>
    <t>＜本宿駅＞</t>
    <rPh sb="1" eb="3">
      <t>ホンジュク</t>
    </rPh>
    <rPh sb="3" eb="4">
      <t>エキ</t>
    </rPh>
    <phoneticPr fontId="3"/>
  </si>
  <si>
    <t>大澤寺</t>
    <rPh sb="0" eb="1">
      <t>ダイ</t>
    </rPh>
    <rPh sb="1" eb="2">
      <t>タク</t>
    </rPh>
    <rPh sb="2" eb="3">
      <t>ジ</t>
    </rPh>
    <phoneticPr fontId="3"/>
  </si>
  <si>
    <t>分岐点</t>
    <rPh sb="0" eb="2">
      <t>ブンキ</t>
    </rPh>
    <rPh sb="2" eb="3">
      <t>テン</t>
    </rPh>
    <phoneticPr fontId="3"/>
  </si>
  <si>
    <t>賽の河原</t>
  </si>
  <si>
    <t>出張峠</t>
    <rPh sb="0" eb="2">
      <t>デバ</t>
    </rPh>
    <rPh sb="2" eb="3">
      <t>トウゲ</t>
    </rPh>
    <phoneticPr fontId="3"/>
  </si>
  <si>
    <r>
      <t>（武蔵五日市駅8：22</t>
    </r>
    <r>
      <rPr>
        <sz val="8"/>
        <rFont val="ＭＳ 明朝"/>
        <family val="1"/>
        <charset val="128"/>
      </rPr>
      <t>-西東京バス急行都民の森行-</t>
    </r>
    <r>
      <rPr>
        <sz val="10"/>
        <rFont val="ＭＳ 明朝"/>
        <family val="1"/>
        <charset val="128"/>
      </rPr>
      <t xml:space="preserve">8:54）⇒上川乗～浅間嶺～瀬戸沢～時坂峠～払沢の滝～北秋川橋→払沢の滝見学後12:40払沢の滝入口バス停NO5へ
</t>
    </r>
    <r>
      <rPr>
        <sz val="10"/>
        <color theme="7" tint="-0.499984740745262"/>
        <rFont val="ＭＳ 明朝"/>
        <family val="1"/>
        <charset val="128"/>
      </rPr>
      <t>撮影ポイント：浅間嶺の標識</t>
    </r>
    <r>
      <rPr>
        <sz val="10"/>
        <rFont val="ＭＳ 明朝"/>
        <family val="1"/>
        <charset val="128"/>
      </rPr>
      <t xml:space="preserve">
朝から雨が降り続いていたせいもあり、往きのバス「急行都民の森行」は乗客が他になく貸切状態だった。登山中もゴールまで一人も出会うことはなかった。浅間嶺は雨とガスで見通しが悪く、何も見えない状態だった。荒れた道もなく、時坂峠の辺りは舗装されていた。ついでに払沢の滝へ行ったが、そこでも見学者は誰もいなかった。
東京都のコースで最も短いということもあり、ミスなく無事歩き終えることができました。</t>
    </r>
    <rPh sb="98" eb="99">
      <t>アサ</t>
    </rPh>
    <rPh sb="103" eb="104">
      <t>フ</t>
    </rPh>
    <rPh sb="105" eb="106">
      <t>ツヅ</t>
    </rPh>
    <rPh sb="116" eb="117">
      <t>イ</t>
    </rPh>
    <rPh sb="131" eb="133">
      <t>ジョウキャク</t>
    </rPh>
    <rPh sb="134" eb="135">
      <t>タ</t>
    </rPh>
    <rPh sb="138" eb="140">
      <t>カシキリ</t>
    </rPh>
    <rPh sb="140" eb="142">
      <t>ジョウタイ</t>
    </rPh>
    <rPh sb="146" eb="149">
      <t>トザンチュウ</t>
    </rPh>
    <rPh sb="155" eb="157">
      <t>ヒトリ</t>
    </rPh>
    <rPh sb="158" eb="160">
      <t>デア</t>
    </rPh>
    <rPh sb="209" eb="210">
      <t>アタ</t>
    </rPh>
    <rPh sb="212" eb="214">
      <t>ホソウ</t>
    </rPh>
    <rPh sb="229" eb="230">
      <t>イ</t>
    </rPh>
    <rPh sb="238" eb="241">
      <t>ケンガクシャ</t>
    </rPh>
    <rPh sb="242" eb="243">
      <t>ダレ</t>
    </rPh>
    <phoneticPr fontId="3"/>
  </si>
  <si>
    <r>
      <rPr>
        <b/>
        <sz val="10"/>
        <rFont val="ＭＳ 明朝"/>
        <family val="1"/>
        <charset val="128"/>
      </rPr>
      <t>2018.04.11水</t>
    </r>
    <r>
      <rPr>
        <sz val="10"/>
        <rFont val="ＭＳ 明朝"/>
        <family val="1"/>
        <charset val="128"/>
      </rPr>
      <t xml:space="preserve"> </t>
    </r>
    <r>
      <rPr>
        <b/>
        <sz val="10"/>
        <rFont val="ＭＳ 明朝"/>
        <family val="1"/>
        <charset val="128"/>
      </rPr>
      <t>茨城01</t>
    </r>
    <r>
      <rPr>
        <sz val="10"/>
        <rFont val="ＭＳ 明朝"/>
        <family val="1"/>
        <charset val="128"/>
      </rPr>
      <t xml:space="preserve"> 青少年旅行村のあるみち 曇時々晴 (3.6)+13.0=16.6km 11:09～16:24 (0:50)+4:00=4:50→(0:58)+4:17=5:15</t>
    </r>
    <phoneticPr fontId="3"/>
  </si>
  <si>
    <r>
      <rPr>
        <b/>
        <sz val="10"/>
        <rFont val="ＭＳ 明朝"/>
        <family val="1"/>
        <charset val="128"/>
      </rPr>
      <t>2018.04.11水～04.12木</t>
    </r>
    <r>
      <rPr>
        <sz val="10"/>
        <rFont val="ＭＳ 明朝"/>
        <family val="1"/>
        <charset val="128"/>
      </rPr>
      <t xml:space="preserve"> </t>
    </r>
    <r>
      <rPr>
        <b/>
        <sz val="10"/>
        <rFont val="ＭＳ 明朝"/>
        <family val="1"/>
        <charset val="128"/>
      </rPr>
      <t>茨城02</t>
    </r>
    <r>
      <rPr>
        <sz val="10"/>
        <rFont val="ＭＳ 明朝"/>
        <family val="1"/>
        <charset val="128"/>
      </rPr>
      <t xml:space="preserve"> 杉並木の美しいみち 曇／晴 12.3km 16:39～17:11 5:10～9:00  3:20→4:22</t>
    </r>
    <rPh sb="10" eb="11">
      <t>スイ</t>
    </rPh>
    <rPh sb="17" eb="18">
      <t>モク</t>
    </rPh>
    <phoneticPr fontId="3"/>
  </si>
  <si>
    <r>
      <rPr>
        <b/>
        <sz val="10"/>
        <rFont val="ＭＳ 明朝"/>
        <family val="1"/>
        <charset val="128"/>
      </rPr>
      <t>2018.04.12木</t>
    </r>
    <r>
      <rPr>
        <sz val="10"/>
        <rFont val="ＭＳ 明朝"/>
        <family val="1"/>
        <charset val="128"/>
      </rPr>
      <t xml:space="preserve"> </t>
    </r>
    <r>
      <rPr>
        <b/>
        <sz val="10"/>
        <rFont val="ＭＳ 明朝"/>
        <family val="1"/>
        <charset val="128"/>
      </rPr>
      <t>茨城03</t>
    </r>
    <r>
      <rPr>
        <sz val="10"/>
        <rFont val="ＭＳ 明朝"/>
        <family val="1"/>
        <charset val="128"/>
      </rPr>
      <t xml:space="preserve"> 伝説の山と僧兵ゆかりのみち 晴 6.7km→8.4km 9:00～11:31 2:00→2:31</t>
    </r>
    <phoneticPr fontId="3"/>
  </si>
  <si>
    <r>
      <rPr>
        <b/>
        <sz val="10"/>
        <rFont val="ＭＳ 明朝"/>
        <family val="1"/>
        <charset val="128"/>
      </rPr>
      <t>2018.04.12木</t>
    </r>
    <r>
      <rPr>
        <sz val="10"/>
        <rFont val="ＭＳ 明朝"/>
        <family val="1"/>
        <charset val="128"/>
      </rPr>
      <t xml:space="preserve"> </t>
    </r>
    <r>
      <rPr>
        <b/>
        <sz val="10"/>
        <rFont val="ＭＳ 明朝"/>
        <family val="1"/>
        <charset val="128"/>
      </rPr>
      <t>茨城04</t>
    </r>
    <r>
      <rPr>
        <sz val="10"/>
        <rFont val="ＭＳ 明朝"/>
        <family val="1"/>
        <charset val="128"/>
      </rPr>
      <t xml:space="preserve"> 焼物とお稲荷さんへのみち 晴 (4.1)+12.6
=16.7km 11:31～17:19 (1:10)+3:00=4:10→(1:06)+4:42=5:48</t>
    </r>
    <phoneticPr fontId="3"/>
  </si>
  <si>
    <r>
      <rPr>
        <b/>
        <sz val="10"/>
        <rFont val="ＭＳ 明朝"/>
        <family val="1"/>
        <charset val="128"/>
      </rPr>
      <t>2018.04.27金</t>
    </r>
    <r>
      <rPr>
        <sz val="10"/>
        <rFont val="ＭＳ 明朝"/>
        <family val="1"/>
        <charset val="128"/>
      </rPr>
      <t xml:space="preserve"> 晴 </t>
    </r>
    <r>
      <rPr>
        <sz val="10"/>
        <color rgb="FFFF0000"/>
        <rFont val="ＭＳ 明朝"/>
        <family val="1"/>
        <charset val="128"/>
      </rPr>
      <t>高尾・陣馬スタンプハイク</t>
    </r>
    <r>
      <rPr>
        <sz val="10"/>
        <rFont val="ＭＳ 明朝"/>
        <family val="1"/>
        <charset val="128"/>
      </rPr>
      <t xml:space="preserve"> ⓢ高尾山口駅～ⓢ高尾温泉～ⓢ清滝～６号路～琵琶滝～病院裏～霞台～ⓢケーブル高尾山駅～ⓢ薬王院～富士道～３号路～ⓢ山頂～稲荷山～高尾山口駅</t>
    </r>
    <rPh sb="10" eb="11">
      <t>キン</t>
    </rPh>
    <rPh sb="28" eb="32">
      <t>タカオサングチ</t>
    </rPh>
    <rPh sb="35" eb="37">
      <t>タカオ</t>
    </rPh>
    <rPh sb="37" eb="39">
      <t>オンセン</t>
    </rPh>
    <rPh sb="52" eb="54">
      <t>ビョウイン</t>
    </rPh>
    <rPh sb="54" eb="55">
      <t>ウラ</t>
    </rPh>
    <rPh sb="56" eb="58">
      <t>カスミダイ</t>
    </rPh>
    <rPh sb="64" eb="67">
      <t>タカオサン</t>
    </rPh>
    <rPh sb="67" eb="68">
      <t>エキ</t>
    </rPh>
    <rPh sb="74" eb="76">
      <t>フジ</t>
    </rPh>
    <rPh sb="76" eb="77">
      <t>ミチ</t>
    </rPh>
    <rPh sb="83" eb="85">
      <t>サンチョウ</t>
    </rPh>
    <rPh sb="90" eb="94">
      <t>タカオサングチ</t>
    </rPh>
    <phoneticPr fontId="3"/>
  </si>
  <si>
    <r>
      <rPr>
        <b/>
        <sz val="10"/>
        <rFont val="ＭＳ 明朝"/>
        <family val="1"/>
        <charset val="128"/>
      </rPr>
      <t>2018.04.22日</t>
    </r>
    <r>
      <rPr>
        <sz val="10"/>
        <rFont val="ＭＳ 明朝"/>
        <family val="1"/>
        <charset val="128"/>
      </rPr>
      <t xml:space="preserve"> 晴  第33回外秩父七峰縦走ハイキング大会42km 小川町役場～</t>
    </r>
    <r>
      <rPr>
        <sz val="10"/>
        <color rgb="FFFF0000"/>
        <rFont val="ＭＳ 明朝"/>
        <family val="1"/>
        <charset val="128"/>
      </rPr>
      <t>①官ノ倉山</t>
    </r>
    <r>
      <rPr>
        <sz val="10"/>
        <rFont val="ＭＳ 明朝"/>
        <family val="1"/>
        <charset val="128"/>
      </rPr>
      <t>～和紙の里～萩平丁字路～</t>
    </r>
    <r>
      <rPr>
        <sz val="10"/>
        <color rgb="FFFF0000"/>
        <rFont val="ＭＳ 明朝"/>
        <family val="1"/>
        <charset val="128"/>
      </rPr>
      <t>②笠山</t>
    </r>
    <r>
      <rPr>
        <sz val="10"/>
        <rFont val="ＭＳ 明朝"/>
        <family val="1"/>
        <charset val="128"/>
      </rPr>
      <t>～笠山峠～</t>
    </r>
    <r>
      <rPr>
        <sz val="10"/>
        <color rgb="FFFF0000"/>
        <rFont val="ＭＳ 明朝"/>
        <family val="1"/>
        <charset val="128"/>
      </rPr>
      <t>③堂平山</t>
    </r>
    <r>
      <rPr>
        <sz val="10"/>
        <rFont val="ＭＳ 明朝"/>
        <family val="1"/>
        <charset val="128"/>
      </rPr>
      <t>～</t>
    </r>
    <r>
      <rPr>
        <sz val="10"/>
        <color rgb="FFFF0000"/>
        <rFont val="ＭＳ 明朝"/>
        <family val="1"/>
        <charset val="128"/>
      </rPr>
      <t>④剣ヶ峰</t>
    </r>
    <r>
      <rPr>
        <sz val="10"/>
        <rFont val="ＭＳ 明朝"/>
        <family val="1"/>
        <charset val="128"/>
      </rPr>
      <t>～白石峠～定峰峠～旧定峰峠～</t>
    </r>
    <r>
      <rPr>
        <sz val="10"/>
        <color rgb="FFFF0000"/>
        <rFont val="ＭＳ 明朝"/>
        <family val="1"/>
        <charset val="128"/>
      </rPr>
      <t>⑤大霧山</t>
    </r>
    <r>
      <rPr>
        <sz val="10"/>
        <rFont val="ＭＳ 明朝"/>
        <family val="1"/>
        <charset val="128"/>
      </rPr>
      <t>～粥新田峠～二本木峠～</t>
    </r>
    <r>
      <rPr>
        <sz val="10"/>
        <color rgb="FFFF0000"/>
        <rFont val="ＭＳ 明朝"/>
        <family val="1"/>
        <charset val="128"/>
      </rPr>
      <t>⑥皇鈴山</t>
    </r>
    <r>
      <rPr>
        <sz val="10"/>
        <rFont val="ＭＳ 明朝"/>
        <family val="1"/>
        <charset val="128"/>
      </rPr>
      <t>～</t>
    </r>
    <r>
      <rPr>
        <sz val="10"/>
        <color rgb="FFFF0000"/>
        <rFont val="ＭＳ 明朝"/>
        <family val="1"/>
        <charset val="128"/>
      </rPr>
      <t>⑦登谷山</t>
    </r>
    <r>
      <rPr>
        <sz val="10"/>
        <rFont val="ＭＳ 明朝"/>
        <family val="1"/>
        <charset val="128"/>
      </rPr>
      <t>～釜伏峠～中間平～鉢形城公園～寄居駅</t>
    </r>
    <rPh sb="10" eb="11">
      <t>ヒ</t>
    </rPh>
    <rPh sb="12" eb="13">
      <t>ハレ</t>
    </rPh>
    <rPh sb="15" eb="16">
      <t>ダイ</t>
    </rPh>
    <rPh sb="18" eb="19">
      <t>カイ</t>
    </rPh>
    <rPh sb="19" eb="20">
      <t>ソト</t>
    </rPh>
    <rPh sb="20" eb="22">
      <t>チチブ</t>
    </rPh>
    <rPh sb="22" eb="23">
      <t>ナナ</t>
    </rPh>
    <rPh sb="23" eb="24">
      <t>ミネ</t>
    </rPh>
    <rPh sb="24" eb="26">
      <t>ジュウソウ</t>
    </rPh>
    <rPh sb="31" eb="33">
      <t>タイカイ</t>
    </rPh>
    <rPh sb="38" eb="41">
      <t>オガワマチ</t>
    </rPh>
    <rPh sb="41" eb="43">
      <t>ヤクバ</t>
    </rPh>
    <phoneticPr fontId="3"/>
  </si>
  <si>
    <r>
      <rPr>
        <b/>
        <sz val="10"/>
        <rFont val="ＭＳ 明朝"/>
        <family val="1"/>
        <charset val="128"/>
      </rPr>
      <t>2018.05.17木</t>
    </r>
    <r>
      <rPr>
        <sz val="10"/>
        <rFont val="ＭＳ 明朝"/>
        <family val="1"/>
        <charset val="128"/>
      </rPr>
      <t xml:space="preserve"> </t>
    </r>
    <r>
      <rPr>
        <b/>
        <sz val="10"/>
        <rFont val="ＭＳ 明朝"/>
        <family val="1"/>
        <charset val="128"/>
      </rPr>
      <t>茨城07</t>
    </r>
    <r>
      <rPr>
        <sz val="10"/>
        <rFont val="ＭＳ 明朝"/>
        <family val="1"/>
        <charset val="128"/>
      </rPr>
      <t xml:space="preserve"> 御嶽山から坂東24番札所へのみち 曇時々晴 8.2km→9.5km 09:01～12:10 3:30→3:09</t>
    </r>
    <phoneticPr fontId="3"/>
  </si>
  <si>
    <r>
      <rPr>
        <b/>
        <sz val="10"/>
        <rFont val="ＭＳ 明朝"/>
        <family val="1"/>
        <charset val="128"/>
      </rPr>
      <t>2018.05.17木～18金</t>
    </r>
    <r>
      <rPr>
        <sz val="10"/>
        <rFont val="ＭＳ 明朝"/>
        <family val="1"/>
        <charset val="128"/>
      </rPr>
      <t xml:space="preserve"> </t>
    </r>
    <r>
      <rPr>
        <b/>
        <sz val="10"/>
        <rFont val="ＭＳ 明朝"/>
        <family val="1"/>
        <charset val="128"/>
      </rPr>
      <t>茨城09</t>
    </r>
    <r>
      <rPr>
        <sz val="10"/>
        <rFont val="ＭＳ 明朝"/>
        <family val="1"/>
        <charset val="128"/>
      </rPr>
      <t xml:space="preserve"> 筑波連山縦走のみち（2）曇時々晴 21.0km→22.5km 05.17木13:14～15:43 18金04:33～10:59 6:00+(0:10)=6:10→8:39+(0:16)=8:55</t>
    </r>
    <rPh sb="14" eb="15">
      <t>キン</t>
    </rPh>
    <phoneticPr fontId="3"/>
  </si>
  <si>
    <r>
      <rPr>
        <b/>
        <sz val="10"/>
        <rFont val="ＭＳ 明朝"/>
        <family val="1"/>
        <charset val="128"/>
      </rPr>
      <t>2018.05.18金</t>
    </r>
    <r>
      <rPr>
        <sz val="10"/>
        <rFont val="ＭＳ 明朝"/>
        <family val="1"/>
        <charset val="128"/>
      </rPr>
      <t xml:space="preserve"> </t>
    </r>
    <r>
      <rPr>
        <b/>
        <sz val="10"/>
        <rFont val="ＭＳ 明朝"/>
        <family val="1"/>
        <charset val="128"/>
      </rPr>
      <t>茨城10</t>
    </r>
    <r>
      <rPr>
        <sz val="10"/>
        <rFont val="ＭＳ 明朝"/>
        <family val="1"/>
        <charset val="128"/>
      </rPr>
      <t xml:space="preserve"> 筑波山頂めぐりのみち 晴 8.8km→9.1km 11:01～13:44 (0:10)+2:30=2:40→(0:29)+2:14=2:43</t>
    </r>
    <phoneticPr fontId="3"/>
  </si>
  <si>
    <r>
      <rPr>
        <b/>
        <sz val="10"/>
        <rFont val="ＭＳ 明朝"/>
        <family val="1"/>
        <charset val="128"/>
      </rPr>
      <t>2018.05.05土</t>
    </r>
    <r>
      <rPr>
        <sz val="10"/>
        <rFont val="ＭＳ 明朝"/>
        <family val="1"/>
        <charset val="128"/>
      </rPr>
      <t xml:space="preserve"> 晴 </t>
    </r>
    <r>
      <rPr>
        <sz val="10"/>
        <color rgb="FFFF0000"/>
        <rFont val="ＭＳ 明朝"/>
        <family val="1"/>
        <charset val="128"/>
      </rPr>
      <t>高尾・陣馬スタンプハイク</t>
    </r>
    <r>
      <rPr>
        <sz val="10"/>
        <rFont val="ＭＳ 明朝"/>
        <family val="1"/>
        <charset val="128"/>
      </rPr>
      <t xml:space="preserve"> ⓢ高尾山口駅～ⓢ清滝～１号路～ⓢ高尾山駅～霞台～ⓢ薬王院～富士道～３号路～ⓢ山頂～高尾山駅-ケーブル-清滝駅～599～高尾山口駅</t>
    </r>
    <rPh sb="10" eb="11">
      <t>ド</t>
    </rPh>
    <rPh sb="28" eb="32">
      <t>タカオサングチ</t>
    </rPh>
    <rPh sb="43" eb="46">
      <t>タカオサン</t>
    </rPh>
    <rPh sb="46" eb="47">
      <t>エキ</t>
    </rPh>
    <rPh sb="56" eb="58">
      <t>フジ</t>
    </rPh>
    <rPh sb="58" eb="59">
      <t>ミチ</t>
    </rPh>
    <rPh sb="65" eb="67">
      <t>サンチョウ</t>
    </rPh>
    <rPh sb="80" eb="81">
      <t>エキ</t>
    </rPh>
    <rPh sb="86" eb="90">
      <t>タカオサングチ</t>
    </rPh>
    <phoneticPr fontId="3"/>
  </si>
  <si>
    <r>
      <rPr>
        <b/>
        <sz val="10"/>
        <rFont val="ＭＳ 明朝"/>
        <family val="1"/>
        <charset val="128"/>
      </rPr>
      <t>2018.05.27日</t>
    </r>
    <r>
      <rPr>
        <sz val="10"/>
        <rFont val="ＭＳ 明朝"/>
        <family val="1"/>
        <charset val="128"/>
      </rPr>
      <t xml:space="preserve"> 晴 </t>
    </r>
    <r>
      <rPr>
        <sz val="10"/>
        <color rgb="FFFF0000"/>
        <rFont val="ＭＳ 明朝"/>
        <family val="1"/>
        <charset val="128"/>
      </rPr>
      <t>高尾・陣馬スタンプハイク</t>
    </r>
    <r>
      <rPr>
        <sz val="10"/>
        <rFont val="ＭＳ 明朝"/>
        <family val="1"/>
        <charset val="128"/>
      </rPr>
      <t xml:space="preserve"> ⓢ陣馬高原下茶屋～新ルート～ⓢ陣馬山山頂～明王峠～底沢峠～ⓢ景信山～小仏峠～ⓢ小仏城山～ⓢ城山下茶屋～弁天橋～相模ダム～相模湖駅</t>
    </r>
    <rPh sb="10" eb="11">
      <t>ヒ</t>
    </rPh>
    <rPh sb="28" eb="30">
      <t>ジンバ</t>
    </rPh>
    <rPh sb="30" eb="32">
      <t>コウゲン</t>
    </rPh>
    <rPh sb="32" eb="33">
      <t>シタ</t>
    </rPh>
    <rPh sb="33" eb="35">
      <t>チャヤ</t>
    </rPh>
    <rPh sb="36" eb="37">
      <t>シン</t>
    </rPh>
    <rPh sb="42" eb="45">
      <t>ジンバヤマ</t>
    </rPh>
    <rPh sb="45" eb="47">
      <t>サンチョウ</t>
    </rPh>
    <rPh sb="48" eb="50">
      <t>ミョウオウ</t>
    </rPh>
    <rPh sb="50" eb="51">
      <t>トウゲ</t>
    </rPh>
    <rPh sb="52" eb="53">
      <t>ソコ</t>
    </rPh>
    <rPh sb="53" eb="54">
      <t>サワ</t>
    </rPh>
    <rPh sb="54" eb="55">
      <t>トウゲ</t>
    </rPh>
    <rPh sb="57" eb="60">
      <t>カゲノブヤマ</t>
    </rPh>
    <rPh sb="61" eb="63">
      <t>コボトケ</t>
    </rPh>
    <rPh sb="63" eb="64">
      <t>トウゲ</t>
    </rPh>
    <rPh sb="66" eb="68">
      <t>コボトケ</t>
    </rPh>
    <rPh sb="68" eb="70">
      <t>ジョウザン</t>
    </rPh>
    <rPh sb="72" eb="73">
      <t>シロ</t>
    </rPh>
    <rPh sb="73" eb="75">
      <t>ヤマシタ</t>
    </rPh>
    <rPh sb="75" eb="77">
      <t>チャヤ</t>
    </rPh>
    <rPh sb="78" eb="81">
      <t>ベンテンバシ</t>
    </rPh>
    <rPh sb="82" eb="84">
      <t>サガミ</t>
    </rPh>
    <rPh sb="87" eb="90">
      <t>サガミコ</t>
    </rPh>
    <rPh sb="90" eb="91">
      <t>エキ</t>
    </rPh>
    <phoneticPr fontId="3"/>
  </si>
  <si>
    <r>
      <rPr>
        <b/>
        <sz val="10"/>
        <rFont val="ＭＳ 明朝"/>
        <family val="1"/>
        <charset val="128"/>
      </rPr>
      <t>2018.06.07木</t>
    </r>
    <r>
      <rPr>
        <sz val="10"/>
        <rFont val="ＭＳ 明朝"/>
        <family val="1"/>
        <charset val="128"/>
      </rPr>
      <t xml:space="preserve"> 晴 高尾山口駅～ケーブルカー清滝駅～東京高尾病院～霞台～ⓢケーブル高尾山駅～霞台～病院道～TAKAO 599 MUSEUM～四辻～高尾霊園～高乗寺～初沢城跡～菅原道真公銅像～高尾天神社～みころも霊堂～イーアス高尾～高尾駅</t>
    </r>
    <rPh sb="10" eb="11">
      <t>モク</t>
    </rPh>
    <rPh sb="12" eb="13">
      <t>ハレ</t>
    </rPh>
    <rPh sb="55" eb="56">
      <t>ミチ</t>
    </rPh>
    <rPh sb="74" eb="75">
      <t>ヨ</t>
    </rPh>
    <rPh sb="75" eb="76">
      <t>ツジ</t>
    </rPh>
    <rPh sb="77" eb="79">
      <t>タカオ</t>
    </rPh>
    <rPh sb="79" eb="81">
      <t>レイエン</t>
    </rPh>
    <rPh sb="82" eb="83">
      <t>タカ</t>
    </rPh>
    <rPh sb="83" eb="84">
      <t>ノ</t>
    </rPh>
    <rPh sb="84" eb="85">
      <t>テラ</t>
    </rPh>
    <rPh sb="86" eb="88">
      <t>ハツザワ</t>
    </rPh>
    <rPh sb="88" eb="90">
      <t>ジョウセキ</t>
    </rPh>
    <rPh sb="91" eb="93">
      <t>スガワラ</t>
    </rPh>
    <rPh sb="93" eb="95">
      <t>ミチザネ</t>
    </rPh>
    <rPh sb="95" eb="96">
      <t>コウ</t>
    </rPh>
    <rPh sb="96" eb="98">
      <t>ドウゾウ</t>
    </rPh>
    <rPh sb="99" eb="101">
      <t>タカオ</t>
    </rPh>
    <rPh sb="101" eb="102">
      <t>テン</t>
    </rPh>
    <rPh sb="102" eb="104">
      <t>ジンジャ</t>
    </rPh>
    <rPh sb="109" eb="111">
      <t>レイドウ</t>
    </rPh>
    <rPh sb="116" eb="118">
      <t>タカオ</t>
    </rPh>
    <phoneticPr fontId="3"/>
  </si>
  <si>
    <r>
      <t xml:space="preserve">2018.06.13水 </t>
    </r>
    <r>
      <rPr>
        <b/>
        <sz val="10"/>
        <rFont val="ＭＳ 明朝"/>
        <family val="1"/>
        <charset val="128"/>
      </rPr>
      <t>群馬29</t>
    </r>
    <r>
      <rPr>
        <sz val="10"/>
        <rFont val="ＭＳ 明朝"/>
        <family val="1"/>
        <charset val="128"/>
      </rPr>
      <t xml:space="preserve"> 大滝へのみち (4.1km)+7.4km+(4.1km)→15.6km 晴 11:01～15:17 4:30→4:16</t>
    </r>
    <rPh sb="10" eb="11">
      <t>スイ</t>
    </rPh>
    <phoneticPr fontId="3"/>
  </si>
  <si>
    <r>
      <t xml:space="preserve">2018.06.13水 </t>
    </r>
    <r>
      <rPr>
        <b/>
        <sz val="10"/>
        <rFont val="ＭＳ 明朝"/>
        <family val="1"/>
        <charset val="128"/>
      </rPr>
      <t>群馬31</t>
    </r>
    <r>
      <rPr>
        <sz val="10"/>
        <rFont val="ＭＳ 明朝"/>
        <family val="1"/>
        <charset val="128"/>
      </rPr>
      <t xml:space="preserve"> 草木湖をめぐるみち 10.0km 晴 16:00～18:40 
2:30→2:40</t>
    </r>
    <rPh sb="10" eb="11">
      <t>スイ</t>
    </rPh>
    <phoneticPr fontId="3"/>
  </si>
  <si>
    <r>
      <t xml:space="preserve">2018.06.14木 </t>
    </r>
    <r>
      <rPr>
        <b/>
        <sz val="10"/>
        <rFont val="ＭＳ 明朝"/>
        <family val="1"/>
        <charset val="128"/>
      </rPr>
      <t>群馬28</t>
    </r>
    <r>
      <rPr>
        <sz val="10"/>
        <rFont val="ＭＳ 明朝"/>
        <family val="1"/>
        <charset val="128"/>
      </rPr>
      <t xml:space="preserve"> 童謡のふるさとを尋ねるみち 7.1km 晴 05:03～07:05 2:00→2:02</t>
    </r>
    <rPh sb="10" eb="11">
      <t>モク</t>
    </rPh>
    <phoneticPr fontId="3"/>
  </si>
  <si>
    <r>
      <rPr>
        <b/>
        <sz val="10"/>
        <rFont val="ＭＳ 明朝"/>
        <family val="1"/>
        <charset val="128"/>
      </rPr>
      <t>2018.06.13水</t>
    </r>
    <r>
      <rPr>
        <sz val="10"/>
        <rFont val="ＭＳ 明朝"/>
        <family val="1"/>
        <charset val="128"/>
      </rPr>
      <t xml:space="preserve"> </t>
    </r>
    <r>
      <rPr>
        <b/>
        <sz val="10"/>
        <rFont val="ＭＳ 明朝"/>
        <family val="1"/>
        <charset val="128"/>
      </rPr>
      <t>群馬29</t>
    </r>
    <r>
      <rPr>
        <sz val="10"/>
        <rFont val="ＭＳ 明朝"/>
        <family val="1"/>
        <charset val="128"/>
      </rPr>
      <t xml:space="preserve"> 大滝へのみち (4.1km)+7.4km+(4.1km)→15.6km 晴 11:01～15:17 4:30→4:16</t>
    </r>
    <rPh sb="10" eb="11">
      <t>スイ</t>
    </rPh>
    <phoneticPr fontId="3"/>
  </si>
  <si>
    <r>
      <rPr>
        <b/>
        <sz val="10"/>
        <rFont val="ＭＳ 明朝"/>
        <family val="1"/>
        <charset val="128"/>
      </rPr>
      <t>2018.06.13水</t>
    </r>
    <r>
      <rPr>
        <sz val="10"/>
        <rFont val="ＭＳ 明朝"/>
        <family val="1"/>
        <charset val="128"/>
      </rPr>
      <t xml:space="preserve"> </t>
    </r>
    <r>
      <rPr>
        <b/>
        <sz val="10"/>
        <rFont val="ＭＳ 明朝"/>
        <family val="1"/>
        <charset val="128"/>
      </rPr>
      <t>群馬31</t>
    </r>
    <r>
      <rPr>
        <sz val="10"/>
        <rFont val="ＭＳ 明朝"/>
        <family val="1"/>
        <charset val="128"/>
      </rPr>
      <t xml:space="preserve"> 草木湖をめぐるみち 10.0km 晴 16:00～18:40 
2:30→2:40</t>
    </r>
    <rPh sb="10" eb="11">
      <t>スイ</t>
    </rPh>
    <phoneticPr fontId="3"/>
  </si>
  <si>
    <r>
      <rPr>
        <b/>
        <sz val="10"/>
        <rFont val="ＭＳ 明朝"/>
        <family val="1"/>
        <charset val="128"/>
      </rPr>
      <t>2018.06.14木</t>
    </r>
    <r>
      <rPr>
        <sz val="10"/>
        <rFont val="ＭＳ 明朝"/>
        <family val="1"/>
        <charset val="128"/>
      </rPr>
      <t xml:space="preserve"> </t>
    </r>
    <r>
      <rPr>
        <b/>
        <sz val="10"/>
        <rFont val="ＭＳ 明朝"/>
        <family val="1"/>
        <charset val="128"/>
      </rPr>
      <t>群馬28</t>
    </r>
    <r>
      <rPr>
        <sz val="10"/>
        <rFont val="ＭＳ 明朝"/>
        <family val="1"/>
        <charset val="128"/>
      </rPr>
      <t xml:space="preserve"> 童謡のふるさとを尋ねるみち 7.1km 晴 05:03～07:05 2:00→2:02</t>
    </r>
    <rPh sb="10" eb="11">
      <t>モク</t>
    </rPh>
    <phoneticPr fontId="3"/>
  </si>
  <si>
    <t>H29.11.19日 晴 第38回八王子いちょうまつり、関所通行オリエンテーリング：京王八王子駅～追分～千人一～千人二～千人三･四～並木一～並木二～(武蔵陵墓地)～新地～原宿～川原之宿～小名路～(駒木野庭園)～小仏関</t>
    <phoneticPr fontId="3"/>
  </si>
  <si>
    <t>H29.11.19日 晴 第38回八王子いちょう祭り 関所オリエンテーリング 小仏関～高尾梅郷～蛇滝～ⓢケーブル高尾山駅～蛇滝～高尾梅郷～小仏川～高尾山口駅</t>
    <phoneticPr fontId="3"/>
  </si>
  <si>
    <r>
      <t xml:space="preserve">（武蔵五日市駅8:17-西東京バス上養沢行-8:44大岳鍾乳洞入口）～＜大岳鍾乳洞＞⇒上養沢～養沢鍾乳洞～日の出山～御岳山～御嶽神社～御岳渓谷～御嶽駅
</t>
    </r>
    <r>
      <rPr>
        <sz val="10"/>
        <color theme="7" tint="-0.499984740745262"/>
        <rFont val="ＭＳ 明朝"/>
        <family val="1"/>
        <charset val="128"/>
      </rPr>
      <t>撮影ポイント：日の出山山頂標識、</t>
    </r>
    <r>
      <rPr>
        <sz val="10"/>
        <rFont val="ＭＳ 明朝"/>
        <family val="1"/>
        <charset val="128"/>
      </rPr>
      <t xml:space="preserve">
本コースに入る前に前回通行止めでいけなかった⑤鍾乳洞と滝のみちを逆回りして、大岳鍾乳洞まで行ってみた。２年前受付にいた当時98歳のおばあさんがどうしているかを知りたくて訪ねてみたところ、なんと100歳を超えて今でも現役で働いていた。「全然ボケないんでね」と言っていたが、何かパワーをもらい往復１時間かけて行ったかいがあった。改めて上養沢をスタート。梅雨時らしく曇空で午後から雨予報のせいか、人影は全くない。それでも日の出山山頂には４～５人が休んでいた。雲のため当然眺めは良くない。御岳山に着く頃には本格的に雨となった。初めてだったので、宿坊の多さに驚いた。下山途中の杉並木のところで、何組もの幼稚園児の集団に出会った。ケーブルカーを使わずに登ってきたようで、大きな声を出しながら元気いっぱいだったが、引率の先生は大変だろうなと思った。</t>
    </r>
    <rPh sb="173" eb="174">
      <t>シ</t>
    </rPh>
    <rPh sb="178" eb="179">
      <t>タズ</t>
    </rPh>
    <rPh sb="193" eb="194">
      <t>サイ</t>
    </rPh>
    <rPh sb="195" eb="196">
      <t>コ</t>
    </rPh>
    <rPh sb="198" eb="199">
      <t>イマ</t>
    </rPh>
    <rPh sb="201" eb="203">
      <t>ゲンエキ</t>
    </rPh>
    <rPh sb="204" eb="205">
      <t>ハタラ</t>
    </rPh>
    <rPh sb="211" eb="213">
      <t>ゼンゼン</t>
    </rPh>
    <rPh sb="222" eb="223">
      <t>イ</t>
    </rPh>
    <rPh sb="229" eb="230">
      <t>ナン</t>
    </rPh>
    <rPh sb="238" eb="240">
      <t>オウフク</t>
    </rPh>
    <rPh sb="241" eb="243">
      <t>ジカン</t>
    </rPh>
    <rPh sb="246" eb="247">
      <t>イ</t>
    </rPh>
    <rPh sb="256" eb="257">
      <t>アラタ</t>
    </rPh>
    <rPh sb="268" eb="270">
      <t>ツユ</t>
    </rPh>
    <rPh sb="270" eb="271">
      <t>ドキ</t>
    </rPh>
    <rPh sb="274" eb="275">
      <t>クモリ</t>
    </rPh>
    <rPh sb="275" eb="276">
      <t>ソラ</t>
    </rPh>
    <rPh sb="277" eb="279">
      <t>ゴゴ</t>
    </rPh>
    <rPh sb="281" eb="282">
      <t>アメ</t>
    </rPh>
    <rPh sb="282" eb="284">
      <t>ヨホウ</t>
    </rPh>
    <rPh sb="289" eb="291">
      <t>ヒトカゲ</t>
    </rPh>
    <rPh sb="292" eb="293">
      <t>マッタ</t>
    </rPh>
    <rPh sb="306" eb="307">
      <t>チョウ</t>
    </rPh>
    <rPh sb="312" eb="313">
      <t>ニン</t>
    </rPh>
    <rPh sb="314" eb="315">
      <t>ヤス</t>
    </rPh>
    <rPh sb="320" eb="321">
      <t>クモ</t>
    </rPh>
    <rPh sb="324" eb="326">
      <t>トウゼン</t>
    </rPh>
    <rPh sb="326" eb="327">
      <t>ナガ</t>
    </rPh>
    <rPh sb="329" eb="330">
      <t>ヨ</t>
    </rPh>
    <rPh sb="338" eb="339">
      <t>ツ</t>
    </rPh>
    <rPh sb="340" eb="341">
      <t>コロ</t>
    </rPh>
    <rPh sb="343" eb="346">
      <t>ホンカクテキ</t>
    </rPh>
    <rPh sb="347" eb="348">
      <t>アメ</t>
    </rPh>
    <rPh sb="353" eb="354">
      <t>ハジ</t>
    </rPh>
    <rPh sb="362" eb="364">
      <t>シュクボウ</t>
    </rPh>
    <rPh sb="365" eb="366">
      <t>オオ</t>
    </rPh>
    <rPh sb="368" eb="369">
      <t>オドロ</t>
    </rPh>
    <rPh sb="372" eb="374">
      <t>ゲザン</t>
    </rPh>
    <rPh sb="374" eb="376">
      <t>トチュウ</t>
    </rPh>
    <rPh sb="377" eb="378">
      <t>スギ</t>
    </rPh>
    <rPh sb="378" eb="380">
      <t>ナミキ</t>
    </rPh>
    <rPh sb="386" eb="388">
      <t>ナンクミ</t>
    </rPh>
    <rPh sb="390" eb="392">
      <t>ヨウチ</t>
    </rPh>
    <rPh sb="392" eb="394">
      <t>エンジ</t>
    </rPh>
    <rPh sb="395" eb="397">
      <t>シュウダン</t>
    </rPh>
    <rPh sb="398" eb="400">
      <t>デア</t>
    </rPh>
    <rPh sb="410" eb="411">
      <t>ツカ</t>
    </rPh>
    <rPh sb="414" eb="415">
      <t>ノボ</t>
    </rPh>
    <rPh sb="423" eb="424">
      <t>オオ</t>
    </rPh>
    <rPh sb="426" eb="427">
      <t>コエ</t>
    </rPh>
    <rPh sb="428" eb="429">
      <t>ダ</t>
    </rPh>
    <rPh sb="433" eb="435">
      <t>ゲンキ</t>
    </rPh>
    <rPh sb="444" eb="446">
      <t>インソツ</t>
    </rPh>
    <rPh sb="447" eb="449">
      <t>センセイ</t>
    </rPh>
    <rPh sb="450" eb="452">
      <t>タイヘン</t>
    </rPh>
    <rPh sb="457" eb="458">
      <t>オモ</t>
    </rPh>
    <phoneticPr fontId="3"/>
  </si>
  <si>
    <r>
      <t xml:space="preserve">御嶽駅～惣岳山～岩茸石山～ゴンジリ峠～棒ノ嶺～百軒茶屋～上日向～＜川井駅＞
</t>
    </r>
    <r>
      <rPr>
        <sz val="10"/>
        <color theme="7" tint="-0.499984740745262"/>
        <rFont val="ＭＳ 明朝"/>
        <family val="1"/>
        <charset val="128"/>
      </rPr>
      <t>撮影ポイント1：棒ノ嶺の山頂標識</t>
    </r>
    <r>
      <rPr>
        <sz val="10"/>
        <rFont val="ＭＳ 明朝"/>
        <family val="1"/>
        <charset val="128"/>
      </rPr>
      <t xml:space="preserve">
</t>
    </r>
    <r>
      <rPr>
        <sz val="10"/>
        <color theme="7" tint="-0.499984740745262"/>
        <rFont val="ＭＳ 明朝"/>
        <family val="1"/>
        <charset val="128"/>
      </rPr>
      <t>撮影ポイント2：惣岳山山頂の青渭神社</t>
    </r>
    <r>
      <rPr>
        <sz val="10"/>
        <rFont val="ＭＳ 明朝"/>
        <family val="1"/>
        <charset val="128"/>
      </rPr>
      <t xml:space="preserve">
さすが日曜日しかも晴天なので、青梅線の立川から約１時間、立ちっぱなしの人も多くいた。
</t>
    </r>
    <r>
      <rPr>
        <b/>
        <sz val="10"/>
        <color rgb="FFFF0000"/>
        <rFont val="ＭＳ 明朝"/>
        <family val="1"/>
        <charset val="128"/>
      </rPr>
      <t>御嶽駅を出て左手に指導標を探しながら進んだが見当たらず、かなり先まで行って20分以上ロスをした。</t>
    </r>
    <r>
      <rPr>
        <sz val="10"/>
        <rFont val="ＭＳ 明朝"/>
        <family val="1"/>
        <charset val="128"/>
      </rPr>
      <t>駅まで引き返してインフォメーションセンターの方に教えてもらった。出てすぐの階段が登り口で、案内が出ていると言っていたが、どこにも見当たらず撮った写真にもそれらしいのは写っていない。</t>
    </r>
    <r>
      <rPr>
        <b/>
        <sz val="10"/>
        <color rgb="FFFF0000"/>
        <rFont val="ＭＳ 明朝"/>
        <family val="1"/>
        <charset val="128"/>
      </rPr>
      <t>もっと分かり易い案内にするべきだと思った。</t>
    </r>
    <r>
      <rPr>
        <sz val="10"/>
        <rFont val="ＭＳ 明朝"/>
        <family val="1"/>
        <charset val="128"/>
      </rPr>
      <t xml:space="preserve">
御嶽駅で降りた大半は御岳山に向かう人で、惣岳山方面は一人もいなかった。それでも山頂には10人近くおり、棒ノ嶺はさらに多く20人ほどになっていた。急な岩場で、怖さを感じるところが何箇所かあった。棒ノ嶺～百軒茶屋の急降下はかなりきつく、コースタイムをかなりオーバーした。上日向の休日バスは13:06,16:54,18:00と分かっていたので、迷わず川井駅まで3.3kmを歩いた。
これでようやく東京７コースを完歩することができた。</t>
    </r>
    <rPh sb="152" eb="153">
      <t>サキ</t>
    </rPh>
    <rPh sb="155" eb="156">
      <t>イ</t>
    </rPh>
    <rPh sb="160" eb="163">
      <t>フンイジョウ</t>
    </rPh>
    <rPh sb="169" eb="170">
      <t>エキ</t>
    </rPh>
    <rPh sb="172" eb="173">
      <t>ヒ</t>
    </rPh>
    <rPh sb="174" eb="175">
      <t>カエ</t>
    </rPh>
    <rPh sb="191" eb="192">
      <t>カタ</t>
    </rPh>
    <rPh sb="281" eb="284">
      <t>ミタケエキ</t>
    </rPh>
    <rPh sb="285" eb="286">
      <t>オ</t>
    </rPh>
    <rPh sb="288" eb="290">
      <t>タイハン</t>
    </rPh>
    <rPh sb="291" eb="294">
      <t>ミタケサン</t>
    </rPh>
    <rPh sb="295" eb="296">
      <t>ム</t>
    </rPh>
    <rPh sb="298" eb="299">
      <t>ヒト</t>
    </rPh>
    <rPh sb="301" eb="302">
      <t>ソウ</t>
    </rPh>
    <rPh sb="302" eb="303">
      <t>ガク</t>
    </rPh>
    <rPh sb="303" eb="304">
      <t>サン</t>
    </rPh>
    <rPh sb="304" eb="306">
      <t>ホウメン</t>
    </rPh>
    <rPh sb="307" eb="309">
      <t>ヒトリ</t>
    </rPh>
    <rPh sb="320" eb="322">
      <t>サンチョウ</t>
    </rPh>
    <rPh sb="326" eb="327">
      <t>ニン</t>
    </rPh>
    <rPh sb="327" eb="328">
      <t>チカ</t>
    </rPh>
    <rPh sb="332" eb="333">
      <t>ボウ</t>
    </rPh>
    <rPh sb="334" eb="335">
      <t>ミネ</t>
    </rPh>
    <rPh sb="339" eb="340">
      <t>オオ</t>
    </rPh>
    <rPh sb="343" eb="344">
      <t>ニン</t>
    </rPh>
    <rPh sb="369" eb="372">
      <t>ナンカショ</t>
    </rPh>
    <rPh sb="386" eb="389">
      <t>キュウコウカ</t>
    </rPh>
    <rPh sb="414" eb="415">
      <t>カミ</t>
    </rPh>
    <rPh sb="415" eb="417">
      <t>ヒナタ</t>
    </rPh>
    <rPh sb="418" eb="420">
      <t>キュウジツ</t>
    </rPh>
    <rPh sb="441" eb="442">
      <t>ワ</t>
    </rPh>
    <rPh sb="450" eb="451">
      <t>マヨ</t>
    </rPh>
    <rPh sb="453" eb="455">
      <t>カワイ</t>
    </rPh>
    <rPh sb="455" eb="456">
      <t>エキ</t>
    </rPh>
    <rPh sb="464" eb="465">
      <t>アル</t>
    </rPh>
    <rPh sb="476" eb="478">
      <t>トウキョウ</t>
    </rPh>
    <rPh sb="483" eb="484">
      <t>カン</t>
    </rPh>
    <rPh sb="484" eb="485">
      <t>ポ</t>
    </rPh>
    <phoneticPr fontId="3"/>
  </si>
  <si>
    <t>晴</t>
    <rPh sb="0" eb="1">
      <t>ハレ</t>
    </rPh>
    <phoneticPr fontId="3"/>
  </si>
  <si>
    <r>
      <t xml:space="preserve">H27.07.12日 </t>
    </r>
    <r>
      <rPr>
        <b/>
        <sz val="10"/>
        <rFont val="ＭＳ 明朝"/>
        <family val="1"/>
        <charset val="128"/>
      </rPr>
      <t>東京７</t>
    </r>
    <r>
      <rPr>
        <sz val="10"/>
        <rFont val="ＭＳ 明朝"/>
        <family val="1"/>
        <charset val="128"/>
      </rPr>
      <t xml:space="preserve"> 山草のみち 13.1km 晴 9:10～16:07 6:57 御嶽駅～惣岳山～岩茸石山～ゴンジリ峠～棒ノ嶺～百軒茶屋～上日向</t>
    </r>
    <phoneticPr fontId="3"/>
  </si>
  <si>
    <t>H27.7.12日 東京７ 山草のみち 13.1km 晴 9:10～16:07 6:57 御嶽駅～惣岳山～岩茸石山～ゴンジリ峠～棒ノ嶺～百軒茶屋～上日向</t>
    <phoneticPr fontId="3"/>
  </si>
  <si>
    <t xml:space="preserve">東京７番
山草のみち
13.1+(3.3)km
→16.4km
平成27年
７月12日(日)
晴
9:10～16:10
～16:52
5:00+(0:45)
=5:45
→
7:00+(0:42)
=7:42
</t>
    <rPh sb="35" eb="37">
      <t>ヘイセイ</t>
    </rPh>
    <rPh sb="47" eb="48">
      <t>ヒ</t>
    </rPh>
    <rPh sb="50" eb="51">
      <t>ハレ</t>
    </rPh>
    <phoneticPr fontId="3"/>
  </si>
  <si>
    <t>水源のみち</t>
    <phoneticPr fontId="3"/>
  </si>
  <si>
    <t xml:space="preserve">埼玉２番
奥武蔵の
古刹を訪
ねるみち
9.5km
平成27年
８月８日(土)
曇時々晴
8:26～12:16
2:40→3:50
</t>
    <rPh sb="27" eb="29">
      <t>ヘイセイ</t>
    </rPh>
    <rPh sb="42" eb="44">
      <t>トキドキ</t>
    </rPh>
    <rPh sb="44" eb="45">
      <t>パレ</t>
    </rPh>
    <phoneticPr fontId="3"/>
  </si>
  <si>
    <r>
      <t xml:space="preserve">H27.08.08土 </t>
    </r>
    <r>
      <rPr>
        <b/>
        <sz val="10"/>
        <rFont val="ＭＳ 明朝"/>
        <family val="1"/>
        <charset val="128"/>
      </rPr>
      <t>埼玉２</t>
    </r>
    <r>
      <rPr>
        <sz val="10"/>
        <rFont val="ＭＳ 明朝"/>
        <family val="1"/>
        <charset val="128"/>
      </rPr>
      <t xml:space="preserve"> 奥武蔵の古刹を訪ねるみち 9.5km 曇時々晴 8:26～12:16 3:50 西武池袋線吾野駅～東郷公園～浅見茶屋～子の権現～豆口峠～竹寺～小殿バス停→（徒歩で河又名栗湖入口バス停）</t>
    </r>
    <phoneticPr fontId="3"/>
  </si>
  <si>
    <t>伊豆ヶ岳を越えるみち</t>
    <phoneticPr fontId="3"/>
  </si>
  <si>
    <t>小沼</t>
  </si>
  <si>
    <t>棚上十字路</t>
    <rPh sb="0" eb="1">
      <t>タナ</t>
    </rPh>
    <rPh sb="1" eb="2">
      <t>ウエ</t>
    </rPh>
    <rPh sb="2" eb="5">
      <t>ジュウジロ</t>
    </rPh>
    <phoneticPr fontId="3"/>
  </si>
  <si>
    <t>赤城温泉郷</t>
  </si>
  <si>
    <t>三宝堂</t>
  </si>
  <si>
    <t>忠治温泉</t>
  </si>
  <si>
    <t>＜忠治温泉＞</t>
    <phoneticPr fontId="3"/>
  </si>
  <si>
    <t>三夜沢バス停</t>
    <rPh sb="5" eb="6">
      <t>テイ</t>
    </rPh>
    <phoneticPr fontId="3"/>
  </si>
  <si>
    <t>松並木・三夜沢町</t>
    <rPh sb="4" eb="5">
      <t>ミ</t>
    </rPh>
    <rPh sb="5" eb="6">
      <t>ヨ</t>
    </rPh>
    <rPh sb="6" eb="8">
      <t>サワマチ</t>
    </rPh>
    <phoneticPr fontId="3"/>
  </si>
  <si>
    <t>赤城高原温泉</t>
    <rPh sb="0" eb="2">
      <t>アカギ</t>
    </rPh>
    <rPh sb="2" eb="4">
      <t>コウゲン</t>
    </rPh>
    <rPh sb="4" eb="6">
      <t>オンセン</t>
    </rPh>
    <phoneticPr fontId="3"/>
  </si>
  <si>
    <t>群馬35</t>
    <phoneticPr fontId="3"/>
  </si>
  <si>
    <t>黒檜山から花見ヶ原への</t>
    <phoneticPr fontId="3"/>
  </si>
  <si>
    <t>曇時々晴</t>
    <phoneticPr fontId="3"/>
  </si>
  <si>
    <t>鈴ヶ岳登山口</t>
  </si>
  <si>
    <t>赤城キャンプ場P</t>
    <phoneticPr fontId="3"/>
  </si>
  <si>
    <t>建物 昼食</t>
    <rPh sb="0" eb="2">
      <t>タテモノ</t>
    </rPh>
    <phoneticPr fontId="3"/>
  </si>
  <si>
    <t>大洞赤城神社</t>
    <rPh sb="0" eb="2">
      <t>ダイドウ</t>
    </rPh>
    <phoneticPr fontId="3"/>
  </si>
  <si>
    <t>おのこ駐車場</t>
    <rPh sb="3" eb="6">
      <t>チュウシャジョウ</t>
    </rPh>
    <phoneticPr fontId="3"/>
  </si>
  <si>
    <t>厚生団地入口バス停</t>
    <rPh sb="0" eb="2">
      <t>コウセイ</t>
    </rPh>
    <rPh sb="2" eb="4">
      <t>ダンチ</t>
    </rPh>
    <rPh sb="4" eb="6">
      <t>イリグチ</t>
    </rPh>
    <rPh sb="8" eb="9">
      <t>テイ</t>
    </rPh>
    <phoneticPr fontId="3"/>
  </si>
  <si>
    <t>赤城山大沼</t>
    <rPh sb="0" eb="3">
      <t>アカギサン</t>
    </rPh>
    <rPh sb="3" eb="5">
      <t>オオヌマ</t>
    </rPh>
    <phoneticPr fontId="3"/>
  </si>
  <si>
    <t>コース22へ</t>
    <phoneticPr fontId="3"/>
  </si>
  <si>
    <t>覚満淵P</t>
    <phoneticPr fontId="3"/>
  </si>
  <si>
    <t>覚満淵</t>
    <phoneticPr fontId="3"/>
  </si>
  <si>
    <t>鳥居峠</t>
    <rPh sb="0" eb="2">
      <t>トリイ</t>
    </rPh>
    <rPh sb="2" eb="3">
      <t>トウゲ</t>
    </rPh>
    <phoneticPr fontId="3"/>
  </si>
  <si>
    <t>荒山登山口</t>
    <phoneticPr fontId="3"/>
  </si>
  <si>
    <r>
      <t>生田6:05</t>
    </r>
    <r>
      <rPr>
        <sz val="8"/>
        <rFont val="ＭＳ 明朝"/>
        <family val="1"/>
        <charset val="128"/>
      </rPr>
      <t>-小田急線-</t>
    </r>
    <r>
      <rPr>
        <sz val="10"/>
        <rFont val="ＭＳ 明朝"/>
        <family val="1"/>
        <charset val="128"/>
      </rPr>
      <t>6:46新宿6:58</t>
    </r>
    <r>
      <rPr>
        <sz val="8"/>
        <rFont val="ＭＳ 明朝"/>
        <family val="1"/>
        <charset val="128"/>
      </rPr>
      <t>-湘南新宿L高崎行-</t>
    </r>
    <r>
      <rPr>
        <sz val="10"/>
        <rFont val="ＭＳ 明朝"/>
        <family val="1"/>
        <charset val="128"/>
      </rPr>
      <t>8:51高崎8:53</t>
    </r>
    <r>
      <rPr>
        <sz val="8"/>
        <rFont val="ＭＳ 明朝"/>
        <family val="1"/>
        <charset val="128"/>
      </rPr>
      <t>-吾妻線大前行-</t>
    </r>
    <rPh sb="0" eb="2">
      <t>イクタ</t>
    </rPh>
    <rPh sb="7" eb="11">
      <t>オダキュウセン</t>
    </rPh>
    <rPh sb="16" eb="18">
      <t>シンジュク</t>
    </rPh>
    <rPh sb="23" eb="25">
      <t>ショウナン</t>
    </rPh>
    <rPh sb="25" eb="27">
      <t>シンジュク</t>
    </rPh>
    <rPh sb="28" eb="30">
      <t>タカサキ</t>
    </rPh>
    <rPh sb="30" eb="31">
      <t>イキ</t>
    </rPh>
    <rPh sb="36" eb="38">
      <t>タカサキ</t>
    </rPh>
    <rPh sb="43" eb="45">
      <t>アガツマ</t>
    </rPh>
    <rPh sb="45" eb="46">
      <t>セン</t>
    </rPh>
    <rPh sb="46" eb="48">
      <t>オオマエ</t>
    </rPh>
    <rPh sb="48" eb="49">
      <t>イキ</t>
    </rPh>
    <phoneticPr fontId="3"/>
  </si>
  <si>
    <r>
      <t>9:19渋川9:45</t>
    </r>
    <r>
      <rPr>
        <sz val="8"/>
        <rFont val="ＭＳ 明朝"/>
        <family val="1"/>
        <charset val="128"/>
      </rPr>
      <t>-しぶかわタウンバス-</t>
    </r>
    <r>
      <rPr>
        <sz val="10"/>
        <rFont val="ＭＳ 明朝"/>
        <family val="1"/>
        <charset val="128"/>
      </rPr>
      <t>10:28深山</t>
    </r>
    <rPh sb="4" eb="6">
      <t>シブカワ</t>
    </rPh>
    <rPh sb="26" eb="28">
      <t>ミヤマ</t>
    </rPh>
    <phoneticPr fontId="3"/>
  </si>
  <si>
    <t>2018/7/17(火)～2018/7/18(水)</t>
    <rPh sb="10" eb="11">
      <t>ヒ</t>
    </rPh>
    <rPh sb="23" eb="24">
      <t>スイ</t>
    </rPh>
    <phoneticPr fontId="3"/>
  </si>
  <si>
    <t>不動大滝P</t>
    <phoneticPr fontId="3"/>
  </si>
  <si>
    <t>標識</t>
  </si>
  <si>
    <t>新里町天蘭</t>
    <rPh sb="0" eb="2">
      <t>ニイサト</t>
    </rPh>
    <rPh sb="2" eb="3">
      <t>マチ</t>
    </rPh>
    <rPh sb="3" eb="4">
      <t>テン</t>
    </rPh>
    <rPh sb="4" eb="5">
      <t>ラン</t>
    </rPh>
    <phoneticPr fontId="3"/>
  </si>
  <si>
    <t>&lt;赤城神社P&gt;</t>
    <phoneticPr fontId="3"/>
  </si>
  <si>
    <t>&lt;三夜沢バス停&gt;</t>
    <rPh sb="6" eb="7">
      <t>テイ</t>
    </rPh>
    <phoneticPr fontId="3"/>
  </si>
  <si>
    <t>鳥居</t>
    <rPh sb="0" eb="2">
      <t>トリイ</t>
    </rPh>
    <phoneticPr fontId="3"/>
  </si>
  <si>
    <t>コース23へ</t>
    <phoneticPr fontId="3"/>
  </si>
  <si>
    <t>コース22より</t>
    <phoneticPr fontId="3"/>
  </si>
  <si>
    <t>コース24へ</t>
    <phoneticPr fontId="3"/>
  </si>
  <si>
    <t>コース23より</t>
    <phoneticPr fontId="3"/>
  </si>
  <si>
    <r>
      <t>新里15:17</t>
    </r>
    <r>
      <rPr>
        <sz val="8"/>
        <rFont val="ＭＳ 明朝"/>
        <family val="1"/>
        <charset val="128"/>
      </rPr>
      <t>-上毛電気鉄道西桐生行-</t>
    </r>
    <r>
      <rPr>
        <sz val="10"/>
        <rFont val="ＭＳ 明朝"/>
        <family val="1"/>
        <charset val="128"/>
      </rPr>
      <t>15:23赤城15:27</t>
    </r>
    <r>
      <rPr>
        <sz val="8"/>
        <rFont val="ＭＳ 明朝"/>
        <family val="1"/>
        <charset val="128"/>
      </rPr>
      <t>-東武桐生線東小泉行-</t>
    </r>
    <r>
      <rPr>
        <sz val="10"/>
        <rFont val="ＭＳ 明朝"/>
        <family val="1"/>
        <charset val="128"/>
      </rPr>
      <t>15:54太田</t>
    </r>
    <rPh sb="0" eb="2">
      <t>ニイサト</t>
    </rPh>
    <rPh sb="24" eb="26">
      <t>アカギ</t>
    </rPh>
    <rPh sb="47" eb="49">
      <t>オオタ</t>
    </rPh>
    <phoneticPr fontId="3"/>
  </si>
  <si>
    <r>
      <t>16:02</t>
    </r>
    <r>
      <rPr>
        <sz val="8"/>
        <rFont val="ＭＳ 明朝"/>
        <family val="1"/>
        <charset val="128"/>
      </rPr>
      <t>-東武伊勢崎線館林行-</t>
    </r>
    <r>
      <rPr>
        <sz val="10"/>
        <rFont val="ＭＳ 明朝"/>
        <family val="1"/>
        <charset val="128"/>
      </rPr>
      <t>16:31館林16:34</t>
    </r>
    <r>
      <rPr>
        <sz val="8"/>
        <rFont val="ＭＳ 明朝"/>
        <family val="1"/>
        <charset val="128"/>
      </rPr>
      <t>-東武伊勢崎線久喜行-</t>
    </r>
    <r>
      <rPr>
        <sz val="10"/>
        <rFont val="ＭＳ 明朝"/>
        <family val="1"/>
        <charset val="128"/>
      </rPr>
      <t>17:03久喜17:04</t>
    </r>
    <phoneticPr fontId="3"/>
  </si>
  <si>
    <r>
      <t>-</t>
    </r>
    <r>
      <rPr>
        <sz val="8"/>
        <rFont val="ＭＳ 明朝"/>
        <family val="1"/>
        <charset val="128"/>
      </rPr>
      <t>東武伊勢崎線急行長津田行-</t>
    </r>
    <r>
      <rPr>
        <sz val="10"/>
        <rFont val="ＭＳ 明朝"/>
        <family val="1"/>
        <charset val="128"/>
      </rPr>
      <t>18:30表参道18:40</t>
    </r>
    <r>
      <rPr>
        <sz val="8"/>
        <rFont val="ＭＳ 明朝"/>
        <family val="1"/>
        <charset val="128"/>
      </rPr>
      <t>-千代田線準急本厚木行-</t>
    </r>
    <r>
      <rPr>
        <sz val="10"/>
        <rFont val="ＭＳ 明朝"/>
        <family val="1"/>
        <charset val="128"/>
      </rPr>
      <t>19:16生田</t>
    </r>
    <rPh sb="44" eb="46">
      <t>イクタ</t>
    </rPh>
    <phoneticPr fontId="3"/>
  </si>
  <si>
    <r>
      <t xml:space="preserve">赤城町深山～赤城キャンプ場～鈴ヶ岳登山口～出張峠～赤城山大沼～厚生団地入口バス停⇒＜大洞赤城神社＞⇒＜おのこ駐車場＞
</t>
    </r>
    <r>
      <rPr>
        <sz val="10"/>
        <color theme="7" tint="-0.499984740745262"/>
        <rFont val="ＭＳ 明朝"/>
        <family val="1"/>
        <charset val="128"/>
      </rPr>
      <t>撮影ポイント：渋川市営赤城キャンプ場</t>
    </r>
    <r>
      <rPr>
        <sz val="10"/>
        <rFont val="ＭＳ 明朝"/>
        <family val="1"/>
        <charset val="128"/>
      </rPr>
      <t xml:space="preserve">
連日35度を超える猛暑が続いており、前橋の最高気温は38度になる予報が出ていた。昼間歩くのはどうかと思いながら、どうしても行きたくて朝早く家を出た。一泊してコース21～24を回る予定で、連絡道を含めると約45kmになる。関越交通バス深山行は前回20では貸切り状態だったが、今回は他に３人乗ってきた。猛暑予想なので、首にクールタオルを巻いて暑さをしのぎながら歩いた。いつものように歩いている人は全く見かけない。木陰を選びながら２時間ほど進むと標高1,000mを超えた。出張峠の手前でGPSを見るとコースから外れているように感じて数百メートル戻り、分岐点を探しても道がない。指導標識のある所まできて再び同じ道を上り、20分近くロスをしてしまった。それ以外はおおむね順調だった。赤城神社はコースに含まれていないので、いつ行こうかと迷っていた。コース35の黒檜山へ行く前にしようかとも考えたが、コース21と22の連絡道を少し延長すれば良いのではと思い寄ってみた。標高1,345mと高い場所にあっても車で来られるので、多くの参拝（観光？）客が訪れていた。</t>
    </r>
    <rPh sb="17" eb="19">
      <t>トザン</t>
    </rPh>
    <rPh sb="19" eb="20">
      <t>グチ</t>
    </rPh>
    <rPh sb="25" eb="28">
      <t>アカギサン</t>
    </rPh>
    <rPh sb="42" eb="43">
      <t>ダイ</t>
    </rPh>
    <rPh sb="43" eb="44">
      <t>ホラ</t>
    </rPh>
    <rPh sb="44" eb="46">
      <t>アカギ</t>
    </rPh>
    <rPh sb="46" eb="48">
      <t>ジンジャ</t>
    </rPh>
    <rPh sb="150" eb="151">
      <t>デ</t>
    </rPh>
    <rPh sb="199" eb="201">
      <t>ゼンカイ</t>
    </rPh>
    <rPh sb="205" eb="207">
      <t>カシキ</t>
    </rPh>
    <rPh sb="208" eb="210">
      <t>ジョウタイ</t>
    </rPh>
    <rPh sb="218" eb="219">
      <t>タ</t>
    </rPh>
    <rPh sb="221" eb="222">
      <t>ニン</t>
    </rPh>
    <rPh sb="222" eb="223">
      <t>ノ</t>
    </rPh>
    <rPh sb="526" eb="527">
      <t>コ</t>
    </rPh>
    <phoneticPr fontId="3"/>
  </si>
  <si>
    <r>
      <t xml:space="preserve">おのこ駐車場～覚満淵～鳥居峠～小沼～軽井沢峠～荒山登山口～棚上十字路～赤城温泉郷
</t>
    </r>
    <r>
      <rPr>
        <sz val="10"/>
        <color theme="7" tint="-0.499984740745262"/>
        <rFont val="ＭＳ 明朝"/>
        <family val="1"/>
        <charset val="128"/>
      </rPr>
      <t>撮影ポイント：覚満淵</t>
    </r>
    <r>
      <rPr>
        <sz val="10"/>
        <rFont val="ＭＳ 明朝"/>
        <family val="1"/>
        <charset val="128"/>
      </rPr>
      <t xml:space="preserve">
スタート地点はあかぎ広場前バス停の「おのこ駐車場」だが、コースマップには起点富士見村大洞としか書いてない。しかも赤城山ビジターセンターバス停から徒歩で起点まで行くようになっている。近くには赤城山大洞バス停もあり紛らわしく、はっきりあかぎ広場前バス停又はおのこ駐車場と書くべきだと感じた。起点は標高1,347mだが、猛暑の影響か気温も高めで、熱中症に十分気をつけながら歩いた。賑やかだった赤城神社から覚満淵を過ぎて鳥居峠に来ると一気に視界が広がる。小沼（この）に向かう階段から登山道に入ると人影は全くなくなり、うっそうとした熊笹の細い道を進み血の池、三途の川など物騒な所を通る。当初は棚上十字路の休憩所に泊る予定だったが、かなり時間がかかって日没が迫ってきたためあらかじめチェックしていた荒山登山口の避難所に泊ることにした。メールも携帯もつながらないことが分ったときは、もし何かあったら大変だと不安になった。鳥の大きな鳴き声に何度となく目が覚めたが、かなり近くにいたように思う。予知通り朝早く歩き始めたが、熊笹が道を覆い思うように歩けない。何度も足をとられて、つまづきながら結局予定より１時間近く超過してしまった。</t>
    </r>
    <rPh sb="10" eb="11">
      <t>フチ</t>
    </rPh>
    <rPh sb="26" eb="28">
      <t>トザン</t>
    </rPh>
    <rPh sb="28" eb="29">
      <t>グチ</t>
    </rPh>
    <rPh sb="40" eb="41">
      <t>ゴウ</t>
    </rPh>
    <rPh sb="51" eb="52">
      <t>フチ</t>
    </rPh>
    <phoneticPr fontId="3"/>
  </si>
  <si>
    <t xml:space="preserve">群馬20番
いにしえの文化
のみち
10.1km
H29.12.14木
晴
10:30～13:08
2:50→2:38
</t>
    <rPh sb="0" eb="2">
      <t>グンマ</t>
    </rPh>
    <rPh sb="4" eb="5">
      <t>バン</t>
    </rPh>
    <phoneticPr fontId="3"/>
  </si>
  <si>
    <t>群馬23番
山里のいで湯
のみち
2.6km
2018.７.18水
晴
07:27～09:09
1:20→1:42</t>
    <rPh sb="0" eb="2">
      <t>グンマ</t>
    </rPh>
    <rPh sb="4" eb="5">
      <t>バン</t>
    </rPh>
    <phoneticPr fontId="3"/>
  </si>
  <si>
    <t>義経伝説と滝</t>
    <phoneticPr fontId="3"/>
  </si>
  <si>
    <t>義経伝説と滝のあるみち</t>
    <phoneticPr fontId="3"/>
  </si>
  <si>
    <t>埼玉11番
義経伝説
と滝の
あるみち
8.0km
平成27年
８月28日(金)
雨時々曇
8:43～11:45
2:20→3:05</t>
    <rPh sb="27" eb="29">
      <t>ヘイセイ</t>
    </rPh>
    <rPh sb="39" eb="40">
      <t>キン</t>
    </rPh>
    <phoneticPr fontId="3"/>
  </si>
  <si>
    <t>グリーンラインに沿ったみち</t>
    <phoneticPr fontId="3"/>
  </si>
  <si>
    <t>顔振峠</t>
    <phoneticPr fontId="3"/>
  </si>
  <si>
    <t>群馬22番
ツツジのみち
12.0km
2018.7.17木
16:00～18:33 晴
2018.7.18金
04:35～06:58 晴
3:50→4:56</t>
    <rPh sb="0" eb="2">
      <t>グンマ</t>
    </rPh>
    <rPh sb="4" eb="5">
      <t>バン</t>
    </rPh>
    <rPh sb="56" eb="57">
      <t>キン</t>
    </rPh>
    <phoneticPr fontId="3"/>
  </si>
  <si>
    <r>
      <t xml:space="preserve">2018.07.17木～7.18金 </t>
    </r>
    <r>
      <rPr>
        <b/>
        <sz val="10"/>
        <rFont val="ＭＳ 明朝"/>
        <family val="1"/>
        <charset val="128"/>
      </rPr>
      <t>群馬22</t>
    </r>
    <r>
      <rPr>
        <sz val="10"/>
        <rFont val="ＭＳ 明朝"/>
        <family val="1"/>
        <charset val="128"/>
      </rPr>
      <t xml:space="preserve"> ツツジのみち 12.0km 晴 16:30～18:33 04:35～06:58 3:50→4:56</t>
    </r>
    <phoneticPr fontId="3"/>
  </si>
  <si>
    <r>
      <t xml:space="preserve">三夜沢～赤城神社参道・松並木～宮城の千本桜～中之沢～鳥居坂～上板橋
</t>
    </r>
    <r>
      <rPr>
        <sz val="10"/>
        <color theme="7" tint="-0.499984740745262"/>
        <rFont val="ＭＳ 明朝"/>
        <family val="1"/>
        <charset val="128"/>
      </rPr>
      <t>撮影ポイント：赤城神社</t>
    </r>
    <r>
      <rPr>
        <sz val="10"/>
        <rFont val="ＭＳ 明朝"/>
        <family val="1"/>
        <charset val="128"/>
      </rPr>
      <t xml:space="preserve">
コース23の終点忠治館前から三夜沢までの連絡道は2.5kmほどある。これまでは山の中の木陰の道でそれほど暑さは感じなかったが、ここからは舗装道路が多くまともに陽を浴び、熱中症に注意しながら進む。三夜沢から撮影ポイントに寄るため赤城神社までを往復した。派手な色をした大洞赤城神社と違い、こちらは質素な感じの神社だった。県道16号線に並行した松並木は遊歩道のようで気持ちがいい。松並木と別れて県道353号線に入ると再び舗装道路の陽射しがきつくなった。途中で寄ったラーメン屋でコップ３杯の冷たい水を一気に飲み干した。食べ終えたら厨房から主人が出てきて「どこいくの」と聞いてきたので「赤城山から下りてきた」と言ったら、「この暑いのにご苦労さんだね」とあきれていた。帰りがけに奥さんが空いたペットボトルをみて、冷たい水を入れてあげようかと言って満杯にしてくれ有難かった。H14.3.31に廃止となった上板橋のバス待合所でしばらく休んだ後、デマンドタクシーは利用せずに新里駅まで5.3kmを歩いた。群馬県の最高気温は38℃ということもあり、１日でペットボトル７本を飲んだことになる。</t>
    </r>
    <rPh sb="141" eb="142">
      <t>スス</t>
    </rPh>
    <rPh sb="156" eb="157">
      <t>ヨ</t>
    </rPh>
    <rPh sb="160" eb="162">
      <t>アカギ</t>
    </rPh>
    <rPh sb="162" eb="164">
      <t>ジンジャ</t>
    </rPh>
    <rPh sb="167" eb="169">
      <t>オウフク</t>
    </rPh>
    <rPh sb="172" eb="174">
      <t>ハデ</t>
    </rPh>
    <rPh sb="175" eb="176">
      <t>イロ</t>
    </rPh>
    <rPh sb="186" eb="187">
      <t>チガ</t>
    </rPh>
    <rPh sb="193" eb="195">
      <t>シッソ</t>
    </rPh>
    <rPh sb="196" eb="197">
      <t>カン</t>
    </rPh>
    <rPh sb="199" eb="201">
      <t>ジンジャ</t>
    </rPh>
    <rPh sb="212" eb="214">
      <t>ヘイコウ</t>
    </rPh>
    <rPh sb="216" eb="219">
      <t>マツナミキ</t>
    </rPh>
    <rPh sb="220" eb="223">
      <t>ユウホドウ</t>
    </rPh>
    <rPh sb="227" eb="229">
      <t>キモ</t>
    </rPh>
    <rPh sb="252" eb="253">
      <t>フタタ</t>
    </rPh>
    <rPh sb="270" eb="272">
      <t>トチュウ</t>
    </rPh>
    <rPh sb="273" eb="274">
      <t>ヨ</t>
    </rPh>
    <rPh sb="280" eb="281">
      <t>ヤ</t>
    </rPh>
    <rPh sb="286" eb="287">
      <t>バイ</t>
    </rPh>
    <rPh sb="288" eb="289">
      <t>ツメ</t>
    </rPh>
    <rPh sb="291" eb="292">
      <t>ミズ</t>
    </rPh>
    <rPh sb="293" eb="295">
      <t>イッキ</t>
    </rPh>
    <rPh sb="296" eb="297">
      <t>ノ</t>
    </rPh>
    <rPh sb="298" eb="299">
      <t>ホ</t>
    </rPh>
    <rPh sb="490" eb="492">
      <t>グンマ</t>
    </rPh>
    <rPh sb="492" eb="493">
      <t>ケン</t>
    </rPh>
    <rPh sb="494" eb="496">
      <t>サイコウ</t>
    </rPh>
    <rPh sb="496" eb="498">
      <t>キオン</t>
    </rPh>
    <rPh sb="512" eb="513">
      <t>ニチ</t>
    </rPh>
    <rPh sb="521" eb="522">
      <t>ホン</t>
    </rPh>
    <rPh sb="523" eb="524">
      <t>ノ</t>
    </rPh>
    <phoneticPr fontId="3"/>
  </si>
  <si>
    <t xml:space="preserve">群馬24番
赤城南面陽光
のみち
(3.3)+8.0+(5.3)
=16.6km
2018.７.18水
晴
09:10～14:53
3:10→3:04+(2:39)
=5:43
</t>
    <rPh sb="0" eb="2">
      <t>グンマ</t>
    </rPh>
    <rPh sb="4" eb="5">
      <t>バン</t>
    </rPh>
    <phoneticPr fontId="3"/>
  </si>
  <si>
    <r>
      <t xml:space="preserve">2018.07.18水 </t>
    </r>
    <r>
      <rPr>
        <b/>
        <sz val="10"/>
        <rFont val="ＭＳ 明朝"/>
        <family val="1"/>
        <charset val="128"/>
      </rPr>
      <t>群馬23</t>
    </r>
    <r>
      <rPr>
        <sz val="10"/>
        <rFont val="ＭＳ 明朝"/>
        <family val="1"/>
        <charset val="128"/>
      </rPr>
      <t xml:space="preserve"> 山里のいで湯のみち 2.6km 晴 07:27～09:09 1:20→1:42</t>
    </r>
    <phoneticPr fontId="3"/>
  </si>
  <si>
    <r>
      <t xml:space="preserve">2018.07.18水 </t>
    </r>
    <r>
      <rPr>
        <b/>
        <sz val="10"/>
        <rFont val="ＭＳ 明朝"/>
        <family val="1"/>
        <charset val="128"/>
      </rPr>
      <t>群馬24</t>
    </r>
    <r>
      <rPr>
        <sz val="10"/>
        <rFont val="ＭＳ 明朝"/>
        <family val="1"/>
        <charset val="128"/>
      </rPr>
      <t xml:space="preserve"> 赤城南面陽光のみち (3.3)+8.0+(5.3)=16.6km 晴 09:10～14:53 3:10→3:04+(2:39)=5:43</t>
    </r>
    <phoneticPr fontId="3"/>
  </si>
  <si>
    <r>
      <t xml:space="preserve">2018.07.17木 </t>
    </r>
    <r>
      <rPr>
        <b/>
        <sz val="10"/>
        <rFont val="ＭＳ 明朝"/>
        <family val="1"/>
        <charset val="128"/>
      </rPr>
      <t>群馬21</t>
    </r>
    <r>
      <rPr>
        <sz val="10"/>
        <rFont val="ＭＳ 明朝"/>
        <family val="1"/>
        <charset val="128"/>
      </rPr>
      <t xml:space="preserve"> カラマツと熊笹のみち 11.8+(2.7)=14.5km 晴 10:25～15:55 5:00+(0:50)=5:50→4:39+(0:51)=5:30</t>
    </r>
    <phoneticPr fontId="3"/>
  </si>
  <si>
    <t>群馬21番
カラマツと熊笹
のみち
11.8+(2.7)=
14.5km
2018.7.17木
晴
10:25→15:55
5:00→5:30</t>
    <rPh sb="0" eb="2">
      <t>グンマ</t>
    </rPh>
    <rPh sb="4" eb="5">
      <t>バン</t>
    </rPh>
    <phoneticPr fontId="3"/>
  </si>
  <si>
    <t>H30.07.17木</t>
    <phoneticPr fontId="3"/>
  </si>
  <si>
    <t>H30.07.18金</t>
    <rPh sb="9" eb="10">
      <t>キン</t>
    </rPh>
    <phoneticPr fontId="3"/>
  </si>
  <si>
    <r>
      <rPr>
        <b/>
        <sz val="10"/>
        <rFont val="ＭＳ 明朝"/>
        <family val="1"/>
        <charset val="128"/>
      </rPr>
      <t>2018.07.04水</t>
    </r>
    <r>
      <rPr>
        <sz val="10"/>
        <rFont val="ＭＳ 明朝"/>
        <family val="1"/>
        <charset val="128"/>
      </rPr>
      <t xml:space="preserve"> 晴 高尾山口駅～ケーブルカー清滝駅～東京高尾病院～霞台～ⓢケーブル高尾山駅～蛇滝～高尾梅郷～駒木野～高尾駅</t>
    </r>
    <rPh sb="12" eb="13">
      <t>ハレ</t>
    </rPh>
    <rPh sb="50" eb="51">
      <t>ジャ</t>
    </rPh>
    <rPh sb="51" eb="52">
      <t>タキ</t>
    </rPh>
    <rPh sb="53" eb="55">
      <t>タカオ</t>
    </rPh>
    <rPh sb="55" eb="57">
      <t>バイゴウ</t>
    </rPh>
    <rPh sb="58" eb="59">
      <t>コマ</t>
    </rPh>
    <rPh sb="59" eb="60">
      <t>キ</t>
    </rPh>
    <rPh sb="60" eb="61">
      <t>ノ</t>
    </rPh>
    <rPh sb="62" eb="64">
      <t>タカオ</t>
    </rPh>
    <rPh sb="64" eb="65">
      <t>エキ</t>
    </rPh>
    <phoneticPr fontId="3"/>
  </si>
  <si>
    <r>
      <t xml:space="preserve">2018.05.27日 晴 </t>
    </r>
    <r>
      <rPr>
        <sz val="10"/>
        <color rgb="FFFF0000"/>
        <rFont val="ＭＳ 明朝"/>
        <family val="1"/>
        <charset val="128"/>
      </rPr>
      <t>高尾・陣馬スタンプハイク</t>
    </r>
    <r>
      <rPr>
        <sz val="10"/>
        <rFont val="ＭＳ 明朝"/>
        <family val="1"/>
        <charset val="128"/>
      </rPr>
      <t xml:space="preserve"> ⓢ陣馬高原下茶屋～新ルート～ⓢ陣馬山山頂～明王峠～底沢峠～ⓢ景信山～小仏峠～ⓢ小仏城山～ⓢ城山下茶屋～弁天橋～相模ダム～相模湖駅</t>
    </r>
    <rPh sb="10" eb="11">
      <t>ヒ</t>
    </rPh>
    <rPh sb="28" eb="30">
      <t>ジンバ</t>
    </rPh>
    <rPh sb="30" eb="32">
      <t>コウゲン</t>
    </rPh>
    <rPh sb="32" eb="33">
      <t>シタ</t>
    </rPh>
    <rPh sb="33" eb="35">
      <t>チャヤ</t>
    </rPh>
    <rPh sb="36" eb="37">
      <t>シン</t>
    </rPh>
    <rPh sb="42" eb="45">
      <t>ジンバヤマ</t>
    </rPh>
    <rPh sb="45" eb="47">
      <t>サンチョウ</t>
    </rPh>
    <rPh sb="48" eb="50">
      <t>ミョウオウ</t>
    </rPh>
    <rPh sb="50" eb="51">
      <t>トウゲ</t>
    </rPh>
    <rPh sb="52" eb="53">
      <t>ソコ</t>
    </rPh>
    <rPh sb="53" eb="54">
      <t>サワ</t>
    </rPh>
    <rPh sb="54" eb="55">
      <t>トウゲ</t>
    </rPh>
    <rPh sb="57" eb="60">
      <t>カゲノブヤマ</t>
    </rPh>
    <rPh sb="61" eb="63">
      <t>コボトケ</t>
    </rPh>
    <rPh sb="63" eb="64">
      <t>トウゲ</t>
    </rPh>
    <rPh sb="66" eb="68">
      <t>コボトケ</t>
    </rPh>
    <rPh sb="68" eb="70">
      <t>ジョウザン</t>
    </rPh>
    <rPh sb="72" eb="73">
      <t>シロ</t>
    </rPh>
    <rPh sb="73" eb="75">
      <t>ヤマシタ</t>
    </rPh>
    <rPh sb="75" eb="77">
      <t>チャヤ</t>
    </rPh>
    <rPh sb="78" eb="81">
      <t>ベンテンバシ</t>
    </rPh>
    <rPh sb="82" eb="84">
      <t>サガミ</t>
    </rPh>
    <rPh sb="87" eb="90">
      <t>サガミコ</t>
    </rPh>
    <rPh sb="90" eb="91">
      <t>エキ</t>
    </rPh>
    <phoneticPr fontId="3"/>
  </si>
  <si>
    <r>
      <rPr>
        <b/>
        <sz val="10"/>
        <rFont val="ＭＳ 明朝"/>
        <family val="1"/>
        <charset val="128"/>
      </rPr>
      <t>2018.03.09木</t>
    </r>
    <r>
      <rPr>
        <sz val="10"/>
        <rFont val="ＭＳ 明朝"/>
        <family val="1"/>
        <charset val="128"/>
      </rPr>
      <t xml:space="preserve"> 雨 高尾山口駅～ケーブルカー清滝駅～東京高尾病院～霞台～ⓢケーブル高尾山駅～霞台～東京高尾病院～ケーブルカー清滝駅～TAKAO 599 MUSEUM～高尾山口駅 </t>
    </r>
    <r>
      <rPr>
        <sz val="10"/>
        <color rgb="FFFF0000"/>
        <rFont val="ＭＳ 明朝"/>
        <family val="1"/>
        <charset val="128"/>
      </rPr>
      <t>トクトクバッジ</t>
    </r>
    <rPh sb="10" eb="11">
      <t>モク</t>
    </rPh>
    <rPh sb="12" eb="13">
      <t>アメ</t>
    </rPh>
    <phoneticPr fontId="3"/>
  </si>
  <si>
    <r>
      <t xml:space="preserve">JTB（羽田発）世界遺産昌徳宮や名物料理を堪能　ソウル満喫＜1名様より催行保証！観光・食事を満喫＞コースNo.:JA8D3KEEBK
</t>
    </r>
    <r>
      <rPr>
        <b/>
        <sz val="10"/>
        <rFont val="ＭＳ 明朝"/>
        <family val="1"/>
        <charset val="128"/>
      </rPr>
      <t>2018.02.26月</t>
    </r>
    <r>
      <rPr>
        <sz val="10"/>
        <rFont val="ＭＳ 明朝"/>
        <family val="1"/>
        <charset val="128"/>
      </rPr>
      <t xml:space="preserve"> 晴 羽田(KE2708便)12:20-15:00ソウル(金浦)着 明洞～青瓦台～三清洞～八色サムギョプサル～東大門店～南大門～南大門市場～Ｎソウルタワー～Tmark Grand Hotel Myeongdong‎
</t>
    </r>
    <r>
      <rPr>
        <b/>
        <sz val="10"/>
        <rFont val="ＭＳ 明朝"/>
        <family val="1"/>
        <charset val="128"/>
      </rPr>
      <t>2018.02.27火</t>
    </r>
    <r>
      <rPr>
        <sz val="10"/>
        <rFont val="ＭＳ 明朝"/>
        <family val="1"/>
        <charset val="128"/>
      </rPr>
      <t xml:space="preserve"> 曇 喜粥喜粥～昌徳宮～北村韓屋-徳寿宮-全州中央会館～ロッテ免税店明洞本店～ロッテ百貨店～仁寺洞～伝統茶屋～国立中央博物館～焼肉店金剛山～ソウル駅
</t>
    </r>
    <r>
      <rPr>
        <b/>
        <sz val="10"/>
        <rFont val="ＭＳ 明朝"/>
        <family val="1"/>
        <charset val="128"/>
      </rPr>
      <t>2018.02.28水</t>
    </r>
    <r>
      <rPr>
        <sz val="10"/>
        <rFont val="ＭＳ 明朝"/>
        <family val="1"/>
        <charset val="128"/>
      </rPr>
      <t xml:space="preserve"> 曇後雨 南大門市場～世宗大路～清渓川～ソウル市庁～弘大入口-The Coffee Bean &amp; Tea Leaf ～レストランOU(オウ)
ソウル(金浦)(KE2709便)16:20-18:35羽田</t>
    </r>
    <rPh sb="77" eb="78">
      <t>ゲツ</t>
    </rPh>
    <rPh sb="79" eb="80">
      <t>ハレ</t>
    </rPh>
    <rPh sb="90" eb="91">
      <t>ビン</t>
    </rPh>
    <rPh sb="107" eb="109">
      <t>コノウラ</t>
    </rPh>
    <rPh sb="198" eb="199">
      <t>クモリ</t>
    </rPh>
    <rPh sb="284" eb="285">
      <t>クモリ</t>
    </rPh>
    <rPh sb="285" eb="286">
      <t/>
    </rPh>
    <rPh sb="358" eb="360">
      <t>コノウラ</t>
    </rPh>
    <rPh sb="368" eb="369">
      <t>ビン</t>
    </rPh>
    <phoneticPr fontId="3"/>
  </si>
  <si>
    <r>
      <rPr>
        <b/>
        <sz val="10"/>
        <rFont val="ＭＳ 明朝"/>
        <family val="1"/>
        <charset val="128"/>
      </rPr>
      <t>2018.02.11月</t>
    </r>
    <r>
      <rPr>
        <sz val="10"/>
        <rFont val="ＭＳ 明朝"/>
        <family val="1"/>
        <charset val="128"/>
      </rPr>
      <t xml:space="preserve"> 晴 高尾山口駅～ケーブルカー清滝駅～東京高尾病院～霞台～ⓢケーブル高尾山駅～霞台～東京高尾病院～ケーブルカー清滝駅～TAKAO 599 MUSEUM～高尾山口駅</t>
    </r>
    <rPh sb="10" eb="11">
      <t>ゲツ</t>
    </rPh>
    <rPh sb="12" eb="13">
      <t>ハレ</t>
    </rPh>
    <phoneticPr fontId="3"/>
  </si>
  <si>
    <r>
      <rPr>
        <b/>
        <sz val="10"/>
        <rFont val="ＭＳ 明朝"/>
        <family val="1"/>
        <charset val="128"/>
      </rPr>
      <t>2018.01.27土</t>
    </r>
    <r>
      <rPr>
        <sz val="10"/>
        <rFont val="ＭＳ 明朝"/>
        <family val="1"/>
        <charset val="128"/>
      </rPr>
      <t xml:space="preserve"> 晴 </t>
    </r>
    <r>
      <rPr>
        <sz val="10"/>
        <color rgb="FFFF0000"/>
        <rFont val="ＭＳ 明朝"/>
        <family val="1"/>
        <charset val="128"/>
      </rPr>
      <t>高尾・陣馬スタンプハイクパーフェクトコース」の当選者招待 精進料理の会</t>
    </r>
    <r>
      <rPr>
        <sz val="10"/>
        <rFont val="ＭＳ 明朝"/>
        <family val="1"/>
        <charset val="128"/>
      </rPr>
      <t xml:space="preserve"> 高尾山口駅～１号路～ⓢケーブル高尾山駅～ⓢ薬王院（客殿・法話、有喜閣・精進料理、書院見学）～仏舎利塔～１号路～高尾山口駅</t>
    </r>
    <rPh sb="10" eb="11">
      <t>ド</t>
    </rPh>
    <rPh sb="43" eb="45">
      <t>ショウジン</t>
    </rPh>
    <rPh sb="45" eb="47">
      <t>リョウリ</t>
    </rPh>
    <rPh sb="48" eb="49">
      <t>カイ</t>
    </rPh>
    <rPh sb="50" eb="54">
      <t>タカオサングチ</t>
    </rPh>
    <rPh sb="65" eb="68">
      <t>タカオサン</t>
    </rPh>
    <rPh sb="68" eb="69">
      <t>エキ</t>
    </rPh>
    <rPh sb="75" eb="76">
      <t>キャク</t>
    </rPh>
    <rPh sb="76" eb="77">
      <t>デン</t>
    </rPh>
    <rPh sb="78" eb="80">
      <t>ホウワ</t>
    </rPh>
    <rPh sb="81" eb="82">
      <t>ユウ</t>
    </rPh>
    <rPh sb="82" eb="83">
      <t>キ</t>
    </rPh>
    <rPh sb="83" eb="84">
      <t>カク</t>
    </rPh>
    <rPh sb="85" eb="87">
      <t>ショウジン</t>
    </rPh>
    <rPh sb="87" eb="89">
      <t>リョウリ</t>
    </rPh>
    <rPh sb="90" eb="92">
      <t>ショイン</t>
    </rPh>
    <rPh sb="92" eb="94">
      <t>ケンガク</t>
    </rPh>
    <rPh sb="96" eb="99">
      <t>ブッシャリ</t>
    </rPh>
    <rPh sb="99" eb="100">
      <t>トウ</t>
    </rPh>
    <rPh sb="105" eb="109">
      <t>タカオサングチ</t>
    </rPh>
    <phoneticPr fontId="3"/>
  </si>
  <si>
    <r>
      <t>生田6:27</t>
    </r>
    <r>
      <rPr>
        <sz val="8"/>
        <rFont val="ＭＳ 明朝"/>
        <family val="1"/>
        <charset val="128"/>
      </rPr>
      <t>-小田急線登戸快速急行-</t>
    </r>
    <r>
      <rPr>
        <sz val="10"/>
        <rFont val="ＭＳ 明朝"/>
        <family val="1"/>
        <charset val="128"/>
      </rPr>
      <t>6:51新宿7:00</t>
    </r>
    <r>
      <rPr>
        <sz val="8"/>
        <rFont val="ＭＳ 明朝"/>
        <family val="1"/>
        <charset val="128"/>
      </rPr>
      <t>-埼京線大宮行-7</t>
    </r>
    <r>
      <rPr>
        <sz val="10"/>
        <rFont val="ＭＳ 明朝"/>
        <family val="1"/>
        <charset val="128"/>
      </rPr>
      <t>:42大宮7:59</t>
    </r>
    <r>
      <rPr>
        <sz val="8"/>
        <rFont val="ＭＳ 明朝"/>
        <family val="1"/>
        <charset val="128"/>
      </rPr>
      <t>-高崎・</t>
    </r>
    <rPh sb="0" eb="2">
      <t>イクタ</t>
    </rPh>
    <rPh sb="7" eb="11">
      <t>オダキュウセン</t>
    </rPh>
    <rPh sb="11" eb="13">
      <t>ノボリト</t>
    </rPh>
    <rPh sb="13" eb="15">
      <t>カイソク</t>
    </rPh>
    <rPh sb="15" eb="17">
      <t>キュウコウ</t>
    </rPh>
    <rPh sb="22" eb="24">
      <t>シンジュク</t>
    </rPh>
    <rPh sb="29" eb="32">
      <t>サイキョウセン</t>
    </rPh>
    <rPh sb="32" eb="34">
      <t>オオミヤ</t>
    </rPh>
    <rPh sb="34" eb="35">
      <t>イキ</t>
    </rPh>
    <rPh sb="40" eb="42">
      <t>オオミヤ</t>
    </rPh>
    <rPh sb="47" eb="49">
      <t>タカサキ</t>
    </rPh>
    <phoneticPr fontId="3"/>
  </si>
  <si>
    <r>
      <t xml:space="preserve">      両毛線前橋行-9:43前橋10:03</t>
    </r>
    <r>
      <rPr>
        <sz val="8"/>
        <rFont val="ＭＳ 明朝"/>
        <family val="1"/>
        <charset val="128"/>
      </rPr>
      <t>-関越交通バス-</t>
    </r>
    <r>
      <rPr>
        <sz val="10"/>
        <rFont val="ＭＳ 明朝"/>
        <family val="1"/>
        <charset val="128"/>
      </rPr>
      <t>10:33富士見温泉11:10-11:49あかぎ広場前</t>
    </r>
    <rPh sb="17" eb="19">
      <t>マエバシ</t>
    </rPh>
    <rPh sb="25" eb="27">
      <t>カンエツ</t>
    </rPh>
    <rPh sb="27" eb="29">
      <t>コウツウ</t>
    </rPh>
    <rPh sb="37" eb="40">
      <t>フジミ</t>
    </rPh>
    <rPh sb="40" eb="42">
      <t>オンセン</t>
    </rPh>
    <rPh sb="56" eb="58">
      <t>ヒロバ</t>
    </rPh>
    <rPh sb="58" eb="59">
      <t>マエ</t>
    </rPh>
    <phoneticPr fontId="3"/>
  </si>
  <si>
    <t>あかぎ広場前</t>
  </si>
  <si>
    <t>駒ケ岳</t>
  </si>
  <si>
    <t>黒檜山頂</t>
    <rPh sb="0" eb="1">
      <t>クロ</t>
    </rPh>
    <rPh sb="1" eb="2">
      <t>ヒノキ</t>
    </rPh>
    <rPh sb="2" eb="4">
      <t>サンチョウ</t>
    </rPh>
    <phoneticPr fontId="3"/>
  </si>
  <si>
    <t>NO27へ</t>
    <phoneticPr fontId="3"/>
  </si>
  <si>
    <t>昼食</t>
    <phoneticPr fontId="3"/>
  </si>
  <si>
    <t>黒檜山頂神社P</t>
    <rPh sb="0" eb="1">
      <t>クロ</t>
    </rPh>
    <rPh sb="1" eb="2">
      <t>ヒノキ</t>
    </rPh>
    <rPh sb="2" eb="4">
      <t>サンチョウ</t>
    </rPh>
    <rPh sb="4" eb="6">
      <t>ジンジャ</t>
    </rPh>
    <phoneticPr fontId="3"/>
  </si>
  <si>
    <t>山頂神社</t>
  </si>
  <si>
    <t>絶景P</t>
    <rPh sb="0" eb="2">
      <t>ゼッケイ</t>
    </rPh>
    <phoneticPr fontId="3"/>
  </si>
  <si>
    <t>黒檜山から花見ヶ原への</t>
    <phoneticPr fontId="3"/>
  </si>
  <si>
    <t>花見ヶ原</t>
  </si>
  <si>
    <t>ﾊﾞﾝｶﾞﾛｰ</t>
    <phoneticPr fontId="3"/>
  </si>
  <si>
    <t>花見ヶ原キャンプ場P</t>
    <rPh sb="8" eb="9">
      <t>バ</t>
    </rPh>
    <phoneticPr fontId="3"/>
  </si>
  <si>
    <t>登山道分岐点</t>
    <rPh sb="0" eb="3">
      <t>トザンドウ</t>
    </rPh>
    <rPh sb="3" eb="5">
      <t>ブンキ</t>
    </rPh>
    <rPh sb="5" eb="6">
      <t>テン</t>
    </rPh>
    <phoneticPr fontId="3"/>
  </si>
  <si>
    <t>県道62折返点</t>
    <rPh sb="0" eb="2">
      <t>ケンドウ</t>
    </rPh>
    <rPh sb="4" eb="6">
      <t>オリカエ</t>
    </rPh>
    <rPh sb="6" eb="7">
      <t>テン</t>
    </rPh>
    <phoneticPr fontId="3"/>
  </si>
  <si>
    <t>麦久保</t>
    <rPh sb="0" eb="1">
      <t>ムギ</t>
    </rPh>
    <rPh sb="1" eb="3">
      <t>クボ</t>
    </rPh>
    <phoneticPr fontId="3"/>
  </si>
  <si>
    <t>NO26へ</t>
    <phoneticPr fontId="3"/>
  </si>
  <si>
    <t>朝食</t>
    <rPh sb="0" eb="2">
      <t>チョウショク</t>
    </rPh>
    <phoneticPr fontId="3"/>
  </si>
  <si>
    <t>NO35より</t>
    <phoneticPr fontId="3"/>
  </si>
  <si>
    <t>＜麦久保＞</t>
    <rPh sb="1" eb="2">
      <t>ムギ</t>
    </rPh>
    <rPh sb="2" eb="4">
      <t>クボ</t>
    </rPh>
    <phoneticPr fontId="3"/>
  </si>
  <si>
    <t>水口屋</t>
    <rPh sb="0" eb="2">
      <t>ミズグチ</t>
    </rPh>
    <rPh sb="2" eb="3">
      <t>ヤ</t>
    </rPh>
    <phoneticPr fontId="3"/>
  </si>
  <si>
    <t>連絡道</t>
    <rPh sb="0" eb="2">
      <t>レンラク</t>
    </rPh>
    <rPh sb="2" eb="3">
      <t>ドウ</t>
    </rPh>
    <phoneticPr fontId="3"/>
  </si>
  <si>
    <t>農家</t>
    <rPh sb="0" eb="2">
      <t>ノウカ</t>
    </rPh>
    <phoneticPr fontId="3"/>
  </si>
  <si>
    <t>本宿バス停</t>
    <rPh sb="0" eb="2">
      <t>モトジュク</t>
    </rPh>
    <rPh sb="4" eb="5">
      <t>テイ</t>
    </rPh>
    <phoneticPr fontId="3"/>
  </si>
  <si>
    <t>＜本宿駅＞</t>
    <rPh sb="1" eb="3">
      <t>モトジュク</t>
    </rPh>
    <rPh sb="3" eb="4">
      <t>エキ</t>
    </rPh>
    <phoneticPr fontId="3"/>
  </si>
  <si>
    <t>ここでNO28で撮り損ねた写真を撮りに花輪駅へ行きました。本宿13:40-13:52花輪</t>
    <rPh sb="8" eb="9">
      <t>ト</t>
    </rPh>
    <rPh sb="10" eb="11">
      <t>ソコ</t>
    </rPh>
    <rPh sb="13" eb="15">
      <t>シャシン</t>
    </rPh>
    <rPh sb="16" eb="17">
      <t>ト</t>
    </rPh>
    <rPh sb="19" eb="21">
      <t>ハナワ</t>
    </rPh>
    <rPh sb="21" eb="22">
      <t>エキ</t>
    </rPh>
    <rPh sb="23" eb="24">
      <t>イ</t>
    </rPh>
    <rPh sb="29" eb="31">
      <t>モトジュク</t>
    </rPh>
    <rPh sb="42" eb="44">
      <t>ハナワ</t>
    </rPh>
    <phoneticPr fontId="3"/>
  </si>
  <si>
    <r>
      <t>花輪14:13</t>
    </r>
    <r>
      <rPr>
        <sz val="8"/>
        <rFont val="ＭＳ 明朝"/>
        <family val="1"/>
        <charset val="128"/>
      </rPr>
      <t>-わたらせ渓谷-</t>
    </r>
    <r>
      <rPr>
        <sz val="10"/>
        <rFont val="ＭＳ 明朝"/>
        <family val="1"/>
        <charset val="128"/>
      </rPr>
      <t>14:54桐生15:01</t>
    </r>
    <r>
      <rPr>
        <sz val="8"/>
        <rFont val="ＭＳ 明朝"/>
        <family val="1"/>
        <charset val="128"/>
      </rPr>
      <t>-両毛線-</t>
    </r>
    <r>
      <rPr>
        <sz val="10"/>
        <rFont val="ＭＳ 明朝"/>
        <family val="1"/>
        <charset val="128"/>
      </rPr>
      <t>15:47高崎1:55</t>
    </r>
    <r>
      <rPr>
        <sz val="8"/>
        <rFont val="ＭＳ 明朝"/>
        <family val="1"/>
        <charset val="128"/>
      </rPr>
      <t>-上野東京L-</t>
    </r>
    <r>
      <rPr>
        <sz val="10"/>
        <rFont val="ＭＳ 明朝"/>
        <family val="1"/>
        <charset val="128"/>
      </rPr>
      <t>17:31</t>
    </r>
    <rPh sb="0" eb="2">
      <t>ハナワ</t>
    </rPh>
    <rPh sb="12" eb="14">
      <t>ケイコク</t>
    </rPh>
    <rPh sb="20" eb="22">
      <t>キリュウ</t>
    </rPh>
    <rPh sb="28" eb="31">
      <t>リョウモウセン</t>
    </rPh>
    <rPh sb="46" eb="48">
      <t>トウキョウ</t>
    </rPh>
    <phoneticPr fontId="3"/>
  </si>
  <si>
    <r>
      <t>赤羽17:36-埼京線-17:50新宿18:02</t>
    </r>
    <r>
      <rPr>
        <sz val="8"/>
        <rFont val="ＭＳ 明朝"/>
        <family val="1"/>
        <charset val="128"/>
      </rPr>
      <t>-小田急線快速急行登戸-</t>
    </r>
    <r>
      <rPr>
        <sz val="10"/>
        <rFont val="ＭＳ 明朝"/>
        <family val="1"/>
        <charset val="128"/>
      </rPr>
      <t>18:24生田</t>
    </r>
    <rPh sb="29" eb="31">
      <t>カイソク</t>
    </rPh>
    <rPh sb="31" eb="33">
      <t>キュウコウ</t>
    </rPh>
    <rPh sb="33" eb="35">
      <t>ノボリト</t>
    </rPh>
    <phoneticPr fontId="3"/>
  </si>
  <si>
    <t>花見ヶ原キャンプ場</t>
    <phoneticPr fontId="3"/>
  </si>
  <si>
    <t xml:space="preserve">群馬35番
黒檜山から
花見ヶ原
へのみち
7.7km
2018年
８月22日(水)
晴
12:04～16:49
3:30→4:45
</t>
    <rPh sb="0" eb="2">
      <t>グンマ</t>
    </rPh>
    <rPh sb="4" eb="5">
      <t>バン</t>
    </rPh>
    <rPh sb="41" eb="42">
      <t>スイ</t>
    </rPh>
    <phoneticPr fontId="3"/>
  </si>
  <si>
    <t>中間地点の標識</t>
    <phoneticPr fontId="3"/>
  </si>
  <si>
    <t xml:space="preserve"> </t>
    <phoneticPr fontId="3"/>
  </si>
  <si>
    <t>下柏山から3.2km</t>
    <rPh sb="0" eb="1">
      <t>シタ</t>
    </rPh>
    <rPh sb="1" eb="3">
      <t>カシワヤマ</t>
    </rPh>
    <phoneticPr fontId="3"/>
  </si>
  <si>
    <r>
      <t xml:space="preserve">〈区間〉黒保根町柏山～内野～黒保根町本宿
</t>
    </r>
    <r>
      <rPr>
        <sz val="10"/>
        <color theme="7" tint="-0.499984740745262"/>
        <rFont val="ＭＳ 明朝"/>
        <family val="1"/>
        <charset val="128"/>
      </rPr>
      <t>撮影ポイント：標識「本宿2.6km　下柏山4.7km」</t>
    </r>
    <r>
      <rPr>
        <sz val="10"/>
        <rFont val="ＭＳ 明朝"/>
        <family val="1"/>
        <charset val="128"/>
      </rPr>
      <t xml:space="preserve">
コース27の終点麦久保からは連絡道5.3kmを歩いてコース26の起点水口屋へ向う。旧道は通行止めのため、長いトンネルと幾つもの大きな橋を通る。コース27でてこずったので26はすんなりいきたいと思ったが、ダメだった。相変らず肝心なところに標識が見当たらず、突然道がなくなる所もあった。コース自体は面白みがあるとはいえないが、後半に素敵な”ふれあい”があり救われた。農家の男性に誘われて立寄ったところ冷たい飲み物を出してもらっただけでなく、かなりの量の野菜をいただいた。もっと一杯用意してくれたのだが、重たいので一部しか持ち帰れなかったのが悔やまれる。ゴール後本宿駅から花輪駅まで行き、コース28で撮り損なった石原和三郎歌碑前で写真を撮った。
これで群馬県はあと２コースを残すのみとなり、早ければ来月にもクリアしたいと思う。</t>
    </r>
    <phoneticPr fontId="3"/>
  </si>
  <si>
    <t>群馬27番
花見ヶ原高原
ハイキング
コース
7.0km
2018年
８月22日(水)
17:34～18:05
～
８月23日(木)
05:04～07:45
晴
2:00→3:12</t>
    <rPh sb="0" eb="2">
      <t>グンマ</t>
    </rPh>
    <rPh sb="4" eb="5">
      <t>バン</t>
    </rPh>
    <rPh sb="41" eb="42">
      <t>ミズ</t>
    </rPh>
    <rPh sb="64" eb="65">
      <t>モク</t>
    </rPh>
    <phoneticPr fontId="3"/>
  </si>
  <si>
    <r>
      <t xml:space="preserve">花見ヶ原キャンプ場～県道62号折返し点～麦久保
</t>
    </r>
    <r>
      <rPr>
        <sz val="10"/>
        <color theme="7" tint="-0.499984740745262"/>
        <rFont val="ＭＳ 明朝"/>
        <family val="1"/>
        <charset val="128"/>
      </rPr>
      <t>撮影ポイント：花見ヶ原キャンプ場</t>
    </r>
    <r>
      <rPr>
        <sz val="10"/>
        <rFont val="ＭＳ 明朝"/>
        <family val="1"/>
        <charset val="128"/>
      </rPr>
      <t xml:space="preserve">
コース35の終点花見ヶ原キャンプ場には予定より大幅に遅れて着き、すぐ管理棟に寄り管理人にバンガローでの写真撮影の許可をお願いした。コースマップを見せながら、この先に休憩所があるのでそこに泊まる予定と話したところ、そんなところに休憩所はないという。キャンプ場まで1.3kmの看板がある村道分岐点の辺りにあるはずだが、どこを探しても見当らない。暗くなりかけてきたので、仕方なく先へ進み麦久保まで2.8kmの標識のところまで来た。反対側には花見ヶ原キャンプ場まで1.2kmとあるが、どう考えてもおかしい。先ほどの1.3km地点から15分以上歩いており２km以上はあるはずだ。泊る場所を探したがいいところがなく、結局近くの登山道にマットをおき寝袋で寝た。ここでもアンテナが全く立たず、メール・電話・インターネットなど一切使えなかった。麦久保方面に下りてすぐ道を間違えた。熊笹で覆われて道が判別できない。GPSで位置確認をしながら何ヶ所も倒木を乗越え進むが、分岐に標識がなく何度となく戻った。ピンクリボンがあってもどれが道だか分らない。このコースは見るべきところが何一つない。よくもこんな道をコースにしたものだとあきれかえるほどだ。群馬県のホームページとコースマップ両方に「終点までのコースは良く整備されており家族連れに最適です。」とあるが、とんでもない。二度と行きたくないコースNO.1だ。</t>
    </r>
    <rPh sb="10" eb="12">
      <t>ケンドウ</t>
    </rPh>
    <rPh sb="14" eb="15">
      <t>ゴウ</t>
    </rPh>
    <rPh sb="15" eb="17">
      <t>オリカエ</t>
    </rPh>
    <rPh sb="18" eb="19">
      <t>テン</t>
    </rPh>
    <rPh sb="178" eb="180">
      <t>カンバン</t>
    </rPh>
    <rPh sb="183" eb="185">
      <t>ソンドウ</t>
    </rPh>
    <rPh sb="185" eb="187">
      <t>ブンキ</t>
    </rPh>
    <rPh sb="187" eb="188">
      <t>テン</t>
    </rPh>
    <rPh sb="189" eb="190">
      <t>アタ</t>
    </rPh>
    <rPh sb="202" eb="203">
      <t>サガ</t>
    </rPh>
    <rPh sb="206" eb="208">
      <t>ミアタ</t>
    </rPh>
    <rPh sb="212" eb="213">
      <t>クラ</t>
    </rPh>
    <rPh sb="224" eb="226">
      <t>シカタ</t>
    </rPh>
    <rPh sb="228" eb="229">
      <t>サキ</t>
    </rPh>
    <rPh sb="230" eb="231">
      <t>スス</t>
    </rPh>
    <rPh sb="232" eb="233">
      <t>ムギ</t>
    </rPh>
    <rPh sb="233" eb="235">
      <t>クボ</t>
    </rPh>
    <rPh sb="243" eb="245">
      <t>ヒョウシキ</t>
    </rPh>
    <rPh sb="251" eb="252">
      <t>キ</t>
    </rPh>
    <rPh sb="254" eb="256">
      <t>ハンタイ</t>
    </rPh>
    <rPh sb="256" eb="257">
      <t>ガワ</t>
    </rPh>
    <rPh sb="282" eb="283">
      <t>カンガ</t>
    </rPh>
    <rPh sb="291" eb="292">
      <t>サキ</t>
    </rPh>
    <rPh sb="300" eb="302">
      <t>チテン</t>
    </rPh>
    <rPh sb="306" eb="307">
      <t>フン</t>
    </rPh>
    <rPh sb="307" eb="309">
      <t>イジョウ</t>
    </rPh>
    <rPh sb="309" eb="310">
      <t>アル</t>
    </rPh>
    <rPh sb="317" eb="319">
      <t>イジョウ</t>
    </rPh>
    <rPh sb="328" eb="330">
      <t>バショ</t>
    </rPh>
    <rPh sb="331" eb="332">
      <t>サガ</t>
    </rPh>
    <rPh sb="344" eb="346">
      <t>ケッキョク</t>
    </rPh>
    <rPh sb="346" eb="347">
      <t>チカ</t>
    </rPh>
    <rPh sb="349" eb="352">
      <t>トザンドウ</t>
    </rPh>
    <rPh sb="359" eb="361">
      <t>ネブクロ</t>
    </rPh>
    <rPh sb="362" eb="363">
      <t>ネ</t>
    </rPh>
    <rPh sb="408" eb="410">
      <t>ホウメン</t>
    </rPh>
    <rPh sb="411" eb="412">
      <t>オ</t>
    </rPh>
    <rPh sb="416" eb="417">
      <t>ミチ</t>
    </rPh>
    <rPh sb="418" eb="420">
      <t>マチガ</t>
    </rPh>
    <rPh sb="423" eb="424">
      <t>クマ</t>
    </rPh>
    <rPh sb="424" eb="425">
      <t>ササ</t>
    </rPh>
    <rPh sb="426" eb="427">
      <t>オオ</t>
    </rPh>
    <rPh sb="432" eb="434">
      <t>ハンベツ</t>
    </rPh>
    <rPh sb="443" eb="445">
      <t>イチ</t>
    </rPh>
    <rPh sb="445" eb="447">
      <t>カクニン</t>
    </rPh>
    <rPh sb="452" eb="455">
      <t>ナンカショ</t>
    </rPh>
    <rPh sb="462" eb="463">
      <t>スス</t>
    </rPh>
    <rPh sb="466" eb="468">
      <t>ブンキ</t>
    </rPh>
    <rPh sb="469" eb="471">
      <t>ヒョウシキ</t>
    </rPh>
    <rPh sb="474" eb="476">
      <t>ナンド</t>
    </rPh>
    <rPh sb="479" eb="480">
      <t>モド</t>
    </rPh>
    <phoneticPr fontId="3"/>
  </si>
  <si>
    <r>
      <t xml:space="preserve">2018.08.22水 </t>
    </r>
    <r>
      <rPr>
        <b/>
        <sz val="10"/>
        <rFont val="ＭＳ 明朝"/>
        <family val="1"/>
        <charset val="128"/>
      </rPr>
      <t>群馬35</t>
    </r>
    <r>
      <rPr>
        <sz val="10"/>
        <rFont val="ＭＳ 明朝"/>
        <family val="1"/>
        <charset val="128"/>
      </rPr>
      <t xml:space="preserve"> 黒檜山から花見ヶ原へのみち 7.7km 晴 12:04～16:49 3:30→4:45</t>
    </r>
    <rPh sb="10" eb="11">
      <t>スイ</t>
    </rPh>
    <rPh sb="17" eb="18">
      <t>クロ</t>
    </rPh>
    <rPh sb="18" eb="20">
      <t>ヒヤマ</t>
    </rPh>
    <phoneticPr fontId="3"/>
  </si>
  <si>
    <r>
      <t xml:space="preserve">2018.08.22水～23木 </t>
    </r>
    <r>
      <rPr>
        <b/>
        <sz val="10"/>
        <rFont val="ＭＳ 明朝"/>
        <family val="1"/>
        <charset val="128"/>
      </rPr>
      <t>群馬27</t>
    </r>
    <r>
      <rPr>
        <sz val="10"/>
        <rFont val="ＭＳ 明朝"/>
        <family val="1"/>
        <charset val="128"/>
      </rPr>
      <t xml:space="preserve"> 花見ヶ原高原ハイキングコース 7.0km 晴 17:34～18:05、05:04～07:45 2:00→3:12</t>
    </r>
    <rPh sb="10" eb="11">
      <t>スイ</t>
    </rPh>
    <rPh sb="14" eb="15">
      <t>モク</t>
    </rPh>
    <phoneticPr fontId="3"/>
  </si>
  <si>
    <r>
      <rPr>
        <b/>
        <sz val="10"/>
        <rFont val="ＭＳ 明朝"/>
        <family val="1"/>
        <charset val="128"/>
      </rPr>
      <t>2018.08.16木</t>
    </r>
    <r>
      <rPr>
        <sz val="10"/>
        <rFont val="ＭＳ 明朝"/>
        <family val="1"/>
        <charset val="128"/>
      </rPr>
      <t xml:space="preserve"> 曇 高尾山口駅～東京高尾病院～霞台～ⓢケーブル高尾山駅～高尾山頂～一丁平～城山～一丁平～高尾山頂～霞台～東京高尾病院～高尾山口駅</t>
    </r>
    <rPh sb="10" eb="11">
      <t>キ</t>
    </rPh>
    <rPh sb="12" eb="13">
      <t>クモリ</t>
    </rPh>
    <rPh sb="40" eb="43">
      <t>タカオサン</t>
    </rPh>
    <rPh sb="43" eb="44">
      <t>チョウ</t>
    </rPh>
    <rPh sb="45" eb="47">
      <t>イッチョウ</t>
    </rPh>
    <rPh sb="47" eb="48">
      <t>ダイラ</t>
    </rPh>
    <rPh sb="49" eb="51">
      <t>シロヤマ</t>
    </rPh>
    <phoneticPr fontId="3"/>
  </si>
  <si>
    <r>
      <t xml:space="preserve">2018.08.23木 </t>
    </r>
    <r>
      <rPr>
        <b/>
        <sz val="10"/>
        <rFont val="ＭＳ 明朝"/>
        <family val="1"/>
        <charset val="128"/>
      </rPr>
      <t>群馬26</t>
    </r>
    <r>
      <rPr>
        <sz val="10"/>
        <rFont val="ＭＳ 明朝"/>
        <family val="1"/>
        <charset val="128"/>
      </rPr>
      <t xml:space="preserve"> 雑木の山路 (5.3)+7.2+(1.5)=14.0km 晴 7:48～12:29 4:30→4:28</t>
    </r>
    <rPh sb="10" eb="11">
      <t>モク</t>
    </rPh>
    <phoneticPr fontId="3"/>
  </si>
  <si>
    <t>長瀞の自然と歴史を学ぶみち</t>
    <phoneticPr fontId="3"/>
  </si>
  <si>
    <t>栃木 1集計</t>
    <phoneticPr fontId="3"/>
  </si>
  <si>
    <t>赤銅の</t>
    <phoneticPr fontId="3"/>
  </si>
  <si>
    <t>修験行者の</t>
    <phoneticPr fontId="3"/>
  </si>
  <si>
    <t>高原と牧場のみち</t>
    <phoneticPr fontId="3"/>
  </si>
  <si>
    <t>栃木 2集計</t>
    <phoneticPr fontId="3"/>
  </si>
  <si>
    <t>栃木 3集計</t>
    <phoneticPr fontId="3"/>
  </si>
  <si>
    <t>栃木 9集計</t>
    <phoneticPr fontId="3"/>
  </si>
  <si>
    <t>松風のみち</t>
    <phoneticPr fontId="3"/>
  </si>
  <si>
    <t>かかしの里・ブドウのみち</t>
    <phoneticPr fontId="3"/>
  </si>
  <si>
    <t>栃木10集計</t>
    <phoneticPr fontId="3"/>
  </si>
  <si>
    <t>花咲くパノラマのみち</t>
    <phoneticPr fontId="3"/>
  </si>
  <si>
    <t>花咲くパノラマのみち</t>
    <phoneticPr fontId="3"/>
  </si>
  <si>
    <t>栃木</t>
    <phoneticPr fontId="3"/>
  </si>
  <si>
    <t>栃木05番</t>
    <rPh sb="0" eb="2">
      <t>トチギ</t>
    </rPh>
    <rPh sb="4" eb="5">
      <t>バン</t>
    </rPh>
    <phoneticPr fontId="3"/>
  </si>
  <si>
    <t>栃木12番</t>
    <rPh sb="0" eb="2">
      <t>トチギ</t>
    </rPh>
    <rPh sb="4" eb="5">
      <t>バン</t>
    </rPh>
    <phoneticPr fontId="3"/>
  </si>
  <si>
    <t>栃木34番</t>
    <rPh sb="0" eb="2">
      <t>トチギ</t>
    </rPh>
    <rPh sb="4" eb="5">
      <t>バン</t>
    </rPh>
    <phoneticPr fontId="3"/>
  </si>
  <si>
    <t>晴</t>
    <phoneticPr fontId="3"/>
  </si>
  <si>
    <t>（連絡コース）</t>
    <phoneticPr fontId="3"/>
  </si>
  <si>
    <r>
      <rPr>
        <b/>
        <sz val="10"/>
        <rFont val="ＭＳ 明朝"/>
        <family val="1"/>
        <charset val="128"/>
      </rPr>
      <t>2018.07.30月</t>
    </r>
    <r>
      <rPr>
        <sz val="10"/>
        <rFont val="ＭＳ 明朝"/>
        <family val="1"/>
        <charset val="128"/>
      </rPr>
      <t xml:space="preserve"> 晴 往路:生田5:25→東名高速→7:15水ヶ塚公園7:30発→シャトルバス→富士宮口五合目8:05着
富士宮口五合目8:15～8:34六合目8:37～10:22宝永山頂10:31～11:26御殿場六合目11:40～15:00七合九勺赤岩八合館泊
</t>
    </r>
    <r>
      <rPr>
        <b/>
        <sz val="10"/>
        <rFont val="ＭＳ 明朝"/>
        <family val="1"/>
        <charset val="128"/>
      </rPr>
      <t>2018.07.31火</t>
    </r>
    <r>
      <rPr>
        <sz val="10"/>
        <rFont val="ＭＳ 明朝"/>
        <family val="1"/>
        <charset val="128"/>
      </rPr>
      <t xml:space="preserve"> 晴 赤岩八合館1:50～4:12御殿場口山頂4:15～4:25朝日岳ご来光待ち4:55～5:09浅間大社奥宮5:25～5:42剣ヶ峰6:00～7:14御殿場口山頂7:14～8:39七合九勺赤岩八合館9:30～10:13七合目10:28～10:55下り六合目10:55～11:56次郎坊11:56～12:33大石茶屋12:56～13:04御殿場口新五合目
復路：御殿場口新五合目13:25→(昼食御殿場魚河岸)→東名高速→16:00生田着</t>
    </r>
    <rPh sb="10" eb="11">
      <t>ゲツ</t>
    </rPh>
    <rPh sb="12" eb="13">
      <t>ハレ</t>
    </rPh>
    <rPh sb="17" eb="18">
      <t>セイ</t>
    </rPh>
    <rPh sb="18" eb="19">
      <t>タ</t>
    </rPh>
    <rPh sb="24" eb="26">
      <t>トウメイ</t>
    </rPh>
    <rPh sb="51" eb="54">
      <t>フジノミヤ</t>
    </rPh>
    <rPh sb="54" eb="55">
      <t>クチ</t>
    </rPh>
    <rPh sb="93" eb="95">
      <t>ホウエイ</t>
    </rPh>
    <rPh sb="95" eb="96">
      <t>ザン</t>
    </rPh>
    <rPh sb="96" eb="97">
      <t>チョウ</t>
    </rPh>
    <rPh sb="108" eb="111">
      <t>ゴテンバ</t>
    </rPh>
    <rPh sb="111" eb="112">
      <t>ロク</t>
    </rPh>
    <rPh sb="127" eb="128">
      <t>キュウ</t>
    </rPh>
    <rPh sb="128" eb="129">
      <t>シャク</t>
    </rPh>
    <rPh sb="129" eb="131">
      <t>アカイワ</t>
    </rPh>
    <rPh sb="133" eb="134">
      <t>カン</t>
    </rPh>
    <rPh sb="146" eb="147">
      <t>ヒ</t>
    </rPh>
    <rPh sb="148" eb="149">
      <t>ハレ</t>
    </rPh>
    <rPh sb="164" eb="167">
      <t>ゴテンバ</t>
    </rPh>
    <rPh sb="179" eb="181">
      <t>アサヒ</t>
    </rPh>
    <rPh sb="196" eb="198">
      <t>センゲン</t>
    </rPh>
    <rPh sb="198" eb="200">
      <t>タイシャ</t>
    </rPh>
    <rPh sb="223" eb="226">
      <t>ゴテンバ</t>
    </rPh>
    <rPh sb="271" eb="272">
      <t>クダ</t>
    </rPh>
    <rPh sb="273" eb="274">
      <t>ロク</t>
    </rPh>
    <rPh sb="287" eb="289">
      <t>ジロウ</t>
    </rPh>
    <rPh sb="289" eb="290">
      <t>ボウ</t>
    </rPh>
    <rPh sb="301" eb="303">
      <t>オオイシ</t>
    </rPh>
    <rPh sb="303" eb="305">
      <t>チャヤ</t>
    </rPh>
    <rPh sb="316" eb="319">
      <t>ゴテンバ</t>
    </rPh>
    <rPh sb="319" eb="320">
      <t>クチ</t>
    </rPh>
    <rPh sb="320" eb="321">
      <t>シン</t>
    </rPh>
    <rPh sb="321" eb="324">
      <t>ゴゴウメ</t>
    </rPh>
    <rPh sb="343" eb="344">
      <t>ヒル</t>
    </rPh>
    <rPh sb="344" eb="345">
      <t>タ</t>
    </rPh>
    <rPh sb="345" eb="348">
      <t>ゴテンバ</t>
    </rPh>
    <rPh sb="348" eb="351">
      <t>ウオガシ</t>
    </rPh>
    <phoneticPr fontId="3"/>
  </si>
  <si>
    <r>
      <rPr>
        <b/>
        <sz val="10"/>
        <rFont val="ＭＳ 明朝"/>
        <family val="1"/>
        <charset val="128"/>
      </rPr>
      <t>H29.12.18月</t>
    </r>
    <r>
      <rPr>
        <sz val="10"/>
        <rFont val="ＭＳ 明朝"/>
        <family val="1"/>
        <charset val="128"/>
      </rPr>
      <t xml:space="preserve"> 高尾山口駅～ケーブルカー清滝駅～東京高尾病院～霞台～薬王院四天王門～富士道～３号路～５号路～山頂下～もみじ台下シモバシラ～山頂下～５号路～６号路～ケーブルカー清滝駅～TAKAO 599 MUSEUM（再来山もれなくプレゼントのバッジ）～高尾山口駅</t>
    </r>
    <rPh sb="9" eb="10">
      <t>ゲツ</t>
    </rPh>
    <phoneticPr fontId="3"/>
  </si>
  <si>
    <r>
      <rPr>
        <b/>
        <sz val="10"/>
        <rFont val="ＭＳ 明朝"/>
        <family val="1"/>
        <charset val="128"/>
      </rPr>
      <t>H29.12.03日</t>
    </r>
    <r>
      <rPr>
        <sz val="10"/>
        <rFont val="ＭＳ 明朝"/>
        <family val="1"/>
        <charset val="128"/>
      </rPr>
      <t xml:space="preserve"> かこ忘年会(藤井) 高尾山口駅～稲荷山コース～もみじ台～一丁平～城山～もみじ台～山頂～薬王院～ⓢケーブル山上駅～霞台～高尾病院～高尾山口駅→高尾の湯ふろッぴィ</t>
    </r>
    <rPh sb="13" eb="15">
      <t>ボウネン</t>
    </rPh>
    <rPh sb="15" eb="16">
      <t>カイ</t>
    </rPh>
    <rPh sb="17" eb="19">
      <t>フジイ</t>
    </rPh>
    <rPh sb="51" eb="52">
      <t>サン</t>
    </rPh>
    <rPh sb="52" eb="53">
      <t>チョウ</t>
    </rPh>
    <rPh sb="54" eb="55">
      <t>ヤク</t>
    </rPh>
    <rPh sb="55" eb="56">
      <t>オウ</t>
    </rPh>
    <rPh sb="56" eb="57">
      <t>イン</t>
    </rPh>
    <phoneticPr fontId="3"/>
  </si>
  <si>
    <r>
      <rPr>
        <b/>
        <sz val="10"/>
        <rFont val="ＭＳ 明朝"/>
        <family val="1"/>
        <charset val="128"/>
      </rPr>
      <t>H29.11.19日</t>
    </r>
    <r>
      <rPr>
        <sz val="10"/>
        <rFont val="ＭＳ 明朝"/>
        <family val="1"/>
        <charset val="128"/>
      </rPr>
      <t xml:space="preserve"> 晴 第38回八王子いちょうまつり、関所通行オリエンテーリング：京王八王子駅～追分～千人一～千人二～千人三･四～並木一～並木二～(武蔵陵墓地)～新地～原宿～川原之宿～小名路～(駒木野庭園)～小仏関</t>
    </r>
    <phoneticPr fontId="3"/>
  </si>
  <si>
    <r>
      <rPr>
        <b/>
        <sz val="10"/>
        <rFont val="ＭＳ 明朝"/>
        <family val="1"/>
        <charset val="128"/>
      </rPr>
      <t>H29.11.19日</t>
    </r>
    <r>
      <rPr>
        <sz val="10"/>
        <rFont val="ＭＳ 明朝"/>
        <family val="1"/>
        <charset val="128"/>
      </rPr>
      <t xml:space="preserve"> 晴 第38回八王子いちょう祭り 関所オリエンテーリング 小仏関～高尾梅郷～蛇滝～ⓢケーブル高尾山駅～蛇滝～高尾梅郷～小仏川～高尾山口駅</t>
    </r>
    <phoneticPr fontId="3"/>
  </si>
  <si>
    <r>
      <rPr>
        <b/>
        <sz val="10"/>
        <rFont val="ＭＳ 明朝"/>
        <family val="1"/>
        <charset val="128"/>
      </rPr>
      <t>H29.11.12日</t>
    </r>
    <r>
      <rPr>
        <sz val="10"/>
        <rFont val="ＭＳ 明朝"/>
        <family val="1"/>
        <charset val="128"/>
      </rPr>
      <t xml:space="preserve"> 晴 </t>
    </r>
    <r>
      <rPr>
        <sz val="10"/>
        <color rgb="FFFF0000"/>
        <rFont val="ＭＳ 明朝"/>
        <family val="1"/>
        <charset val="128"/>
      </rPr>
      <t>高尾・陣馬スタンプハイク</t>
    </r>
    <r>
      <rPr>
        <sz val="10"/>
        <rFont val="ＭＳ 明朝"/>
        <family val="1"/>
        <charset val="128"/>
      </rPr>
      <t xml:space="preserve"> ⓢ陣馬高原下茶屋～新ルート～ⓢ陣馬山山頂～明王峠～底沢峠～堂所山～ⓢ景信山～小仏峠～ⓢ小仏城山～ⓢ城山下茶屋～弁天橋～相模ダム～相模湖駅</t>
    </r>
    <rPh sb="9" eb="10">
      <t>ヒ</t>
    </rPh>
    <rPh sb="27" eb="29">
      <t>ジンバ</t>
    </rPh>
    <rPh sb="29" eb="31">
      <t>コウゲン</t>
    </rPh>
    <rPh sb="31" eb="32">
      <t>シタ</t>
    </rPh>
    <rPh sb="32" eb="34">
      <t>チャヤ</t>
    </rPh>
    <rPh sb="35" eb="36">
      <t>シン</t>
    </rPh>
    <rPh sb="41" eb="44">
      <t>ジンバヤマ</t>
    </rPh>
    <rPh sb="44" eb="46">
      <t>サンチョウ</t>
    </rPh>
    <rPh sb="47" eb="49">
      <t>ミョウオウ</t>
    </rPh>
    <rPh sb="49" eb="50">
      <t>トウゲ</t>
    </rPh>
    <rPh sb="51" eb="52">
      <t>ソコ</t>
    </rPh>
    <rPh sb="52" eb="53">
      <t>サワ</t>
    </rPh>
    <rPh sb="53" eb="54">
      <t>トウゲ</t>
    </rPh>
    <rPh sb="55" eb="56">
      <t>ドウ</t>
    </rPh>
    <rPh sb="56" eb="57">
      <t>ドコロ</t>
    </rPh>
    <rPh sb="57" eb="58">
      <t>ヤマ</t>
    </rPh>
    <rPh sb="60" eb="63">
      <t>カゲノブヤマ</t>
    </rPh>
    <rPh sb="64" eb="66">
      <t>コボトケ</t>
    </rPh>
    <rPh sb="66" eb="67">
      <t>トウゲ</t>
    </rPh>
    <rPh sb="69" eb="71">
      <t>コボトケ</t>
    </rPh>
    <rPh sb="71" eb="73">
      <t>ジョウザン</t>
    </rPh>
    <rPh sb="75" eb="76">
      <t>シロ</t>
    </rPh>
    <rPh sb="76" eb="78">
      <t>ヤマシタ</t>
    </rPh>
    <rPh sb="78" eb="80">
      <t>チャヤ</t>
    </rPh>
    <rPh sb="81" eb="84">
      <t>ベンテンバシ</t>
    </rPh>
    <rPh sb="85" eb="87">
      <t>サガミ</t>
    </rPh>
    <rPh sb="90" eb="93">
      <t>サガミコ</t>
    </rPh>
    <rPh sb="93" eb="94">
      <t>エキ</t>
    </rPh>
    <phoneticPr fontId="3"/>
  </si>
  <si>
    <r>
      <rPr>
        <b/>
        <sz val="10"/>
        <rFont val="ＭＳ 明朝"/>
        <family val="1"/>
        <charset val="128"/>
      </rPr>
      <t>H29.10.18水</t>
    </r>
    <r>
      <rPr>
        <sz val="10"/>
        <rFont val="ＭＳ 明朝"/>
        <family val="1"/>
        <charset val="128"/>
      </rPr>
      <t xml:space="preserve"> 晴 </t>
    </r>
    <r>
      <rPr>
        <sz val="10"/>
        <color rgb="FFFF0000"/>
        <rFont val="ＭＳ 明朝"/>
        <family val="1"/>
        <charset val="128"/>
      </rPr>
      <t>高尾・陣馬スタンプハイク</t>
    </r>
    <r>
      <rPr>
        <sz val="10"/>
        <rFont val="ＭＳ 明朝"/>
        <family val="1"/>
        <charset val="128"/>
      </rPr>
      <t xml:space="preserve"> ⓢ高尾山口駅～ⓢ599Q501～ⓢ清滝～６号路～琵琶滝～病院裏～霞台～ⓢケーブル高尾山駅～ⓢ薬王院～富士道～３号路～ⓢ山頂～稲荷山～高尾山口駅</t>
    </r>
    <rPh sb="9" eb="10">
      <t>スイ</t>
    </rPh>
    <rPh sb="27" eb="31">
      <t>タカオサングチ</t>
    </rPh>
    <rPh sb="54" eb="56">
      <t>ビョウイン</t>
    </rPh>
    <rPh sb="56" eb="57">
      <t>ウラ</t>
    </rPh>
    <rPh sb="58" eb="60">
      <t>カスミダイ</t>
    </rPh>
    <rPh sb="66" eb="69">
      <t>タカオサン</t>
    </rPh>
    <rPh sb="69" eb="70">
      <t>エキ</t>
    </rPh>
    <rPh sb="76" eb="78">
      <t>フジ</t>
    </rPh>
    <rPh sb="78" eb="79">
      <t>ミチ</t>
    </rPh>
    <rPh sb="85" eb="87">
      <t>サンチョウ</t>
    </rPh>
    <rPh sb="92" eb="96">
      <t>タカオサングチ</t>
    </rPh>
    <phoneticPr fontId="3"/>
  </si>
  <si>
    <r>
      <rPr>
        <b/>
        <sz val="10"/>
        <rFont val="ＭＳ 明朝"/>
        <family val="1"/>
        <charset val="128"/>
      </rPr>
      <t>H29.8.9水</t>
    </r>
    <r>
      <rPr>
        <sz val="10"/>
        <rFont val="ＭＳ 明朝"/>
        <family val="1"/>
        <charset val="128"/>
      </rPr>
      <t xml:space="preserve"> 晴 高尾山口駅～599Q未完～高尾病院～霞台～ⓢケーブル高尾山駅～浄心門～３号路～山頂～一丁平～山頂下～稲荷山～高尾山口駅</t>
    </r>
    <rPh sb="7" eb="8">
      <t>スイ</t>
    </rPh>
    <rPh sb="11" eb="15">
      <t>タカオサングチ</t>
    </rPh>
    <rPh sb="21" eb="23">
      <t>ミカン</t>
    </rPh>
    <rPh sb="24" eb="26">
      <t>タカオ</t>
    </rPh>
    <rPh sb="26" eb="28">
      <t>ビョウイン</t>
    </rPh>
    <rPh sb="29" eb="31">
      <t>カスミダイ</t>
    </rPh>
    <rPh sb="37" eb="40">
      <t>タカオサン</t>
    </rPh>
    <rPh sb="40" eb="41">
      <t>エキ</t>
    </rPh>
    <rPh sb="42" eb="43">
      <t>ジョウ</t>
    </rPh>
    <rPh sb="43" eb="44">
      <t>シン</t>
    </rPh>
    <rPh sb="44" eb="45">
      <t>モン</t>
    </rPh>
    <rPh sb="50" eb="52">
      <t>サンチョウ</t>
    </rPh>
    <rPh sb="59" eb="60">
      <t>ゲ</t>
    </rPh>
    <rPh sb="65" eb="69">
      <t>タカオサングチ</t>
    </rPh>
    <phoneticPr fontId="3"/>
  </si>
  <si>
    <r>
      <rPr>
        <b/>
        <sz val="10"/>
        <rFont val="ＭＳ 明朝"/>
        <family val="1"/>
        <charset val="128"/>
      </rPr>
      <t>H29.7.30日</t>
    </r>
    <r>
      <rPr>
        <sz val="10"/>
        <rFont val="ＭＳ 明朝"/>
        <family val="1"/>
        <charset val="128"/>
      </rPr>
      <t xml:space="preserve"> 雨時々曇 往路:生田4:30→東名高速→6:10須走多目的広場6:32発→シャトルバス→須走口五合目7:02着
須走口五合目7:05～7:13六合目7:13～9:10本六合目9:13～10:49七合目10:53～12:18本七合目12:39～13:24八合目13:27～14:20本八合目14:35～15:03八合五勺ご来光館泊
</t>
    </r>
    <r>
      <rPr>
        <b/>
        <sz val="10"/>
        <rFont val="ＭＳ 明朝"/>
        <family val="1"/>
        <charset val="128"/>
      </rPr>
      <t>H29.7.31月</t>
    </r>
    <r>
      <rPr>
        <sz val="10"/>
        <rFont val="ＭＳ 明朝"/>
        <family val="1"/>
        <charset val="128"/>
      </rPr>
      <t xml:space="preserve"> 晴時々曇 ご来光館1:30～2:44九合目2:47～3:46吉田口山頂3:46～3:50大日岳ご来光待ち4:53～5:13浅間大社奥宮5:25～5:45剣ヶ峰6:12～7:02吉田口山頂7:25～8:00本八合目8:00～八合目8:12～8:37本七合目8:37～9:09七合目9:09～10:30砂払五合目10:30～11:20須走口五合目
復路：須走口五合目11:45→シャトルバス→2:13須走多目的広場12:30→(昼食御殿場魚河岸)→東名高速→14:48生田着</t>
    </r>
    <rPh sb="18" eb="19">
      <t>セイ</t>
    </rPh>
    <rPh sb="19" eb="20">
      <t>タ</t>
    </rPh>
    <rPh sb="25" eb="27">
      <t>トウメイ</t>
    </rPh>
    <rPh sb="34" eb="36">
      <t>スバシリ</t>
    </rPh>
    <rPh sb="36" eb="37">
      <t>タ</t>
    </rPh>
    <rPh sb="37" eb="38">
      <t>メ</t>
    </rPh>
    <rPh sb="38" eb="39">
      <t>マト</t>
    </rPh>
    <rPh sb="39" eb="41">
      <t>ヒロバ</t>
    </rPh>
    <rPh sb="93" eb="94">
      <t>ホン</t>
    </rPh>
    <rPh sb="168" eb="169">
      <t>シャク</t>
    </rPh>
    <rPh sb="170" eb="172">
      <t>ライコウ</t>
    </rPh>
    <rPh sb="172" eb="173">
      <t>カン</t>
    </rPh>
    <rPh sb="185" eb="186">
      <t>ハレ</t>
    </rPh>
    <rPh sb="186" eb="188">
      <t>トキドキ</t>
    </rPh>
    <rPh sb="188" eb="189">
      <t>クモリ</t>
    </rPh>
    <rPh sb="229" eb="230">
      <t>ダイ</t>
    </rPh>
    <rPh sb="246" eb="248">
      <t>センゲン</t>
    </rPh>
    <rPh sb="248" eb="250">
      <t>タイシャ</t>
    </rPh>
    <rPh sb="287" eb="288">
      <t>ホン</t>
    </rPh>
    <rPh sb="308" eb="309">
      <t>ホン</t>
    </rPh>
    <rPh sb="334" eb="336">
      <t>スナハライ</t>
    </rPh>
    <rPh sb="397" eb="398">
      <t>ヒル</t>
    </rPh>
    <rPh sb="398" eb="399">
      <t>タ</t>
    </rPh>
    <rPh sb="399" eb="402">
      <t>ゴテンバ</t>
    </rPh>
    <rPh sb="402" eb="405">
      <t>ウオガシ</t>
    </rPh>
    <phoneticPr fontId="3"/>
  </si>
  <si>
    <r>
      <rPr>
        <b/>
        <sz val="10"/>
        <rFont val="ＭＳ 明朝"/>
        <family val="1"/>
        <charset val="128"/>
      </rPr>
      <t>H29.5.10水</t>
    </r>
    <r>
      <rPr>
        <sz val="10"/>
        <rFont val="ＭＳ 明朝"/>
        <family val="1"/>
        <charset val="128"/>
      </rPr>
      <t xml:space="preserve"> 曇 高尾山口駅～高尾病院～霞台～ⓢケーブル高尾山駅～薬王院裏～富士道～３号路～山頂～稲荷山～599Q101～高尾山口駅</t>
    </r>
    <rPh sb="8" eb="9">
      <t>スイ</t>
    </rPh>
    <rPh sb="10" eb="11">
      <t>クモリ</t>
    </rPh>
    <rPh sb="12" eb="16">
      <t>タカオサングチ</t>
    </rPh>
    <rPh sb="18" eb="20">
      <t>タカオ</t>
    </rPh>
    <rPh sb="20" eb="22">
      <t>ビョウイン</t>
    </rPh>
    <rPh sb="23" eb="25">
      <t>カスミダイ</t>
    </rPh>
    <rPh sb="31" eb="34">
      <t>タカオサン</t>
    </rPh>
    <rPh sb="34" eb="35">
      <t>エキ</t>
    </rPh>
    <rPh sb="41" eb="43">
      <t>フジ</t>
    </rPh>
    <rPh sb="43" eb="44">
      <t>ミチ</t>
    </rPh>
    <rPh sb="49" eb="51">
      <t>サンチョウ</t>
    </rPh>
    <rPh sb="64" eb="68">
      <t>タカオサングチ</t>
    </rPh>
    <phoneticPr fontId="3"/>
  </si>
  <si>
    <r>
      <rPr>
        <b/>
        <sz val="10"/>
        <rFont val="ＭＳ 明朝"/>
        <family val="1"/>
        <charset val="128"/>
      </rPr>
      <t>H29.4.23日</t>
    </r>
    <r>
      <rPr>
        <sz val="10"/>
        <rFont val="ＭＳ 明朝"/>
        <family val="1"/>
        <charset val="128"/>
      </rPr>
      <t xml:space="preserve"> 晴  第32回外秩父七峰縦走ハイキング大会42km 小川町役場～</t>
    </r>
    <r>
      <rPr>
        <sz val="10"/>
        <color rgb="FFFF0000"/>
        <rFont val="ＭＳ 明朝"/>
        <family val="1"/>
        <charset val="128"/>
      </rPr>
      <t>①官ノ倉山</t>
    </r>
    <r>
      <rPr>
        <sz val="10"/>
        <rFont val="ＭＳ 明朝"/>
        <family val="1"/>
        <charset val="128"/>
      </rPr>
      <t>～和紙の里～萩平丁字路～</t>
    </r>
    <r>
      <rPr>
        <sz val="10"/>
        <color rgb="FFFF0000"/>
        <rFont val="ＭＳ 明朝"/>
        <family val="1"/>
        <charset val="128"/>
      </rPr>
      <t>②笠山</t>
    </r>
    <r>
      <rPr>
        <sz val="10"/>
        <rFont val="ＭＳ 明朝"/>
        <family val="1"/>
        <charset val="128"/>
      </rPr>
      <t>～笠山峠～</t>
    </r>
    <r>
      <rPr>
        <sz val="10"/>
        <color rgb="FFFF0000"/>
        <rFont val="ＭＳ 明朝"/>
        <family val="1"/>
        <charset val="128"/>
      </rPr>
      <t>③堂平山</t>
    </r>
    <r>
      <rPr>
        <sz val="10"/>
        <rFont val="ＭＳ 明朝"/>
        <family val="1"/>
        <charset val="128"/>
      </rPr>
      <t>～</t>
    </r>
    <r>
      <rPr>
        <sz val="10"/>
        <color rgb="FFFF0000"/>
        <rFont val="ＭＳ 明朝"/>
        <family val="1"/>
        <charset val="128"/>
      </rPr>
      <t>④剣ヶ峰</t>
    </r>
    <r>
      <rPr>
        <sz val="10"/>
        <rFont val="ＭＳ 明朝"/>
        <family val="1"/>
        <charset val="128"/>
      </rPr>
      <t>～白石峠～定峰峠～旧定峰峠～</t>
    </r>
    <r>
      <rPr>
        <sz val="10"/>
        <color rgb="FFFF0000"/>
        <rFont val="ＭＳ 明朝"/>
        <family val="1"/>
        <charset val="128"/>
      </rPr>
      <t>⑤大霧山</t>
    </r>
    <r>
      <rPr>
        <sz val="10"/>
        <rFont val="ＭＳ 明朝"/>
        <family val="1"/>
        <charset val="128"/>
      </rPr>
      <t>～粥新田峠～二本木峠～</t>
    </r>
    <r>
      <rPr>
        <sz val="10"/>
        <color rgb="FFFF0000"/>
        <rFont val="ＭＳ 明朝"/>
        <family val="1"/>
        <charset val="128"/>
      </rPr>
      <t>⑥皇鈴山</t>
    </r>
    <r>
      <rPr>
        <sz val="10"/>
        <rFont val="ＭＳ 明朝"/>
        <family val="1"/>
        <charset val="128"/>
      </rPr>
      <t>～</t>
    </r>
    <r>
      <rPr>
        <sz val="10"/>
        <color rgb="FFFF0000"/>
        <rFont val="ＭＳ 明朝"/>
        <family val="1"/>
        <charset val="128"/>
      </rPr>
      <t>⑦登谷山</t>
    </r>
    <r>
      <rPr>
        <sz val="10"/>
        <rFont val="ＭＳ 明朝"/>
        <family val="1"/>
        <charset val="128"/>
      </rPr>
      <t>～釜伏峠～中間平～鉢形城公園～寄居駅</t>
    </r>
    <rPh sb="8" eb="9">
      <t>ヒ</t>
    </rPh>
    <rPh sb="10" eb="11">
      <t>ハレ</t>
    </rPh>
    <rPh sb="13" eb="14">
      <t>ダイ</t>
    </rPh>
    <rPh sb="16" eb="17">
      <t>カイ</t>
    </rPh>
    <rPh sb="17" eb="18">
      <t>ソト</t>
    </rPh>
    <rPh sb="18" eb="20">
      <t>チチブ</t>
    </rPh>
    <rPh sb="20" eb="21">
      <t>ナナ</t>
    </rPh>
    <rPh sb="21" eb="22">
      <t>ミネ</t>
    </rPh>
    <rPh sb="22" eb="24">
      <t>ジュウソウ</t>
    </rPh>
    <rPh sb="29" eb="31">
      <t>タイカイ</t>
    </rPh>
    <rPh sb="36" eb="39">
      <t>オガワマチ</t>
    </rPh>
    <rPh sb="39" eb="41">
      <t>ヤクバ</t>
    </rPh>
    <phoneticPr fontId="3"/>
  </si>
  <si>
    <r>
      <rPr>
        <b/>
        <sz val="10"/>
        <rFont val="ＭＳ 明朝"/>
        <family val="1"/>
        <charset val="128"/>
      </rPr>
      <t>H29.4.12水</t>
    </r>
    <r>
      <rPr>
        <sz val="10"/>
        <rFont val="ＭＳ 明朝"/>
        <family val="1"/>
        <charset val="128"/>
      </rPr>
      <t xml:space="preserve"> 晴 </t>
    </r>
    <r>
      <rPr>
        <sz val="10"/>
        <color rgb="FFFF0000"/>
        <rFont val="ＭＳ 明朝"/>
        <family val="1"/>
        <charset val="128"/>
      </rPr>
      <t>高尾・陣馬スタンプハイク</t>
    </r>
    <r>
      <rPr>
        <sz val="10"/>
        <rFont val="ＭＳ 明朝"/>
        <family val="1"/>
        <charset val="128"/>
      </rPr>
      <t xml:space="preserve"> ⓢ高尾山口駅～ⓢ599Q001～ⓢ清滝～６号路～ⓢ琵琶滝～病院裏～霞台～ⓢケーブル高尾山駅～ⓢ薬王院～富士道～３号路～ⓢ山頂～稲荷山～高尾山口駅</t>
    </r>
    <rPh sb="8" eb="9">
      <t>スイ</t>
    </rPh>
    <rPh sb="26" eb="30">
      <t>タカオサングチ</t>
    </rPh>
    <rPh sb="54" eb="56">
      <t>ビョウイン</t>
    </rPh>
    <rPh sb="56" eb="57">
      <t>ウラ</t>
    </rPh>
    <rPh sb="58" eb="60">
      <t>カスミダイ</t>
    </rPh>
    <rPh sb="66" eb="69">
      <t>タカオサン</t>
    </rPh>
    <rPh sb="69" eb="70">
      <t>エキ</t>
    </rPh>
    <rPh sb="76" eb="78">
      <t>フジ</t>
    </rPh>
    <rPh sb="78" eb="79">
      <t>ミチ</t>
    </rPh>
    <rPh sb="85" eb="87">
      <t>サンチョウ</t>
    </rPh>
    <rPh sb="92" eb="96">
      <t>タカオサングチ</t>
    </rPh>
    <phoneticPr fontId="3"/>
  </si>
  <si>
    <r>
      <rPr>
        <b/>
        <sz val="10"/>
        <rFont val="ＭＳ 明朝"/>
        <family val="1"/>
        <charset val="128"/>
      </rPr>
      <t>H29.3.4土</t>
    </r>
    <r>
      <rPr>
        <sz val="10"/>
        <rFont val="ＭＳ 明朝"/>
        <family val="1"/>
        <charset val="128"/>
      </rPr>
      <t xml:space="preserve"> 曇 高尾山口駅～高尾病院～霞台～ⓢケーブル山上駅～薬王院裏～富士道～３号路～山頂～稲荷山～高尾山口駅 </t>
    </r>
    <r>
      <rPr>
        <sz val="10"/>
        <color rgb="FFFF0000"/>
        <rFont val="ＭＳ 明朝"/>
        <family val="1"/>
        <charset val="128"/>
      </rPr>
      <t>トクトクバッジ</t>
    </r>
    <rPh sb="9" eb="10">
      <t>クモリ</t>
    </rPh>
    <rPh sb="11" eb="15">
      <t>タカオサングチ</t>
    </rPh>
    <rPh sb="17" eb="19">
      <t>タカオ</t>
    </rPh>
    <rPh sb="19" eb="21">
      <t>ビョウイン</t>
    </rPh>
    <rPh sb="22" eb="24">
      <t>カスミダイ</t>
    </rPh>
    <rPh sb="30" eb="31">
      <t>ヤマ</t>
    </rPh>
    <rPh sb="31" eb="32">
      <t>ウエ</t>
    </rPh>
    <rPh sb="39" eb="41">
      <t>フジ</t>
    </rPh>
    <rPh sb="41" eb="42">
      <t>ミチ</t>
    </rPh>
    <rPh sb="47" eb="49">
      <t>サンチョウ</t>
    </rPh>
    <rPh sb="54" eb="58">
      <t>タカオサングチ</t>
    </rPh>
    <phoneticPr fontId="3"/>
  </si>
  <si>
    <r>
      <rPr>
        <b/>
        <sz val="10"/>
        <rFont val="ＭＳ 明朝"/>
        <family val="1"/>
        <charset val="128"/>
      </rPr>
      <t>H29.2.12日</t>
    </r>
    <r>
      <rPr>
        <sz val="10"/>
        <rFont val="ＭＳ 明朝"/>
        <family val="1"/>
        <charset val="128"/>
      </rPr>
      <t xml:space="preserve"> 晴 高尾山口駅～高尾病院～霞台～ⓢケーブル山上駅～霞台～高尾病院～高尾山口駅～京王線トンネルの上の道～高尾駅～狭間駅：第６７回全関東八王子夢街道駅伝競走大会応援</t>
    </r>
    <rPh sb="8" eb="9">
      <t>ニチ</t>
    </rPh>
    <rPh sb="10" eb="11">
      <t>ハレ</t>
    </rPh>
    <rPh sb="12" eb="16">
      <t>タカオサングチ</t>
    </rPh>
    <rPh sb="18" eb="20">
      <t>タカオ</t>
    </rPh>
    <rPh sb="20" eb="22">
      <t>ビョウイン</t>
    </rPh>
    <rPh sb="23" eb="25">
      <t>カスミダイ</t>
    </rPh>
    <rPh sb="31" eb="32">
      <t>ヤマ</t>
    </rPh>
    <rPh sb="32" eb="33">
      <t>ウエ</t>
    </rPh>
    <rPh sb="35" eb="37">
      <t>カスミダイ</t>
    </rPh>
    <rPh sb="38" eb="40">
      <t>タカオ</t>
    </rPh>
    <rPh sb="40" eb="42">
      <t>ビョウイン</t>
    </rPh>
    <rPh sb="43" eb="47">
      <t>タカオサングチ</t>
    </rPh>
    <rPh sb="49" eb="52">
      <t>ケイオウセン</t>
    </rPh>
    <rPh sb="57" eb="58">
      <t>ウエ</t>
    </rPh>
    <rPh sb="59" eb="60">
      <t>ミチ</t>
    </rPh>
    <rPh sb="65" eb="67">
      <t>ハザマ</t>
    </rPh>
    <rPh sb="69" eb="70">
      <t>ダイ</t>
    </rPh>
    <rPh sb="72" eb="73">
      <t>マワ</t>
    </rPh>
    <rPh sb="88" eb="90">
      <t>オウエン</t>
    </rPh>
    <phoneticPr fontId="3"/>
  </si>
  <si>
    <r>
      <rPr>
        <b/>
        <sz val="10"/>
        <rFont val="ＭＳ 明朝"/>
        <family val="1"/>
        <charset val="128"/>
      </rPr>
      <t>H29.1.19木</t>
    </r>
    <r>
      <rPr>
        <sz val="10"/>
        <rFont val="ＭＳ 明朝"/>
        <family val="1"/>
        <charset val="128"/>
      </rPr>
      <t xml:space="preserve"> 曇後晴 高尾山口駅～高尾病院～霞台～ⓢケーブル山上駅～薬王院～山頂～北巻道～もみじ台～北巻道～山頂～５号路～６号路～琵琶滝～高尾山口駅</t>
    </r>
    <rPh sb="44" eb="45">
      <t>キタ</t>
    </rPh>
    <rPh sb="45" eb="46">
      <t>マキ</t>
    </rPh>
    <rPh sb="46" eb="47">
      <t>ミチ</t>
    </rPh>
    <rPh sb="51" eb="52">
      <t>ダイ</t>
    </rPh>
    <phoneticPr fontId="3"/>
  </si>
  <si>
    <r>
      <t xml:space="preserve">赤城温泉～三宝堂～不動大滝～粕川～忠治温泉
</t>
    </r>
    <r>
      <rPr>
        <sz val="10"/>
        <color theme="7" tint="-0.499984740745262"/>
        <rFont val="ＭＳ 明朝"/>
        <family val="1"/>
        <charset val="128"/>
      </rPr>
      <t>撮影ポイント：不動大滝</t>
    </r>
    <r>
      <rPr>
        <sz val="10"/>
        <rFont val="ＭＳ 明朝"/>
        <family val="1"/>
        <charset val="128"/>
      </rPr>
      <t xml:space="preserve">
コースマップでは工事中により迂回とあるため、事前に県環境森林部へ問合せたところ丁寧な回答をいただいた。林道工事が完了し、現在は通行できるとのことだった。
朝4:30過ぎからコース22の残りを歩き始めて、7:00に赤城温泉に着いた。すぐスタートしようとしたのだが、起点が見つからない。コースマップを見るとふれあい橋から階段を上がった所にあるトイレ付近だが、裏は崖で上るような道はない。数百m下って分らないため再び元に戻り上のほうに行ってみたら、ロープが張られた登山口が見つかった。トイレあたりに指導標があればもっと分り易いと思った。通行止めは解除されているということなので通過したが、その後も３ヶ所通行止めとなっていた。途中舗装道路の手前の細い崖上の道で、ロープを使わないと怖くて通ることができないところがあった。不動大滝解説標識の位置についても問合せしたが、回答のとおりコース上にありすぐ分った。本来の撮影ポイントである不動大滝まで行ってみたかったが、足場が悪いというので諦めたのは残念だった。</t>
    </r>
    <rPh sb="14" eb="16">
      <t>カスカワ</t>
    </rPh>
    <rPh sb="74" eb="76">
      <t>テイネイ</t>
    </rPh>
    <rPh sb="77" eb="79">
      <t>カイトウ</t>
    </rPh>
    <rPh sb="127" eb="128">
      <t>ノコ</t>
    </rPh>
    <rPh sb="141" eb="143">
      <t>アカギ</t>
    </rPh>
    <rPh sb="143" eb="145">
      <t>オンセン</t>
    </rPh>
    <rPh sb="146" eb="147">
      <t>ツ</t>
    </rPh>
    <rPh sb="260" eb="261">
      <t>ハ</t>
    </rPh>
    <rPh sb="268" eb="269">
      <t>ミ</t>
    </rPh>
    <rPh sb="300" eb="302">
      <t>ツウコウ</t>
    </rPh>
    <rPh sb="302" eb="303">
      <t>ド</t>
    </rPh>
    <rPh sb="305" eb="307">
      <t>カイジョ</t>
    </rPh>
    <rPh sb="320" eb="322">
      <t>ツウカ</t>
    </rPh>
    <rPh sb="328" eb="329">
      <t>ゴ</t>
    </rPh>
    <rPh sb="332" eb="333">
      <t>ショ</t>
    </rPh>
    <rPh sb="333" eb="335">
      <t>ツウコウ</t>
    </rPh>
    <rPh sb="335" eb="336">
      <t>ド</t>
    </rPh>
    <rPh sb="344" eb="346">
      <t>トチュウ</t>
    </rPh>
    <rPh sb="346" eb="348">
      <t>ホソウ</t>
    </rPh>
    <rPh sb="348" eb="350">
      <t>ドウロ</t>
    </rPh>
    <rPh sb="351" eb="353">
      <t>テマエ</t>
    </rPh>
    <rPh sb="356" eb="357">
      <t>ガケ</t>
    </rPh>
    <rPh sb="357" eb="358">
      <t>ウエ</t>
    </rPh>
    <rPh sb="359" eb="360">
      <t>ミチ</t>
    </rPh>
    <rPh sb="400" eb="402">
      <t>イチ</t>
    </rPh>
    <rPh sb="407" eb="409">
      <t>トイアワ</t>
    </rPh>
    <rPh sb="414" eb="416">
      <t>カイトウ</t>
    </rPh>
    <rPh sb="423" eb="424">
      <t>ジョウ</t>
    </rPh>
    <rPh sb="429" eb="430">
      <t>ワカ</t>
    </rPh>
    <rPh sb="433" eb="435">
      <t>ホンライ</t>
    </rPh>
    <rPh sb="451" eb="452">
      <t>イ</t>
    </rPh>
    <rPh sb="471" eb="472">
      <t>アキラ</t>
    </rPh>
    <rPh sb="476" eb="478">
      <t>ザンネン</t>
    </rPh>
    <phoneticPr fontId="3"/>
  </si>
  <si>
    <t>田沼駅</t>
    <rPh sb="0" eb="2">
      <t>タヌマ</t>
    </rPh>
    <rPh sb="2" eb="3">
      <t>エキ</t>
    </rPh>
    <phoneticPr fontId="3"/>
  </si>
  <si>
    <t>唐沢山神社P</t>
    <rPh sb="0" eb="2">
      <t>カラサワ</t>
    </rPh>
    <rPh sb="2" eb="3">
      <t>ヤマ</t>
    </rPh>
    <rPh sb="3" eb="5">
      <t>ジンジャ</t>
    </rPh>
    <phoneticPr fontId="3"/>
  </si>
  <si>
    <t>京路戸峠</t>
    <rPh sb="0" eb="1">
      <t>キョウ</t>
    </rPh>
    <rPh sb="1" eb="2">
      <t>ロ</t>
    </rPh>
    <rPh sb="2" eb="3">
      <t>ト</t>
    </rPh>
    <rPh sb="3" eb="4">
      <t>トウゲ</t>
    </rPh>
    <phoneticPr fontId="3"/>
  </si>
  <si>
    <t>村檜神社</t>
    <rPh sb="0" eb="1">
      <t>ムラ</t>
    </rPh>
    <rPh sb="1" eb="2">
      <t>ヒ</t>
    </rPh>
    <rPh sb="2" eb="4">
      <t>ジンジャ</t>
    </rPh>
    <phoneticPr fontId="3"/>
  </si>
  <si>
    <t>桜峠</t>
    <rPh sb="0" eb="1">
      <t>サクラ</t>
    </rPh>
    <rPh sb="1" eb="2">
      <t>トウゲ</t>
    </rPh>
    <phoneticPr fontId="3"/>
  </si>
  <si>
    <t>清水寺</t>
    <rPh sb="0" eb="2">
      <t>シミズ</t>
    </rPh>
    <rPh sb="2" eb="3">
      <t>テラ</t>
    </rPh>
    <phoneticPr fontId="3"/>
  </si>
  <si>
    <t>大中寺</t>
    <rPh sb="0" eb="1">
      <t>ダイ</t>
    </rPh>
    <rPh sb="1" eb="2">
      <t>チュウ</t>
    </rPh>
    <rPh sb="2" eb="3">
      <t>ジ</t>
    </rPh>
    <phoneticPr fontId="3"/>
  </si>
  <si>
    <t>大平下駅</t>
    <rPh sb="0" eb="2">
      <t>オオヒラ</t>
    </rPh>
    <rPh sb="2" eb="3">
      <t>シタ</t>
    </rPh>
    <rPh sb="3" eb="4">
      <t>エキ</t>
    </rPh>
    <phoneticPr fontId="3"/>
  </si>
  <si>
    <t>六角堂</t>
    <rPh sb="0" eb="3">
      <t>ロッカクドウ</t>
    </rPh>
    <phoneticPr fontId="3"/>
  </si>
  <si>
    <t>太平山神社</t>
    <rPh sb="0" eb="3">
      <t>オオヒラサン</t>
    </rPh>
    <rPh sb="3" eb="5">
      <t>ジンジャ</t>
    </rPh>
    <phoneticPr fontId="3"/>
  </si>
  <si>
    <t>栃木駅</t>
    <rPh sb="0" eb="2">
      <t>トチギ</t>
    </rPh>
    <rPh sb="2" eb="3">
      <t>エキ</t>
    </rPh>
    <phoneticPr fontId="3"/>
  </si>
  <si>
    <t>(錦着山)</t>
    <rPh sb="1" eb="2">
      <t>キン</t>
    </rPh>
    <rPh sb="2" eb="3">
      <t>チャク</t>
    </rPh>
    <rPh sb="3" eb="4">
      <t>ヤマ</t>
    </rPh>
    <phoneticPr fontId="3"/>
  </si>
  <si>
    <t>＜六角堂＞</t>
    <rPh sb="1" eb="4">
      <t>ロッカクドウ</t>
    </rPh>
    <phoneticPr fontId="3"/>
  </si>
  <si>
    <t>馬不入山</t>
    <rPh sb="0" eb="1">
      <t>ウマ</t>
    </rPh>
    <rPh sb="1" eb="2">
      <t>フ</t>
    </rPh>
    <rPh sb="2" eb="3">
      <t>イ</t>
    </rPh>
    <rPh sb="3" eb="4">
      <t>ヤマ</t>
    </rPh>
    <phoneticPr fontId="3"/>
  </si>
  <si>
    <t>栃木13集計</t>
    <phoneticPr fontId="3"/>
  </si>
  <si>
    <t>栃木12集計</t>
    <phoneticPr fontId="3"/>
  </si>
  <si>
    <t>栃木11集計</t>
    <phoneticPr fontId="3"/>
  </si>
  <si>
    <t>栃木14集計</t>
    <phoneticPr fontId="3"/>
  </si>
  <si>
    <t>栃木15集計</t>
    <phoneticPr fontId="3"/>
  </si>
  <si>
    <t>栃木16集計</t>
    <phoneticPr fontId="3"/>
  </si>
  <si>
    <t>栃木 5集計</t>
    <phoneticPr fontId="3"/>
  </si>
  <si>
    <t>栃木 6集計</t>
    <phoneticPr fontId="3"/>
  </si>
  <si>
    <t>栃木 4集計</t>
    <phoneticPr fontId="3"/>
  </si>
  <si>
    <t>栃木 7集計</t>
    <phoneticPr fontId="3"/>
  </si>
  <si>
    <t>栃木 8集計</t>
    <phoneticPr fontId="3"/>
  </si>
  <si>
    <r>
      <t xml:space="preserve">H27.09.04金 </t>
    </r>
    <r>
      <rPr>
        <b/>
        <sz val="10"/>
        <rFont val="ＭＳ 明朝"/>
        <family val="1"/>
        <charset val="128"/>
      </rPr>
      <t>埼玉４</t>
    </r>
    <r>
      <rPr>
        <sz val="10"/>
        <rFont val="ＭＳ 明朝"/>
        <family val="1"/>
        <charset val="128"/>
      </rPr>
      <t xml:space="preserve"> 峠の歴史をしのぶみち 15.6km 晴 9:00～16:30 7:30 （小川町駅からバス）→白石車庫～白石峠～高篠峠～大野峠～刈場坂峠～虚空蔵峠～旧正丸峠～正丸峠～西武秩父線正丸駅</t>
    </r>
    <phoneticPr fontId="3"/>
  </si>
  <si>
    <t>2018.07.30月 晴 往路:生田5:25→東名高速→7:15水ヶ塚公園7:30発→シャトルバス→富士宮口五合目8:05着 プリンスルート
富士宮口五合目8:15～8:34六合目8:37～10:22宝永山頂10:31～11:26御殿場六合目11:40～15:00七合九勺赤岩八合館泊
2018.07.31火 晴 赤岩八合館1:50～4:12御殿場口山頂4:15～4:25朝日岳ご来光待ち4:55～5:09浅間大社奥宮5:25～5:42剣ヶ峰6:00～7:14御殿場口山頂7:14～8:39七合九勺赤岩八合館9:30～10:13七合目10:28～10:55下り六合目10:55～11:56次郎坊11:56～12:33大石茶屋12:56～13:04御殿場口新五合目
復路：御殿場口新五合目13:25→(昼食御殿場魚河岸)→東名高速→16:00生田着</t>
    <rPh sb="10" eb="11">
      <t>ゲツ</t>
    </rPh>
    <rPh sb="12" eb="13">
      <t>ハレ</t>
    </rPh>
    <rPh sb="17" eb="18">
      <t>セイ</t>
    </rPh>
    <rPh sb="18" eb="19">
      <t>タ</t>
    </rPh>
    <rPh sb="24" eb="26">
      <t>トウメイ</t>
    </rPh>
    <rPh sb="51" eb="54">
      <t>フジノミヤ</t>
    </rPh>
    <rPh sb="54" eb="55">
      <t>クチ</t>
    </rPh>
    <rPh sb="101" eb="103">
      <t>ホウエイ</t>
    </rPh>
    <rPh sb="103" eb="104">
      <t>ザン</t>
    </rPh>
    <rPh sb="104" eb="105">
      <t>チョウ</t>
    </rPh>
    <rPh sb="116" eb="119">
      <t>ゴテンバ</t>
    </rPh>
    <rPh sb="119" eb="120">
      <t>ロク</t>
    </rPh>
    <rPh sb="135" eb="136">
      <t>キュウ</t>
    </rPh>
    <rPh sb="136" eb="137">
      <t>シャク</t>
    </rPh>
    <rPh sb="137" eb="139">
      <t>アカイワ</t>
    </rPh>
    <rPh sb="141" eb="142">
      <t>カン</t>
    </rPh>
    <rPh sb="154" eb="155">
      <t>ヒ</t>
    </rPh>
    <rPh sb="156" eb="157">
      <t>ハレ</t>
    </rPh>
    <rPh sb="172" eb="175">
      <t>ゴテンバ</t>
    </rPh>
    <rPh sb="187" eb="189">
      <t>アサヒ</t>
    </rPh>
    <rPh sb="204" eb="206">
      <t>センゲン</t>
    </rPh>
    <rPh sb="206" eb="208">
      <t>タイシャ</t>
    </rPh>
    <rPh sb="231" eb="234">
      <t>ゴテンバ</t>
    </rPh>
    <rPh sb="279" eb="280">
      <t>クダ</t>
    </rPh>
    <rPh sb="281" eb="282">
      <t>ロク</t>
    </rPh>
    <rPh sb="295" eb="297">
      <t>ジロウ</t>
    </rPh>
    <rPh sb="297" eb="298">
      <t>ボウ</t>
    </rPh>
    <rPh sb="309" eb="311">
      <t>オオイシ</t>
    </rPh>
    <rPh sb="311" eb="313">
      <t>チャヤ</t>
    </rPh>
    <rPh sb="324" eb="327">
      <t>ゴテンバ</t>
    </rPh>
    <rPh sb="327" eb="328">
      <t>クチ</t>
    </rPh>
    <rPh sb="328" eb="329">
      <t>シン</t>
    </rPh>
    <rPh sb="329" eb="332">
      <t>ゴゴウメ</t>
    </rPh>
    <rPh sb="351" eb="352">
      <t>ヒル</t>
    </rPh>
    <rPh sb="352" eb="353">
      <t>タ</t>
    </rPh>
    <rPh sb="353" eb="356">
      <t>ゴテンバ</t>
    </rPh>
    <rPh sb="356" eb="359">
      <t>ウオガシ</t>
    </rPh>
    <phoneticPr fontId="3"/>
  </si>
  <si>
    <t>鳥居</t>
    <phoneticPr fontId="3"/>
  </si>
  <si>
    <r>
      <t>冬桜の里神泉15:15</t>
    </r>
    <r>
      <rPr>
        <sz val="8"/>
        <rFont val="ＭＳ 明朝"/>
        <family val="1"/>
        <charset val="128"/>
      </rPr>
      <t>-神川町営バス-</t>
    </r>
    <r>
      <rPr>
        <sz val="10"/>
        <rFont val="ＭＳ 明朝"/>
        <family val="1"/>
        <charset val="128"/>
      </rPr>
      <t>15:31神泉総合支所前15:52</t>
    </r>
    <r>
      <rPr>
        <sz val="8"/>
        <rFont val="ＭＳ 明朝"/>
        <family val="1"/>
        <charset val="128"/>
      </rPr>
      <t>-朝日自動車-</t>
    </r>
    <r>
      <rPr>
        <sz val="10"/>
        <rFont val="ＭＳ 明朝"/>
        <family val="1"/>
        <charset val="128"/>
      </rPr>
      <t>16:37本庄駅南口</t>
    </r>
    <rPh sb="0" eb="1">
      <t>フユ</t>
    </rPh>
    <rPh sb="1" eb="2">
      <t>サクラ</t>
    </rPh>
    <rPh sb="3" eb="6">
      <t>サトシンセン</t>
    </rPh>
    <rPh sb="12" eb="14">
      <t>カミカワ</t>
    </rPh>
    <rPh sb="14" eb="16">
      <t>チョウエイ</t>
    </rPh>
    <rPh sb="24" eb="26">
      <t>シンセン</t>
    </rPh>
    <rPh sb="26" eb="28">
      <t>ソウゴウ</t>
    </rPh>
    <rPh sb="28" eb="30">
      <t>シショ</t>
    </rPh>
    <rPh sb="30" eb="31">
      <t>マエ</t>
    </rPh>
    <rPh sb="39" eb="42">
      <t>ジドウシャ</t>
    </rPh>
    <rPh sb="48" eb="51">
      <t>ホンジョウエキ</t>
    </rPh>
    <rPh sb="51" eb="53">
      <t>ミナミグチ</t>
    </rPh>
    <phoneticPr fontId="3"/>
  </si>
  <si>
    <t>（登仙橋）</t>
    <phoneticPr fontId="3"/>
  </si>
  <si>
    <t>埼玉10番
下久保ダ
ムを望む
みち
11.2→3.9km
平成27年
11月29日(日)
晴
13:50～15:10
2:30→1:20</t>
    <rPh sb="31" eb="33">
      <t>ヘイセイ</t>
    </rPh>
    <phoneticPr fontId="3"/>
  </si>
  <si>
    <r>
      <t xml:space="preserve">H27.11.29日 </t>
    </r>
    <r>
      <rPr>
        <b/>
        <sz val="10"/>
        <rFont val="ＭＳ 明朝"/>
        <family val="1"/>
        <charset val="128"/>
      </rPr>
      <t>埼玉10</t>
    </r>
    <r>
      <rPr>
        <sz val="10"/>
        <rFont val="ＭＳ 明朝"/>
        <family val="1"/>
        <charset val="128"/>
      </rPr>
      <t xml:space="preserve"> 下久保ダムを望むみち 11.2→3.9km 晴 13:50～15:10 1:20 ９番より→登仙橋バス停～三波石峡～叢石橋～下久保ダム～冬桜の里神泉バス停～(町営ボート場(神流湖))～(城峯公園)～(登仙橋バス停)⇒（15:15-神川町営バス-15:31神泉総合支所前15:52-朝日自動車-16:37本庄駅南口</t>
    </r>
    <phoneticPr fontId="3"/>
  </si>
  <si>
    <t>後半の城峯公園から登仙橋バス停までは９番とダブるので省略</t>
    <phoneticPr fontId="3"/>
  </si>
  <si>
    <t>冬桜の里神泉</t>
    <phoneticPr fontId="3"/>
  </si>
  <si>
    <t>埼玉 1</t>
    <phoneticPr fontId="3"/>
  </si>
  <si>
    <t>埼玉01</t>
    <phoneticPr fontId="3"/>
  </si>
  <si>
    <t>埼玉02</t>
  </si>
  <si>
    <t>埼玉03</t>
  </si>
  <si>
    <t>埼玉04</t>
  </si>
  <si>
    <t>埼玉05</t>
  </si>
  <si>
    <t>埼玉06</t>
  </si>
  <si>
    <t>埼玉07</t>
  </si>
  <si>
    <t>埼玉08</t>
  </si>
  <si>
    <t>埼玉09</t>
  </si>
  <si>
    <t>標識「上板橋バス停4.9Km」</t>
    <phoneticPr fontId="3"/>
  </si>
  <si>
    <t>曇時々晴</t>
    <phoneticPr fontId="3"/>
  </si>
  <si>
    <t>H30.09.12水</t>
    <phoneticPr fontId="3"/>
  </si>
  <si>
    <t>H30.06.13水</t>
    <phoneticPr fontId="3"/>
  </si>
  <si>
    <t>H30.06.13水</t>
    <phoneticPr fontId="3"/>
  </si>
  <si>
    <t>H30.06.14木</t>
    <rPh sb="9" eb="10">
      <t>モク</t>
    </rPh>
    <phoneticPr fontId="3"/>
  </si>
  <si>
    <t>H30.08.23木</t>
    <rPh sb="9" eb="10">
      <t>モク</t>
    </rPh>
    <phoneticPr fontId="3"/>
  </si>
  <si>
    <t>H30.09.13木</t>
    <rPh sb="9" eb="10">
      <t>モク</t>
    </rPh>
    <phoneticPr fontId="3"/>
  </si>
  <si>
    <t>H30.08.22水</t>
    <rPh sb="9" eb="10">
      <t>スイ</t>
    </rPh>
    <phoneticPr fontId="3"/>
  </si>
  <si>
    <r>
      <t>前橋 歩 中央前橋9:15-上毛電鉄-9:47新里9:48</t>
    </r>
    <r>
      <rPr>
        <sz val="8"/>
        <rFont val="ＭＳ 明朝"/>
        <family val="1"/>
        <charset val="128"/>
      </rPr>
      <t>-ﾃﾞﾏﾝﾄﾞﾀｸｼｰ-</t>
    </r>
    <r>
      <rPr>
        <sz val="10"/>
        <rFont val="ＭＳ 明朝"/>
        <family val="1"/>
        <charset val="128"/>
      </rPr>
      <t>9:58上板橋</t>
    </r>
    <rPh sb="0" eb="2">
      <t>マエバシ</t>
    </rPh>
    <rPh sb="3" eb="4">
      <t>ホ</t>
    </rPh>
    <rPh sb="5" eb="7">
      <t>チュウオウ</t>
    </rPh>
    <rPh sb="7" eb="9">
      <t>マエバシ</t>
    </rPh>
    <rPh sb="14" eb="16">
      <t>ジョウモウ</t>
    </rPh>
    <rPh sb="16" eb="18">
      <t>デンテツ</t>
    </rPh>
    <rPh sb="23" eb="25">
      <t>ニイサト</t>
    </rPh>
    <rPh sb="45" eb="48">
      <t>カミイタバシ</t>
    </rPh>
    <phoneticPr fontId="3"/>
  </si>
  <si>
    <r>
      <t>小中15:29</t>
    </r>
    <r>
      <rPr>
        <sz val="8"/>
        <rFont val="ＭＳ 明朝"/>
        <family val="1"/>
        <charset val="128"/>
      </rPr>
      <t>-わたらせ渓谷鐵道-</t>
    </r>
    <r>
      <rPr>
        <sz val="10"/>
        <rFont val="ＭＳ 明朝"/>
        <family val="1"/>
        <charset val="128"/>
      </rPr>
      <t>15:51沢入</t>
    </r>
    <rPh sb="14" eb="15">
      <t>テツ</t>
    </rPh>
    <rPh sb="15" eb="16">
      <t>ミチ</t>
    </rPh>
    <phoneticPr fontId="3"/>
  </si>
  <si>
    <r>
      <t>NO25より  本宿15:07</t>
    </r>
    <r>
      <rPr>
        <sz val="8"/>
        <rFont val="ＭＳ 明朝"/>
        <family val="1"/>
        <charset val="128"/>
      </rPr>
      <t>-わたらせ渓谷鐵道-</t>
    </r>
    <r>
      <rPr>
        <sz val="10"/>
        <rFont val="ＭＳ 明朝"/>
        <family val="1"/>
        <charset val="128"/>
      </rPr>
      <t>15:51沢入</t>
    </r>
    <rPh sb="8" eb="10">
      <t>モトジュク</t>
    </rPh>
    <rPh sb="20" eb="22">
      <t>ケイコク</t>
    </rPh>
    <rPh sb="30" eb="32">
      <t>ソウリ</t>
    </rPh>
    <phoneticPr fontId="3"/>
  </si>
  <si>
    <t>生田5:46-小田急線登戸乗換-6:11新宿6:20-埼京線快速-6:34赤羽6:50-高崎線-8:33</t>
    <rPh sb="11" eb="13">
      <t>ノボリト</t>
    </rPh>
    <rPh sb="13" eb="15">
      <t>ノリカエ</t>
    </rPh>
    <rPh sb="27" eb="30">
      <t>サイキョウセン</t>
    </rPh>
    <rPh sb="29" eb="30">
      <t>セン</t>
    </rPh>
    <rPh sb="30" eb="32">
      <t>カイソク</t>
    </rPh>
    <rPh sb="37" eb="39">
      <t>アカバネ</t>
    </rPh>
    <rPh sb="44" eb="46">
      <t>タカサキ</t>
    </rPh>
    <phoneticPr fontId="3"/>
  </si>
  <si>
    <t>標識 昼食</t>
    <rPh sb="0" eb="2">
      <t>ヒョウシキ</t>
    </rPh>
    <phoneticPr fontId="3"/>
  </si>
  <si>
    <t>NO30へ</t>
    <phoneticPr fontId="3"/>
  </si>
  <si>
    <t>ﾃﾞﾏﾝﾄﾞﾀｸｼｰ</t>
    <phoneticPr fontId="3"/>
  </si>
  <si>
    <t>迂回路</t>
    <rPh sb="0" eb="3">
      <t>ウカイロ</t>
    </rPh>
    <phoneticPr fontId="3"/>
  </si>
  <si>
    <t>群馬26番
雑木の山路
(5.3)+7.2+(0.5)
=13.0km
2018年
８月23日（木）
晴
7:48～12:29
4:10→4:41</t>
    <rPh sb="0" eb="2">
      <t>グンマ</t>
    </rPh>
    <rPh sb="4" eb="5">
      <t>バン</t>
    </rPh>
    <phoneticPr fontId="3"/>
  </si>
  <si>
    <t>回り道</t>
    <rPh sb="0" eb="1">
      <t>マワ</t>
    </rPh>
    <rPh sb="2" eb="3">
      <t>ミチ</t>
    </rPh>
    <phoneticPr fontId="3"/>
  </si>
  <si>
    <r>
      <t xml:space="preserve">2018.08.23木 </t>
    </r>
    <r>
      <rPr>
        <b/>
        <sz val="10"/>
        <rFont val="ＭＳ 明朝"/>
        <family val="1"/>
        <charset val="128"/>
      </rPr>
      <t>群馬26</t>
    </r>
    <r>
      <rPr>
        <sz val="10"/>
        <rFont val="ＭＳ 明朝"/>
        <family val="1"/>
        <charset val="128"/>
      </rPr>
      <t xml:space="preserve"> 雑木の山路 (5.3)+7.2+(0.5)=13.0km 晴 7:48～12:29 4:10→4:41</t>
    </r>
    <rPh sb="10" eb="11">
      <t>モク</t>
    </rPh>
    <phoneticPr fontId="3"/>
  </si>
  <si>
    <r>
      <t xml:space="preserve">2018.09.12水 </t>
    </r>
    <r>
      <rPr>
        <b/>
        <sz val="10"/>
        <rFont val="ＭＳ 明朝"/>
        <family val="1"/>
        <charset val="128"/>
      </rPr>
      <t>群馬25</t>
    </r>
    <r>
      <rPr>
        <sz val="10"/>
        <rFont val="ＭＳ 明朝"/>
        <family val="1"/>
        <charset val="128"/>
      </rPr>
      <t xml:space="preserve"> 梨木へのみち 12.2+(1.5)=13.7km 曇時々晴 10:00～14:38 4:30→4:38</t>
    </r>
    <rPh sb="10" eb="11">
      <t>スイ</t>
    </rPh>
    <phoneticPr fontId="3"/>
  </si>
  <si>
    <t>塔ノ沢登山口</t>
    <rPh sb="0" eb="1">
      <t>トウ</t>
    </rPh>
    <rPh sb="2" eb="3">
      <t>サワ</t>
    </rPh>
    <rPh sb="3" eb="5">
      <t>トザン</t>
    </rPh>
    <rPh sb="5" eb="6">
      <t>グチ</t>
    </rPh>
    <phoneticPr fontId="3"/>
  </si>
  <si>
    <t>寝釈迦</t>
  </si>
  <si>
    <t>折場登山口</t>
    <rPh sb="0" eb="1">
      <t>オリ</t>
    </rPh>
    <rPh sb="1" eb="2">
      <t>バ</t>
    </rPh>
    <rPh sb="2" eb="4">
      <t>トザン</t>
    </rPh>
    <rPh sb="4" eb="5">
      <t>グチ</t>
    </rPh>
    <phoneticPr fontId="3"/>
  </si>
  <si>
    <t>展望台</t>
    <rPh sb="0" eb="3">
      <t>テンボウダイ</t>
    </rPh>
    <phoneticPr fontId="3"/>
  </si>
  <si>
    <t>寝釈迦P</t>
    <phoneticPr fontId="3"/>
  </si>
  <si>
    <t>下柏山から4.7km</t>
    <phoneticPr fontId="3"/>
  </si>
  <si>
    <r>
      <t>沢入12:44</t>
    </r>
    <r>
      <rPr>
        <sz val="8"/>
        <rFont val="ＭＳ 明朝"/>
        <family val="1"/>
        <charset val="128"/>
      </rPr>
      <t>-わたらせ渓谷鉄道-</t>
    </r>
    <r>
      <rPr>
        <sz val="10"/>
        <rFont val="ＭＳ 明朝"/>
        <family val="1"/>
        <charset val="128"/>
      </rPr>
      <t>13:48桐生14:01</t>
    </r>
    <r>
      <rPr>
        <sz val="8"/>
        <rFont val="ＭＳ 明朝"/>
        <family val="1"/>
        <charset val="128"/>
      </rPr>
      <t>-両毛線-</t>
    </r>
    <r>
      <rPr>
        <sz val="10"/>
        <rFont val="ＭＳ 明朝"/>
        <family val="1"/>
        <charset val="128"/>
      </rPr>
      <t>14:50高崎15:14</t>
    </r>
    <r>
      <rPr>
        <sz val="8"/>
        <rFont val="ＭＳ 明朝"/>
        <family val="1"/>
        <charset val="128"/>
      </rPr>
      <t>-湘南新宿L-</t>
    </r>
    <rPh sb="0" eb="1">
      <t>サワ</t>
    </rPh>
    <rPh sb="1" eb="2">
      <t>イリ</t>
    </rPh>
    <rPh sb="22" eb="24">
      <t>キリュウ</t>
    </rPh>
    <rPh sb="30" eb="33">
      <t>リョウモウセン</t>
    </rPh>
    <rPh sb="39" eb="41">
      <t>タカサキ</t>
    </rPh>
    <rPh sb="47" eb="49">
      <t>ショウナン</t>
    </rPh>
    <rPh sb="49" eb="51">
      <t>シンジュク</t>
    </rPh>
    <phoneticPr fontId="3"/>
  </si>
  <si>
    <t>16:59新宿17:11-小田急線登戸乗換-17:33生田</t>
    <phoneticPr fontId="3"/>
  </si>
  <si>
    <t xml:space="preserve">群馬30番
寝釈迦のみち
20.4km
2018年
９月12日（水）
曇時々晴
15:54～17:35
９月13日（木）
曇時々晴
5:15～12:26
8:00→8:52
</t>
    <rPh sb="0" eb="2">
      <t>グンマ</t>
    </rPh>
    <rPh sb="4" eb="5">
      <t>バン</t>
    </rPh>
    <rPh sb="59" eb="60">
      <t>モク</t>
    </rPh>
    <phoneticPr fontId="3"/>
  </si>
  <si>
    <t xml:space="preserve">群馬25番
梨木へのみち
12.2+(迂回路1.0)+(0.5)=13.7km
2018年
９月12日（水）
曇時々晴
10:00～14:38
4:30→4:38
</t>
    <rPh sb="0" eb="2">
      <t>グンマ</t>
    </rPh>
    <rPh sb="4" eb="5">
      <t>バン</t>
    </rPh>
    <rPh sb="53" eb="54">
      <t>スイ</t>
    </rPh>
    <phoneticPr fontId="3"/>
  </si>
  <si>
    <r>
      <t xml:space="preserve">2018.09.12水～13木 </t>
    </r>
    <r>
      <rPr>
        <b/>
        <sz val="10"/>
        <rFont val="ＭＳ 明朝"/>
        <family val="1"/>
        <charset val="128"/>
      </rPr>
      <t>群馬30</t>
    </r>
    <r>
      <rPr>
        <sz val="10"/>
        <rFont val="ＭＳ 明朝"/>
        <family val="1"/>
        <charset val="128"/>
      </rPr>
      <t xml:space="preserve"> 寝釈迦のみち 20.4km 曇時々晴 15:54～17:35 5:15～12:26 8:00→8:52</t>
    </r>
    <rPh sb="10" eb="11">
      <t>スイ</t>
    </rPh>
    <rPh sb="14" eb="15">
      <t>モク</t>
    </rPh>
    <phoneticPr fontId="3"/>
  </si>
  <si>
    <r>
      <t xml:space="preserve">上板橋～鳥居坂～梨木温泉～畑平～黒保根町本宿
</t>
    </r>
    <r>
      <rPr>
        <sz val="10"/>
        <color theme="7" tint="-0.499984740745262"/>
        <rFont val="ＭＳ 明朝"/>
        <family val="1"/>
        <charset val="128"/>
      </rPr>
      <t xml:space="preserve">撮影ポイント：「上板橋バス停4.9Km」
</t>
    </r>
    <r>
      <rPr>
        <sz val="10"/>
        <rFont val="ＭＳ 明朝"/>
        <family val="1"/>
        <charset val="128"/>
      </rPr>
      <t>新里駅から上板橋まではデマンドタクシーを初めて利用した。前日予約の時に10:00に駅前との話だったので相乗りになると思っていた。しかし電車が9:47に着いた時にはもう待っており、乗客は他にいなかった。NO24で歩いたのと同じ道を逆に進み10時前に上板橋へ着いた。前回確認していた標識どおり進むと100mほどで民家にぶつかる。家の人に聞くとここは道ではないという。行きようがないので振出しに戻るが、最初から嫌な予感がしてきた。仕方なく前回通ったのと同じルートで、県道を少し戻り迂回した。撮影ポイントまでの山道はところどころ草に塞がれてはいたが、一本道なので案外すんなりたどり着いた。その後も草が道を阻んではいたが、標識やリボンで救われた。問題は本宿バス停まで0.9kmの標識を過ぎてからだ。示す方向に行っても倒木や沢の歩き難いところは到底道に見えない。せめて目印のリボンでもないかと四方八方行ったり来たりしたが見当らない。GPSを頼りに何とか登山道らしきところを進むと、県道に出た。でもとんでもない位置で0.9kmのはずが約2.5km歩くことになった。梨木温泉から先の細い道が通行止めなのは事前に情報を得てはいたが、結構アップダウンがあった。このコースも見るべき所のない面白みのない道だ。</t>
    </r>
    <rPh sb="19" eb="20">
      <t>マチ</t>
    </rPh>
    <rPh sb="45" eb="47">
      <t>ニイサト</t>
    </rPh>
    <rPh sb="47" eb="48">
      <t>エキ</t>
    </rPh>
    <rPh sb="50" eb="53">
      <t>カミイタバシ</t>
    </rPh>
    <rPh sb="65" eb="66">
      <t>ハジ</t>
    </rPh>
    <rPh sb="68" eb="70">
      <t>リヨウ</t>
    </rPh>
    <rPh sb="73" eb="75">
      <t>ゼンジツ</t>
    </rPh>
    <rPh sb="75" eb="77">
      <t>ヨヤク</t>
    </rPh>
    <rPh sb="78" eb="79">
      <t>トキ</t>
    </rPh>
    <rPh sb="86" eb="88">
      <t>エキマエ</t>
    </rPh>
    <rPh sb="90" eb="91">
      <t>ハナシ</t>
    </rPh>
    <rPh sb="96" eb="98">
      <t>アイノ</t>
    </rPh>
    <rPh sb="103" eb="104">
      <t>オモ</t>
    </rPh>
    <rPh sb="112" eb="114">
      <t>デンシャ</t>
    </rPh>
    <rPh sb="120" eb="121">
      <t>ツ</t>
    </rPh>
    <rPh sb="123" eb="124">
      <t>トキ</t>
    </rPh>
    <rPh sb="128" eb="129">
      <t>マ</t>
    </rPh>
    <rPh sb="134" eb="136">
      <t>ジョウキャク</t>
    </rPh>
    <rPh sb="137" eb="138">
      <t>タ</t>
    </rPh>
    <rPh sb="150" eb="151">
      <t>アル</t>
    </rPh>
    <rPh sb="155" eb="156">
      <t>オナ</t>
    </rPh>
    <rPh sb="157" eb="158">
      <t>ミチ</t>
    </rPh>
    <rPh sb="159" eb="160">
      <t>ギャク</t>
    </rPh>
    <rPh sb="161" eb="162">
      <t>スス</t>
    </rPh>
    <rPh sb="165" eb="167">
      <t>ジマエ</t>
    </rPh>
    <rPh sb="172" eb="173">
      <t>ツ</t>
    </rPh>
    <rPh sb="176" eb="178">
      <t>ゼンカイ</t>
    </rPh>
    <rPh sb="178" eb="180">
      <t>カクニン</t>
    </rPh>
    <rPh sb="184" eb="186">
      <t>ヒョウシキ</t>
    </rPh>
    <rPh sb="189" eb="190">
      <t>スス</t>
    </rPh>
    <rPh sb="199" eb="201">
      <t>ミンカ</t>
    </rPh>
    <rPh sb="207" eb="208">
      <t>イエ</t>
    </rPh>
    <rPh sb="209" eb="210">
      <t>ヒト</t>
    </rPh>
    <rPh sb="211" eb="212">
      <t>キ</t>
    </rPh>
    <rPh sb="217" eb="218">
      <t>ミチ</t>
    </rPh>
    <rPh sb="226" eb="227">
      <t>イ</t>
    </rPh>
    <rPh sb="235" eb="237">
      <t>フリダ</t>
    </rPh>
    <rPh sb="239" eb="240">
      <t>モド</t>
    </rPh>
    <rPh sb="243" eb="245">
      <t>サイショ</t>
    </rPh>
    <rPh sb="247" eb="248">
      <t>イヤ</t>
    </rPh>
    <rPh sb="249" eb="251">
      <t>ヨカン</t>
    </rPh>
    <rPh sb="257" eb="259">
      <t>シカタ</t>
    </rPh>
    <rPh sb="261" eb="263">
      <t>ゼンカイ</t>
    </rPh>
    <rPh sb="263" eb="264">
      <t>トオ</t>
    </rPh>
    <rPh sb="268" eb="269">
      <t>オナ</t>
    </rPh>
    <rPh sb="275" eb="277">
      <t>ケンドウ</t>
    </rPh>
    <rPh sb="278" eb="279">
      <t>スコ</t>
    </rPh>
    <rPh sb="280" eb="281">
      <t>モド</t>
    </rPh>
    <rPh sb="282" eb="284">
      <t>ウカイ</t>
    </rPh>
    <rPh sb="287" eb="289">
      <t>サツエイ</t>
    </rPh>
    <rPh sb="296" eb="298">
      <t>ヤマミチ</t>
    </rPh>
    <rPh sb="305" eb="306">
      <t>クサ</t>
    </rPh>
    <rPh sb="307" eb="308">
      <t>フサ</t>
    </rPh>
    <rPh sb="316" eb="319">
      <t>イッポンミチ</t>
    </rPh>
    <rPh sb="322" eb="324">
      <t>アンガイ</t>
    </rPh>
    <rPh sb="331" eb="332">
      <t>ツ</t>
    </rPh>
    <rPh sb="337" eb="338">
      <t>ゴ</t>
    </rPh>
    <rPh sb="339" eb="340">
      <t>クサ</t>
    </rPh>
    <rPh sb="341" eb="342">
      <t>ミチ</t>
    </rPh>
    <rPh sb="343" eb="344">
      <t>ハバ</t>
    </rPh>
    <rPh sb="351" eb="353">
      <t>ヒョウシキ</t>
    </rPh>
    <rPh sb="358" eb="359">
      <t>スク</t>
    </rPh>
    <rPh sb="363" eb="365">
      <t>モンダイ</t>
    </rPh>
    <rPh sb="366" eb="368">
      <t>モトジュク</t>
    </rPh>
    <rPh sb="370" eb="371">
      <t>テイ</t>
    </rPh>
    <rPh sb="379" eb="381">
      <t>ヒョウシキ</t>
    </rPh>
    <rPh sb="382" eb="383">
      <t>ス</t>
    </rPh>
    <rPh sb="389" eb="390">
      <t>シメ</t>
    </rPh>
    <rPh sb="391" eb="393">
      <t>ホウコウ</t>
    </rPh>
    <rPh sb="394" eb="395">
      <t>イ</t>
    </rPh>
    <rPh sb="398" eb="400">
      <t>トウボク</t>
    </rPh>
    <rPh sb="401" eb="402">
      <t>サワ</t>
    </rPh>
    <rPh sb="403" eb="404">
      <t>アル</t>
    </rPh>
    <rPh sb="405" eb="406">
      <t>ニク</t>
    </rPh>
    <rPh sb="411" eb="413">
      <t>トウテイ</t>
    </rPh>
    <rPh sb="413" eb="414">
      <t>ミチ</t>
    </rPh>
    <rPh sb="415" eb="416">
      <t>ミ</t>
    </rPh>
    <rPh sb="435" eb="437">
      <t>シホウ</t>
    </rPh>
    <rPh sb="437" eb="439">
      <t>ハッポウ</t>
    </rPh>
    <rPh sb="439" eb="440">
      <t>イ</t>
    </rPh>
    <rPh sb="443" eb="444">
      <t>キ</t>
    </rPh>
    <rPh sb="449" eb="451">
      <t>ミアタ</t>
    </rPh>
    <rPh sb="459" eb="460">
      <t>タヨ</t>
    </rPh>
    <rPh sb="462" eb="463">
      <t>ナン</t>
    </rPh>
    <rPh sb="465" eb="468">
      <t>トザンドウ</t>
    </rPh>
    <rPh sb="475" eb="476">
      <t>スス</t>
    </rPh>
    <rPh sb="479" eb="481">
      <t>ケンドウ</t>
    </rPh>
    <rPh sb="482" eb="483">
      <t>デ</t>
    </rPh>
    <rPh sb="493" eb="495">
      <t>イチ</t>
    </rPh>
    <rPh sb="505" eb="506">
      <t>ヤク</t>
    </rPh>
    <rPh sb="511" eb="512">
      <t>アル</t>
    </rPh>
    <rPh sb="526" eb="527">
      <t>サキ</t>
    </rPh>
    <rPh sb="528" eb="529">
      <t>ホソ</t>
    </rPh>
    <rPh sb="530" eb="531">
      <t>ミチ</t>
    </rPh>
    <rPh sb="532" eb="534">
      <t>ツウコウ</t>
    </rPh>
    <rPh sb="534" eb="535">
      <t>ド</t>
    </rPh>
    <rPh sb="539" eb="541">
      <t>ジゼン</t>
    </rPh>
    <rPh sb="542" eb="544">
      <t>ジョウホウ</t>
    </rPh>
    <rPh sb="545" eb="546">
      <t>エ</t>
    </rPh>
    <rPh sb="552" eb="554">
      <t>ケッコウ</t>
    </rPh>
    <rPh sb="571" eb="572">
      <t>ミ</t>
    </rPh>
    <rPh sb="575" eb="576">
      <t>トコロ</t>
    </rPh>
    <rPh sb="579" eb="581">
      <t>オモシロ</t>
    </rPh>
    <rPh sb="585" eb="586">
      <t>ミチ</t>
    </rPh>
    <phoneticPr fontId="3"/>
  </si>
  <si>
    <r>
      <t xml:space="preserve">沢入駅～大澤寺～塔ノ沢登山口～寝釈迦・相輪塔～賽の河原～折場登山口～大澤寺～沢入駅
</t>
    </r>
    <r>
      <rPr>
        <sz val="10"/>
        <color theme="7" tint="-0.499984740745262"/>
        <rFont val="ＭＳ 明朝"/>
        <family val="1"/>
        <charset val="128"/>
      </rPr>
      <t>撮影ポイント：寝釈迦像</t>
    </r>
    <r>
      <rPr>
        <sz val="10"/>
        <rFont val="ＭＳ 明朝"/>
        <family val="1"/>
        <charset val="128"/>
      </rPr>
      <t xml:space="preserve">
群馬県で一番長い距離があり、どう回るか考えているうちに最後となってしまった。最初からコース途中で一泊を考えたが、コースマップによると休憩所のマークがあるのは賽の河原手前１ヶ所だけ。明るいうちにはとてもたどり着けない。他の人のブログを見ると何ヶ所かに小屋らしきものがあるので、それを頼りに夕方から上り始めた。標高差1,000m以上あるが、前半は見るポイントと沢を何回も渡るなどの変化があり楽しめた。寝釈迦像のある狭い岩場は上がるのに正直怖かった。誰もいなかったので時間をかけてゆっくりいけたが、並ぶような状態だと一人ずつしか通れないため大変だと思う。後半折場登山口からの10.4kmは単調な林道をひたすら下るだけであきてしまう。予想はしていたが、９時間近く歩いても誰一人出会うことはなかった。
これで群馬県全35コースを踏破した。</t>
    </r>
    <rPh sb="4" eb="5">
      <t>ダイ</t>
    </rPh>
    <rPh sb="5" eb="6">
      <t>タク</t>
    </rPh>
    <rPh sb="6" eb="7">
      <t>ジ</t>
    </rPh>
    <rPh sb="55" eb="57">
      <t>グンマ</t>
    </rPh>
    <rPh sb="57" eb="58">
      <t>ケン</t>
    </rPh>
    <rPh sb="59" eb="61">
      <t>イチバン</t>
    </rPh>
    <rPh sb="61" eb="62">
      <t>ナガ</t>
    </rPh>
    <rPh sb="63" eb="65">
      <t>キョリ</t>
    </rPh>
    <rPh sb="71" eb="72">
      <t>マワ</t>
    </rPh>
    <rPh sb="74" eb="75">
      <t>カンガ</t>
    </rPh>
    <rPh sb="82" eb="84">
      <t>サイゴ</t>
    </rPh>
    <phoneticPr fontId="3"/>
  </si>
  <si>
    <t>群馬県全体
感想</t>
    <rPh sb="0" eb="3">
      <t>グンマケン</t>
    </rPh>
    <rPh sb="3" eb="5">
      <t>ゼンタイ</t>
    </rPh>
    <rPh sb="6" eb="8">
      <t>カンソウ</t>
    </rPh>
    <phoneticPr fontId="3"/>
  </si>
  <si>
    <t>関東ふれあいの道 群馬県コース詳細・感想</t>
    <rPh sb="9" eb="11">
      <t>グンマ</t>
    </rPh>
    <rPh sb="11" eb="12">
      <t>ケン</t>
    </rPh>
    <phoneticPr fontId="3"/>
  </si>
  <si>
    <r>
      <t>（八高線群馬藤岡駅8:36</t>
    </r>
    <r>
      <rPr>
        <sz val="8"/>
        <rFont val="ＭＳ 明朝"/>
        <family val="1"/>
        <charset val="128"/>
      </rPr>
      <t>-上信観光バス小粕線IC不可-</t>
    </r>
    <r>
      <rPr>
        <sz val="10"/>
        <rFont val="ＭＳ 明朝"/>
        <family val="1"/>
        <charset val="128"/>
      </rPr>
      <t xml:space="preserve">9:11上鹿島）⇒上鹿島バス停～小梨峠～八束～牛伏山自然公園～多胡碑～上信電鉄馬庭駅
</t>
    </r>
    <r>
      <rPr>
        <sz val="10"/>
        <color theme="7" tint="-0.499984740745262"/>
        <rFont val="ＭＳ 明朝"/>
        <family val="1"/>
        <charset val="128"/>
      </rPr>
      <t>撮影ポイント：小梨峠の案内看板</t>
    </r>
    <r>
      <rPr>
        <sz val="10"/>
        <rFont val="ＭＳ 明朝"/>
        <family val="1"/>
        <charset val="128"/>
      </rPr>
      <t xml:space="preserve">
前日の荒れた天気がうそのように回復したため、朝４時前に起床して５時前には家を出た。バスの時間を考えるとこんな時間になってしまう。スタート直後にコースミス、さらに何回もミスを重ね、ロスタイムは45分程度となる。特にひどかったのは牛伏山自然公園の中だ。指導標識が全く見当らず右往左往した。さらに、牛伏山登山道を真っすぐ進んでしまい、すごい岩場を乗り越えてろう梅の里方面へ急な坂道をかなり下った。気がついてまた険しい道を戻ったが、脇にそれるところになぜ標識を置かないのだろうか。ロスタイムを挽回しようと下りは殆ど走ったので、６時間30分でゴールすることができた。今日も20km歩いて誰一人出会わなかった。今回の交通時間は往が４時間21分、復が３時間27分、計７時間48分と歩いている時間よりはるかに多くなった。</t>
    </r>
    <rPh sb="1" eb="4">
      <t>ハチコウセン</t>
    </rPh>
    <rPh sb="4" eb="6">
      <t>グンマ</t>
    </rPh>
    <rPh sb="6" eb="8">
      <t>フジオカ</t>
    </rPh>
    <rPh sb="8" eb="9">
      <t>エキ</t>
    </rPh>
    <rPh sb="14" eb="16">
      <t>ジョウシン</t>
    </rPh>
    <rPh sb="16" eb="18">
      <t>カンコウ</t>
    </rPh>
    <rPh sb="20" eb="21">
      <t>コ</t>
    </rPh>
    <rPh sb="21" eb="22">
      <t>カス</t>
    </rPh>
    <rPh sb="22" eb="23">
      <t>セン</t>
    </rPh>
    <rPh sb="32" eb="33">
      <t>カミ</t>
    </rPh>
    <rPh sb="33" eb="35">
      <t>カシマ</t>
    </rPh>
    <rPh sb="37" eb="38">
      <t>カミ</t>
    </rPh>
    <rPh sb="42" eb="43">
      <t>テイ</t>
    </rPh>
    <rPh sb="63" eb="65">
      <t>ジョウシン</t>
    </rPh>
    <rPh sb="65" eb="67">
      <t>デンテツ</t>
    </rPh>
    <rPh sb="132" eb="134">
      <t>ジカン</t>
    </rPh>
    <rPh sb="135" eb="136">
      <t>カンガ</t>
    </rPh>
    <rPh sb="142" eb="144">
      <t>ジカン</t>
    </rPh>
    <rPh sb="192" eb="193">
      <t>トク</t>
    </rPh>
    <rPh sb="209" eb="210">
      <t>ナカ</t>
    </rPh>
    <rPh sb="212" eb="214">
      <t>シドウ</t>
    </rPh>
    <rPh sb="214" eb="216">
      <t>ヒョウシキ</t>
    </rPh>
    <rPh sb="217" eb="218">
      <t>マッタ</t>
    </rPh>
    <rPh sb="219" eb="221">
      <t>ミアタ</t>
    </rPh>
    <rPh sb="223" eb="227">
      <t>ウオウサオウ</t>
    </rPh>
    <rPh sb="283" eb="284">
      <t>キ</t>
    </rPh>
    <rPh sb="290" eb="291">
      <t>ケワ</t>
    </rPh>
    <rPh sb="293" eb="294">
      <t>ミチ</t>
    </rPh>
    <rPh sb="295" eb="296">
      <t>モド</t>
    </rPh>
    <rPh sb="300" eb="301">
      <t>ワキ</t>
    </rPh>
    <rPh sb="311" eb="313">
      <t>ヒョウシキ</t>
    </rPh>
    <rPh sb="314" eb="315">
      <t>オ</t>
    </rPh>
    <rPh sb="390" eb="392">
      <t>コウツウ</t>
    </rPh>
    <rPh sb="392" eb="394">
      <t>ジカン</t>
    </rPh>
    <phoneticPr fontId="3"/>
  </si>
  <si>
    <r>
      <t xml:space="preserve">NO5より→高崎市寺尾町館 高風園前バス停～白衣大観音～野鳥の森～（千人隠れ）～（大黒の洞穴）～少林山達磨寺⇒信越線群馬八幡駅
</t>
    </r>
    <r>
      <rPr>
        <sz val="10"/>
        <color theme="7" tint="-0.499984740745262"/>
        <rFont val="ＭＳ 明朝"/>
        <family val="1"/>
        <charset val="128"/>
      </rPr>
      <t>撮影ポイント：白衣観音</t>
    </r>
    <r>
      <rPr>
        <sz val="10"/>
        <rFont val="ＭＳ 明朝"/>
        <family val="1"/>
        <charset val="128"/>
      </rPr>
      <t xml:space="preserve">
白衣観音は期待にたがわぬ壮大で、立派な観音様だった。時間があれば胎内に入りたかったが、帰りのことを考えてあきらめた。楽しさもここまでで、過去最悪のコースミスをした。白衣観音では標識が見当らず、地図を見たが正直良く分らなかった。見当をつけてトイレのある道を進んだところ、広い舗装道路のかなり前方にザックを背負った男性がみえた。間違いなく関東ふれあいの人だと思い込んでついていき、坂道をどんどん下った。安易に前の人について行ったため、大きく外れてしまった。５時頃には達磨寺に着き、だるまを買おうと思っていたが無理かも知れない。予定した群馬八幡駅発の電車にも乗れそうにないと、かなりあせった。達磨寺に17:30過ぎに着いたが、既に売店のガラス戸は締まっていた。丁度出てきたお坊さんに頼んで開けてもらい、かろうじてかわいいだるまを買うことができた。とにかく反省点の多いコースだった。</t>
    </r>
    <rPh sb="305" eb="306">
      <t>コロ</t>
    </rPh>
    <rPh sb="379" eb="380">
      <t>ス</t>
    </rPh>
    <rPh sb="382" eb="383">
      <t>ツ</t>
    </rPh>
    <phoneticPr fontId="3"/>
  </si>
  <si>
    <r>
      <t xml:space="preserve">上信電鉄富岡駅-乗合ﾀｳｼｰ⇒富岡市中高尾～長学寺～貫前神社～富岡市宮崎→NO.８へ
</t>
    </r>
    <r>
      <rPr>
        <sz val="10"/>
        <color theme="7" tint="-0.499984740745262"/>
        <rFont val="ＭＳ 明朝"/>
        <family val="1"/>
        <charset val="128"/>
      </rPr>
      <t>撮影ポイント：貫前神社</t>
    </r>
    <r>
      <rPr>
        <sz val="10"/>
        <rFont val="ＭＳ 明朝"/>
        <family val="1"/>
        <charset val="128"/>
      </rPr>
      <t xml:space="preserve">
前日コース10～9と回り、関東ふれあいの道初めての宿泊をした。メリットは翌日朝早く出発できることだ。格安ビジネスホテルで部屋にバス・トイレはないが、それでも山の格好なので野宿よりましといったところ。朝６時にホテルを出て富岡製糸場に立ち寄り朝食の店を探すが、どこもやっていないしコンビニもない。とうとうゴールまで店は見つからなかった。７時発の乗合タクシーで中高尾まで行き、順調にスタートした。コースの最低標高は起点の150m、最高標高は250mと山らしい山はなく、軽いハイキングのような感じだ。昨日ホテルで貫前（ぬきさき）神社は珍しい下り参道だと聞いていたが、確かにあまり見かけないと思った。これで関東ふれあいの道の踏破数が80コースになり、全160コースの丁度半分となった。ゴール後すぐにコース8へ向った。</t>
    </r>
    <rPh sb="8" eb="10">
      <t>ノリアイ</t>
    </rPh>
    <rPh sb="50" eb="51">
      <t>ヌキ</t>
    </rPh>
    <rPh sb="51" eb="52">
      <t>マエ</t>
    </rPh>
    <rPh sb="52" eb="54">
      <t>ジンジャ</t>
    </rPh>
    <rPh sb="56" eb="58">
      <t>ゼンジツ</t>
    </rPh>
    <rPh sb="66" eb="67">
      <t>マワ</t>
    </rPh>
    <rPh sb="69" eb="71">
      <t>カントウ</t>
    </rPh>
    <rPh sb="76" eb="77">
      <t>ミチ</t>
    </rPh>
    <rPh sb="77" eb="78">
      <t>ハジ</t>
    </rPh>
    <rPh sb="81" eb="83">
      <t>シュクハク</t>
    </rPh>
    <rPh sb="97" eb="99">
      <t>シュッパツ</t>
    </rPh>
    <rPh sb="155" eb="156">
      <t>アサ</t>
    </rPh>
    <rPh sb="157" eb="158">
      <t>ジ</t>
    </rPh>
    <rPh sb="163" eb="164">
      <t>デ</t>
    </rPh>
    <rPh sb="171" eb="172">
      <t>タ</t>
    </rPh>
    <rPh sb="173" eb="174">
      <t>ヨ</t>
    </rPh>
    <rPh sb="178" eb="179">
      <t>ミセ</t>
    </rPh>
    <rPh sb="180" eb="181">
      <t>サガ</t>
    </rPh>
    <rPh sb="211" eb="212">
      <t>ミセ</t>
    </rPh>
    <rPh sb="213" eb="214">
      <t>ミ</t>
    </rPh>
    <rPh sb="223" eb="224">
      <t>ジ</t>
    </rPh>
    <rPh sb="224" eb="225">
      <t>ハツ</t>
    </rPh>
    <rPh sb="238" eb="239">
      <t>イ</t>
    </rPh>
    <rPh sb="241" eb="243">
      <t>ジュンチョウ</t>
    </rPh>
    <rPh sb="396" eb="397">
      <t>ゴ</t>
    </rPh>
    <rPh sb="405" eb="406">
      <t>ムカ</t>
    </rPh>
    <phoneticPr fontId="3"/>
  </si>
  <si>
    <r>
      <t xml:space="preserve">NO.７より→富岡市宮崎～宮崎神社～宮崎公園～宇芸神社～上信電鉄千平駅
</t>
    </r>
    <r>
      <rPr>
        <sz val="10"/>
        <color theme="7" tint="-0.499984740745262"/>
        <rFont val="ＭＳ 明朝"/>
        <family val="1"/>
        <charset val="128"/>
      </rPr>
      <t xml:space="preserve">撮影ポイント：旧茂木家住宅
</t>
    </r>
    <r>
      <rPr>
        <sz val="10"/>
        <rFont val="ＭＳ 明朝"/>
        <family val="1"/>
        <charset val="128"/>
      </rPr>
      <t>このコースも最低標高は起点の210m、最高標高は367mと高い山はない。最後の方の林道中沢線だけ長く上り坂が続くが、全て舗装されていた。これといって見るべきところも少なく、寄ったのは宮崎公園、旧茂木家住宅、宇芸神社くらいだった。一番長く立ち寄ったのは朝食・昼食兼用のカップ麺とカステラを食べた食料品店だ。朝から何も食べていなかったので、なんとうまかったことか。お湯を沸かしてくれたおかみさんに感謝。山だけでなく市街地を歩いていても食べ物屋を見かけないし、食料品店に限らず店舗そのものが殆ど見当らない不便さを痛感した。朝６時から歩き続けたおかげで、早く電車に乗ることができたが、宇都宮線人身事故の影響で大宮から乗換えた埼京線が遅れたため、家に着いたのは19:00ころだった。</t>
    </r>
    <rPh sb="326" eb="328">
      <t>デンシャ</t>
    </rPh>
    <rPh sb="329" eb="330">
      <t>ノ</t>
    </rPh>
    <phoneticPr fontId="3"/>
  </si>
  <si>
    <r>
      <t xml:space="preserve">榛名神社（高崎市）～天神峠～氷室山～天目山～七曲峠～松之沢峠～磨墨峠～渋川市伊香保町ヤセオネ峠
</t>
    </r>
    <r>
      <rPr>
        <sz val="10"/>
        <color theme="7" tint="-0.499984740745262"/>
        <rFont val="ＭＳ 明朝"/>
        <family val="1"/>
        <charset val="128"/>
      </rPr>
      <t xml:space="preserve">撮影ポイント：榛名湖と榛名富士
</t>
    </r>
    <r>
      <rPr>
        <sz val="10"/>
        <rFont val="ＭＳ 明朝"/>
        <family val="1"/>
        <charset val="128"/>
      </rPr>
      <t>榛名神社（高崎市）～天神峠～氷室山～天目山～七曲峠～松之沢峠～磨墨峠～渋川市伊香保町ヤセオネ峠
撮影ポイント：榛名湖と榛名富士
榛名神社は思っていたよりはるかに広く見るところが多いので、かなりの時間を費やしてしまった。また、天神峠～氷室山～天目山～七曲峠～松之沢峠に至る急な階段の連続で、途中小休憩を繰り返したため予想外の時間を要した。さらに撮影ポイントの位置の記載がなく、どこで撮ったらよいのか不鮮明で、何回も足を止め撮影を繰り返した。カメラマークは氷室山辺りかと思い見渡すが、木が邪魔で榛名湖と榛名富士をうまく撮ることができない。氷室山で出会った女性に聞いてみると、この先の天目山ならよく見えるはずだとのこと。しかし天目山でもやはり木が邪魔で見通せない。結局その先の少し開けた場所でようやく撮り終えた。そのつどザックを下ろし自撮棒をセットしたりで、それだけでも20分近いロスをしている。不親切な案内に憤りを感じた。それと氷室山、七曲峠、ヤセオネ峠など地名を表示したものが見当らず、現在地がすぐ判断できないのは不親切だと感じた。
今日は泊まりで１日３コースを予定しているのに最初で大きくつまずいてしまった。</t>
    </r>
    <phoneticPr fontId="3"/>
  </si>
  <si>
    <r>
      <t xml:space="preserve">渋川市伊香保町ヤセオネ峠～ワシの巣風穴～伊香保森林公園～伊香保神社～伊香保温泉～渋川市伊香保町分岐点～(水沢寺)
</t>
    </r>
    <r>
      <rPr>
        <sz val="10"/>
        <color theme="7" tint="-0.499984740745262"/>
        <rFont val="ＭＳ 明朝"/>
        <family val="1"/>
        <charset val="128"/>
      </rPr>
      <t>撮影ポイント：伊香保神社</t>
    </r>
    <r>
      <rPr>
        <sz val="10"/>
        <rFont val="ＭＳ 明朝"/>
        <family val="1"/>
        <charset val="128"/>
      </rPr>
      <t xml:space="preserve">
コース15に続けて入ったが、かなり遅れ気味なので多少あせりを感じながら歩いた。ワシの巣風穴を過ぎてから、伊香保森林公園の中をいったりきたりしたので、なおさらのことだ。スケートセンターの手前でも分りにくいところがあった。長い階段は時間を気にして駆け下りた。伊香保神社や伊香保温泉街は人が多く、山の格好をしているのが場違いのように感じた。以前伊香保温泉にきたのは何十年前のことだろうか。関東ふれあいの道でコース上にバス利用区間があるのは始めてだ。当初から水沢には行かずコース17起点のわらびヶ丘までと考えていたのだが、それもあきらめて水沢方面への三差路で終点とみなした。そのままショートカットでコース17のグリーン牧場へ向うことにした。</t>
    </r>
    <phoneticPr fontId="3"/>
  </si>
  <si>
    <r>
      <t xml:space="preserve">＜小中駅＞～小中追付橋～大滝～けさかけ橋～小中追付橋(往復コース)～＜小中駅＞
</t>
    </r>
    <r>
      <rPr>
        <sz val="10"/>
        <color theme="7" tint="-0.499984740745262"/>
        <rFont val="ＭＳ 明朝"/>
        <family val="1"/>
        <charset val="128"/>
      </rPr>
      <t>撮影ポイント：袈裟懸橋</t>
    </r>
    <r>
      <rPr>
        <sz val="10"/>
        <rFont val="ＭＳ 明朝"/>
        <family val="1"/>
        <charset val="128"/>
      </rPr>
      <t xml:space="preserve">
先月まで茨城県を回っていたので、久しぶりの群馬県だ。2017/12/19以来実に６ヶ月ぶりとなる。群馬県24コース目。小中駅から起・終点の小中追付橋まで往復8.2kmは歩いた。大滝周辺を除いて、大半は舗装道路だ。標高差460m、約８kmを往復するのだが、単調な道が続く。北側から回り込む道で様子が一変する。道とはいえない、崖沿いの狭い道はとても難易度１とは思えない。ようやくたどり着いた大滝は周りの木々で全容を見ることができず、何とも残念だ。落差96mという実感はなく、ただ流れる音だけを聞いている感じだった。ここから1.5km先の県道62号線までを折返した。</t>
    </r>
    <rPh sb="27" eb="29">
      <t>オウフク</t>
    </rPh>
    <rPh sb="112" eb="114">
      <t>コナカ</t>
    </rPh>
    <rPh sb="114" eb="115">
      <t>エキ</t>
    </rPh>
    <rPh sb="129" eb="131">
      <t>オウフク</t>
    </rPh>
    <rPh sb="137" eb="138">
      <t>アル</t>
    </rPh>
    <rPh sb="290" eb="291">
      <t>ナガ</t>
    </rPh>
    <rPh sb="293" eb="294">
      <t>オト</t>
    </rPh>
    <phoneticPr fontId="3"/>
  </si>
  <si>
    <r>
      <t xml:space="preserve">上神梅駅～貴船神社～小平鍾乳洞公園～日輪寺～高津戸峡～大間々駅
</t>
    </r>
    <r>
      <rPr>
        <sz val="10"/>
        <color theme="7" tint="-0.499984740745262"/>
        <rFont val="ＭＳ 明朝"/>
        <family val="1"/>
        <charset val="128"/>
      </rPr>
      <t>撮影ポイント：貴船神社</t>
    </r>
    <r>
      <rPr>
        <sz val="10"/>
        <rFont val="ＭＳ 明朝"/>
        <family val="1"/>
        <charset val="128"/>
      </rPr>
      <t xml:space="preserve">
わたらせ渓谷鐵道上神梅まで家を出てから４時間39分かかった。やはり遠い。古めかしい駅としか感じなかったが、駅舎とホームは国？の登録有形文化財に指定されているそうだ。渡良瀬川を渡って貴船神社へ着いた。５分位の間に４～５人が訪れていた。そこから小平鍾乳洞公園までは6.5kmの単調な道が続く。いつ頃起きたのか、途中がけ崩れがあった。１時間40分ほどで鍾乳洞に着いたが。かなりの車と人が来ていた。いつもなら寄らないのだが、桐生に泊まる予定で時間に余裕があったので、鍾乳洞の中に入ってみた。高知県の龍河洞、あきる野市の大岳鍾乳洞以来だったが、短いのであっという間に通り抜けてしまった。日輪寺を経由してはねたき橋までの3.7kmでは一人も出会わなかった。高津戸峡の紅葉情報では11月初旬からとなっていたので期待したが、ほんのり色づいている程度で残念ながらまだまだだった。山らしい山は一つもなく、標高差も90m程度しかない全て舗装された道路で、たいへん歩き易い道だ。指導標識もしっかりしていて、道迷いもミスもなかった。</t>
    </r>
    <rPh sb="78" eb="79">
      <t>トオ</t>
    </rPh>
    <rPh sb="81" eb="82">
      <t>フル</t>
    </rPh>
    <rPh sb="90" eb="91">
      <t>カン</t>
    </rPh>
    <rPh sb="132" eb="133">
      <t>ワタ</t>
    </rPh>
    <rPh sb="140" eb="141">
      <t>ツ</t>
    </rPh>
    <rPh sb="145" eb="146">
      <t>フン</t>
    </rPh>
    <rPh sb="146" eb="147">
      <t>クライ</t>
    </rPh>
    <rPh sb="148" eb="149">
      <t>アイダ</t>
    </rPh>
    <rPh sb="153" eb="154">
      <t>ニン</t>
    </rPh>
    <rPh sb="155" eb="156">
      <t>オトズ</t>
    </rPh>
    <rPh sb="181" eb="183">
      <t>タンチョウ</t>
    </rPh>
    <rPh sb="184" eb="185">
      <t>ミチ</t>
    </rPh>
    <rPh sb="186" eb="187">
      <t>ツヅ</t>
    </rPh>
    <rPh sb="191" eb="192">
      <t>ゴロ</t>
    </rPh>
    <rPh sb="192" eb="193">
      <t>オ</t>
    </rPh>
    <rPh sb="198" eb="200">
      <t>トチュウ</t>
    </rPh>
    <rPh sb="202" eb="203">
      <t>クズ</t>
    </rPh>
    <rPh sb="210" eb="212">
      <t>ジカン</t>
    </rPh>
    <rPh sb="214" eb="215">
      <t>フン</t>
    </rPh>
    <rPh sb="222" eb="223">
      <t>ツ</t>
    </rPh>
    <rPh sb="231" eb="232">
      <t>クルマ</t>
    </rPh>
    <rPh sb="233" eb="234">
      <t>ヒト</t>
    </rPh>
    <rPh sb="235" eb="236">
      <t>キ</t>
    </rPh>
    <rPh sb="245" eb="246">
      <t>ヨ</t>
    </rPh>
    <rPh sb="253" eb="255">
      <t>キリュウ</t>
    </rPh>
    <rPh sb="256" eb="257">
      <t>ト</t>
    </rPh>
    <rPh sb="259" eb="261">
      <t>ヨテイ</t>
    </rPh>
    <rPh sb="262" eb="264">
      <t>ジカン</t>
    </rPh>
    <rPh sb="265" eb="267">
      <t>ヨユウ</t>
    </rPh>
    <rPh sb="278" eb="279">
      <t>ナカ</t>
    </rPh>
    <rPh sb="280" eb="281">
      <t>ハイ</t>
    </rPh>
    <rPh sb="286" eb="289">
      <t>コウチケン</t>
    </rPh>
    <rPh sb="290" eb="293">
      <t>リュウガドウ</t>
    </rPh>
    <rPh sb="297" eb="299">
      <t>ノシ</t>
    </rPh>
    <rPh sb="300" eb="302">
      <t>オオタケ</t>
    </rPh>
    <rPh sb="302" eb="305">
      <t>ショウニュウドウ</t>
    </rPh>
    <rPh sb="305" eb="307">
      <t>イライ</t>
    </rPh>
    <rPh sb="312" eb="313">
      <t>ミジカ</t>
    </rPh>
    <rPh sb="321" eb="322">
      <t>マ</t>
    </rPh>
    <rPh sb="323" eb="324">
      <t>トオ</t>
    </rPh>
    <rPh sb="325" eb="326">
      <t>ヌ</t>
    </rPh>
    <rPh sb="337" eb="339">
      <t>ケイユ</t>
    </rPh>
    <rPh sb="356" eb="358">
      <t>ヒトリ</t>
    </rPh>
    <rPh sb="359" eb="361">
      <t>デア</t>
    </rPh>
    <rPh sb="403" eb="404">
      <t>イロ</t>
    </rPh>
    <rPh sb="409" eb="411">
      <t>テイド</t>
    </rPh>
    <rPh sb="472" eb="474">
      <t>シドウ</t>
    </rPh>
    <rPh sb="474" eb="476">
      <t>ヒョウシキ</t>
    </rPh>
    <rPh sb="486" eb="487">
      <t>ミチ</t>
    </rPh>
    <rPh sb="487" eb="488">
      <t>マヨ</t>
    </rPh>
    <phoneticPr fontId="3"/>
  </si>
  <si>
    <t>群馬県の最初は2016年３月21日ですから、２年半もかかってしまいました。というのも2016年４月迄に３コースを回ったところで、５月と７月にその年見つかった直腸がんの手術を受けたため動くことができなかったのです。再開したのは2016年11月ですが冬に入るので雪山を避けるため千葉県を優先しました。千葉県29コースを2017年６月迄に終えて、この月から群馬県に戻ってきたのですが、2017年12月またしても冬になり群馬県は中断しました。2018年１月から５月迄茨城県全18コースを済ませ、2018年６月から３度目の群馬県でようやく踏破に至ったという訳です。通算13ヶ月ですので、まあまあというところでしょうか。
コース全体の印象としては指導標識の不備が一番気になりました。荒れた道で標識・案内板・テープなどの目印がない所が何ヶ所もあり、かなりロスしています。標識が朽ち果てて柱のみのところも数ヶ所ありました。コースマップの標識マークや地名などが実際の位置と違うところもかなりあります。バス路線が廃止されたにもかかわらず、コース24・25などホームページの案内がそのままになっているのも気になります。30年以上前に設定されたコースですので変更があるのは止むを得ませんが、まだ利用者がいることを忘れずに徐々にでも改善していただければと願っています。
いろいろな統計をとっており、群馬県のデータは次のとおりです。
歩行距離  コース案内：355kmに対し、実際距離：399.8km
所要時間  コース案内：125時間20分に対し、実際時間：136時間39分
                                  (休憩時間を除くと124時間25分)
交通費他  総額：99,357円
          内訳は電車：69,709円、バス：8,328円、タクシー：8,160円、
                宿泊：13,160円
これで踏破済みは119コース、1,397kmで、残るは栃木県のみとなりました。</t>
    <rPh sb="652" eb="654">
      <t>ジカン</t>
    </rPh>
    <rPh sb="656" eb="657">
      <t>フン</t>
    </rPh>
    <rPh sb="669" eb="671">
      <t>ジカン</t>
    </rPh>
    <rPh sb="673" eb="674">
      <t>フン</t>
    </rPh>
    <rPh sb="721" eb="723">
      <t>ジカン</t>
    </rPh>
    <rPh sb="725" eb="726">
      <t>フン</t>
    </rPh>
    <phoneticPr fontId="3"/>
  </si>
  <si>
    <t>関東ふれあいの道にチャレンジ  実績コースタイム     髙原清光</t>
    <rPh sb="0" eb="2">
      <t>カントウ</t>
    </rPh>
    <rPh sb="29" eb="33">
      <t>タカハラキヨミツ</t>
    </rPh>
    <phoneticPr fontId="3"/>
  </si>
  <si>
    <t> (首都圏自然歩道)</t>
    <phoneticPr fontId="3"/>
  </si>
  <si>
    <r>
      <t>９番より→登仙橋バス停～三波石峡～叢石橋～下久保ダム～冬桜の里神泉バス停～(町営ボート場(神流湖))～(城峯公園)～(登仙橋バス停)⇒（15:15</t>
    </r>
    <r>
      <rPr>
        <sz val="8"/>
        <rFont val="ＭＳ 明朝"/>
        <family val="1"/>
        <charset val="128"/>
      </rPr>
      <t>-神川町営バス-</t>
    </r>
    <r>
      <rPr>
        <sz val="10"/>
        <rFont val="ＭＳ 明朝"/>
        <family val="1"/>
        <charset val="128"/>
      </rPr>
      <t>15:31神泉総合支所前15:52</t>
    </r>
    <r>
      <rPr>
        <sz val="8"/>
        <rFont val="ＭＳ 明朝"/>
        <family val="1"/>
        <charset val="128"/>
      </rPr>
      <t>-朝日自動車-</t>
    </r>
    <r>
      <rPr>
        <sz val="10"/>
        <rFont val="ＭＳ 明朝"/>
        <family val="1"/>
        <charset val="128"/>
      </rPr>
      <t xml:space="preserve">16:37本庄駅南口
</t>
    </r>
    <r>
      <rPr>
        <sz val="10"/>
        <color theme="7" tint="-0.499984740745262"/>
        <rFont val="ＭＳ 明朝"/>
        <family val="1"/>
        <charset val="128"/>
      </rPr>
      <t>撮影ポイント：叢石(そうせき)橋</t>
    </r>
    <r>
      <rPr>
        <sz val="10"/>
        <rFont val="ＭＳ 明朝"/>
        <family val="1"/>
        <charset val="128"/>
      </rPr>
      <t xml:space="preserve">
登仙橋を渡ると、これより群馬県の看板が目に付いた。三波石峡は降り口が何ヶ所かあって渓流も見え降りたかったが、時間がないのであきらめた。駐車場の近くでは冬桜と思われる花と、色付いた木が目に付いた。城峯公園から先は今日通ったばかりの道とダブるので、省略して冬桜の里神泉バス停からバスに乗った。</t>
    </r>
    <rPh sb="138" eb="139">
      <t>ワタ</t>
    </rPh>
    <rPh sb="146" eb="149">
      <t>グンマケン</t>
    </rPh>
    <rPh sb="150" eb="152">
      <t>カンバン</t>
    </rPh>
    <rPh sb="153" eb="154">
      <t>メ</t>
    </rPh>
    <rPh sb="155" eb="156">
      <t>ツ</t>
    </rPh>
    <rPh sb="164" eb="165">
      <t>オ</t>
    </rPh>
    <rPh sb="166" eb="167">
      <t>クチ</t>
    </rPh>
    <rPh sb="168" eb="171">
      <t>ナンカショ</t>
    </rPh>
    <rPh sb="175" eb="177">
      <t>ケイリュウ</t>
    </rPh>
    <rPh sb="178" eb="179">
      <t>ミ</t>
    </rPh>
    <rPh sb="180" eb="181">
      <t>オ</t>
    </rPh>
    <rPh sb="188" eb="190">
      <t>ジカン</t>
    </rPh>
    <rPh sb="201" eb="204">
      <t>チュウシャジョウ</t>
    </rPh>
    <rPh sb="205" eb="206">
      <t>チカ</t>
    </rPh>
    <rPh sb="209" eb="210">
      <t>フユ</t>
    </rPh>
    <rPh sb="210" eb="211">
      <t>サクラ</t>
    </rPh>
    <rPh sb="212" eb="213">
      <t>オモ</t>
    </rPh>
    <rPh sb="216" eb="217">
      <t>ハナ</t>
    </rPh>
    <rPh sb="219" eb="220">
      <t>イロ</t>
    </rPh>
    <rPh sb="220" eb="221">
      <t>ツ</t>
    </rPh>
    <rPh sb="223" eb="224">
      <t>キ</t>
    </rPh>
    <rPh sb="225" eb="226">
      <t>メ</t>
    </rPh>
    <rPh sb="227" eb="228">
      <t>ツ</t>
    </rPh>
    <rPh sb="237" eb="238">
      <t>サキ</t>
    </rPh>
    <rPh sb="239" eb="241">
      <t>キョウ</t>
    </rPh>
    <rPh sb="241" eb="242">
      <t>トオ</t>
    </rPh>
    <rPh sb="248" eb="249">
      <t>ミチ</t>
    </rPh>
    <rPh sb="256" eb="258">
      <t>ショウリャク</t>
    </rPh>
    <rPh sb="274" eb="275">
      <t>ノ</t>
    </rPh>
    <phoneticPr fontId="3"/>
  </si>
  <si>
    <t>H27.5.14木</t>
    <phoneticPr fontId="3"/>
  </si>
  <si>
    <t>H27.7.12日</t>
    <phoneticPr fontId="3"/>
  </si>
  <si>
    <t>旧信州街道のみち</t>
  </si>
  <si>
    <t>さくらの里と石門のみち</t>
  </si>
  <si>
    <t>山菜のみち　</t>
  </si>
  <si>
    <t>道祖神のみち　</t>
  </si>
  <si>
    <t>たかやま高原牧場のみち</t>
  </si>
  <si>
    <t>いにしえの文化のみち</t>
  </si>
  <si>
    <t>カラマツと熊笹のみち</t>
  </si>
  <si>
    <t>ツツジのみち</t>
  </si>
  <si>
    <t>大滝へのみち</t>
  </si>
  <si>
    <t>寝釈迦のみち</t>
  </si>
  <si>
    <t>草木湖をめぐるみち</t>
  </si>
  <si>
    <t>紅葉映える峡谷のみち</t>
  </si>
  <si>
    <t>吾妻山から自然観察の森へのみち</t>
  </si>
  <si>
    <t>黒檜山から花見ヶ原へのみち</t>
  </si>
  <si>
    <t>童謡のふるさとを尋ねるみち</t>
    <phoneticPr fontId="3"/>
  </si>
  <si>
    <t>NO</t>
    <phoneticPr fontId="3"/>
  </si>
  <si>
    <t>丹沢山塊東辺のみち</t>
  </si>
  <si>
    <t>山里から津久井湖へのみち</t>
  </si>
  <si>
    <t>弘法大師と丹沢へのみち</t>
  </si>
  <si>
    <t>大山参り蓑毛のみち</t>
  </si>
  <si>
    <t>神奈川01</t>
    <phoneticPr fontId="3"/>
  </si>
  <si>
    <t>神奈川02</t>
  </si>
  <si>
    <t>神奈川03</t>
  </si>
  <si>
    <t>神奈川04</t>
  </si>
  <si>
    <t>神奈川05</t>
  </si>
  <si>
    <t>神奈川06</t>
  </si>
  <si>
    <t>神奈川07</t>
  </si>
  <si>
    <t>神奈川08</t>
  </si>
  <si>
    <t>神奈川09</t>
  </si>
  <si>
    <r>
      <rPr>
        <b/>
        <sz val="10"/>
        <rFont val="ＭＳ 明朝"/>
        <family val="1"/>
        <charset val="128"/>
      </rPr>
      <t>2018.09.28金</t>
    </r>
    <r>
      <rPr>
        <sz val="10"/>
        <rFont val="ＭＳ 明朝"/>
        <family val="1"/>
        <charset val="128"/>
      </rPr>
      <t xml:space="preserve"> 晴 高尾山口駅～ケーブルカー清滝駅～東京高尾病院～霞台～ⓢケーブル高尾山駅～霞台～東京高尾病院～ケーブルカー清滝駅～高尾山口駅</t>
    </r>
    <rPh sb="10" eb="11">
      <t>キン</t>
    </rPh>
    <rPh sb="12" eb="13">
      <t>ハレ</t>
    </rPh>
    <phoneticPr fontId="3"/>
  </si>
  <si>
    <r>
      <t>（京浜急行三浦海岸駅8:47</t>
    </r>
    <r>
      <rPr>
        <sz val="8"/>
        <rFont val="ＭＳ 明朝"/>
        <family val="1"/>
        <charset val="128"/>
      </rPr>
      <t>-京急バス２番乗場剣崎経由三崎東岡行き-</t>
    </r>
    <r>
      <rPr>
        <sz val="10"/>
        <rFont val="ＭＳ 明朝"/>
        <family val="1"/>
        <charset val="128"/>
      </rPr>
      <t xml:space="preserve">9:06）→松輪バス停～間口漁港～剣崎～江奈湾～白浜毘沙門天～毘沙門児童公園～盗人狩～宮川湾～宮川町バス停 →（歩いて２番へ）
</t>
    </r>
    <r>
      <rPr>
        <sz val="10"/>
        <color theme="7" tint="-0.499984740745262"/>
        <rFont val="ＭＳ 明朝"/>
        <family val="1"/>
        <charset val="128"/>
      </rPr>
      <t>撮影ポイント：盗人狩</t>
    </r>
    <r>
      <rPr>
        <sz val="8"/>
        <color theme="7" tint="-0.499984740745262"/>
        <rFont val="ＭＳ 明朝"/>
        <family val="1"/>
        <charset val="128"/>
      </rPr>
      <t>（ぬすっとがり）</t>
    </r>
    <r>
      <rPr>
        <sz val="10"/>
        <color theme="7" tint="-0.499984740745262"/>
        <rFont val="ＭＳ 明朝"/>
        <family val="1"/>
        <charset val="128"/>
      </rPr>
      <t>の海岸にかかる木橋</t>
    </r>
    <r>
      <rPr>
        <sz val="10"/>
        <rFont val="ＭＳ 明朝"/>
        <family val="1"/>
        <charset val="128"/>
      </rPr>
      <t xml:space="preserve">
事前に調べたところ間口の今日の満潮は12時１分ということで、少し早めに家を出た。松輪バス停で降りたのは一人だけだった。さすが三浦大根の産地、道の両側に広がる見渡す限りの大根畑に驚かされた。海は波穏やかで、この分なら大丈夫そうである。途中で親子連れの７～８人のグループに出会ったが、それ以外は殆ど釣り客のようだった。剣崎、毘沙門湾、盗人狩と素晴らしい景観だった。大きく見易い指導標識だが、毘沙門湾を出た所のは歩道側ではないため遠くて見えにくく、しかもガードレールが邪魔して下が見えなくなっているので、</t>
    </r>
    <r>
      <rPr>
        <sz val="10"/>
        <color rgb="FFFF0000"/>
        <rFont val="ＭＳ 明朝"/>
        <family val="1"/>
        <charset val="128"/>
      </rPr>
      <t>設置場所に疑問を感じた</t>
    </r>
    <r>
      <rPr>
        <sz val="10"/>
        <rFont val="ＭＳ 明朝"/>
        <family val="1"/>
        <charset val="128"/>
      </rPr>
      <t>。</t>
    </r>
    <rPh sb="9" eb="10">
      <t>エキ</t>
    </rPh>
    <rPh sb="41" eb="42">
      <t>ワ</t>
    </rPh>
    <rPh sb="90" eb="91">
      <t>アル</t>
    </rPh>
    <rPh sb="94" eb="95">
      <t>バン</t>
    </rPh>
    <rPh sb="127" eb="129">
      <t>ジゼン</t>
    </rPh>
    <rPh sb="130" eb="131">
      <t>シラ</t>
    </rPh>
    <rPh sb="136" eb="138">
      <t>マグチ</t>
    </rPh>
    <rPh sb="139" eb="141">
      <t>キョウ</t>
    </rPh>
    <rPh sb="142" eb="144">
      <t>マンチョウ</t>
    </rPh>
    <rPh sb="147" eb="148">
      <t>ジ</t>
    </rPh>
    <rPh sb="149" eb="150">
      <t>フン</t>
    </rPh>
    <rPh sb="157" eb="158">
      <t>スコ</t>
    </rPh>
    <rPh sb="159" eb="160">
      <t>ハヤ</t>
    </rPh>
    <rPh sb="162" eb="163">
      <t>イエ</t>
    </rPh>
    <rPh sb="164" eb="165">
      <t>デ</t>
    </rPh>
    <rPh sb="189" eb="191">
      <t>ミウラ</t>
    </rPh>
    <rPh sb="191" eb="193">
      <t>ダイコン</t>
    </rPh>
    <rPh sb="194" eb="196">
      <t>サンチ</t>
    </rPh>
    <rPh sb="197" eb="198">
      <t>ミチ</t>
    </rPh>
    <rPh sb="199" eb="201">
      <t>リョウガワ</t>
    </rPh>
    <rPh sb="202" eb="203">
      <t>ヒロ</t>
    </rPh>
    <rPh sb="205" eb="207">
      <t>ミワタ</t>
    </rPh>
    <rPh sb="208" eb="209">
      <t>カギ</t>
    </rPh>
    <rPh sb="211" eb="213">
      <t>ダイコン</t>
    </rPh>
    <rPh sb="213" eb="214">
      <t>バタケ</t>
    </rPh>
    <rPh sb="215" eb="216">
      <t>オドロ</t>
    </rPh>
    <rPh sb="221" eb="222">
      <t>ウミ</t>
    </rPh>
    <rPh sb="223" eb="224">
      <t>ナミ</t>
    </rPh>
    <rPh sb="224" eb="225">
      <t>オダ</t>
    </rPh>
    <rPh sb="231" eb="232">
      <t>ブン</t>
    </rPh>
    <rPh sb="234" eb="237">
      <t>ダイジョウブ</t>
    </rPh>
    <rPh sb="243" eb="245">
      <t>トチュウ</t>
    </rPh>
    <rPh sb="246" eb="248">
      <t>オヤコ</t>
    </rPh>
    <rPh sb="248" eb="249">
      <t>ツ</t>
    </rPh>
    <rPh sb="254" eb="255">
      <t>ニン</t>
    </rPh>
    <rPh sb="261" eb="263">
      <t>デア</t>
    </rPh>
    <rPh sb="269" eb="271">
      <t>イガイ</t>
    </rPh>
    <rPh sb="272" eb="273">
      <t>ホトン</t>
    </rPh>
    <rPh sb="274" eb="275">
      <t>ツ</t>
    </rPh>
    <rPh sb="276" eb="277">
      <t>キャク</t>
    </rPh>
    <rPh sb="290" eb="291">
      <t>ワン</t>
    </rPh>
    <rPh sb="296" eb="298">
      <t>スバ</t>
    </rPh>
    <rPh sb="301" eb="303">
      <t>ケイカン</t>
    </rPh>
    <rPh sb="307" eb="308">
      <t>オオ</t>
    </rPh>
    <rPh sb="310" eb="312">
      <t>ミヤス</t>
    </rPh>
    <rPh sb="323" eb="324">
      <t>ワン</t>
    </rPh>
    <rPh sb="325" eb="326">
      <t>デ</t>
    </rPh>
    <rPh sb="327" eb="328">
      <t>トコロ</t>
    </rPh>
    <rPh sb="330" eb="332">
      <t>ホドウ</t>
    </rPh>
    <rPh sb="332" eb="333">
      <t>ガワ</t>
    </rPh>
    <rPh sb="339" eb="340">
      <t>トオ</t>
    </rPh>
    <rPh sb="342" eb="343">
      <t>ミ</t>
    </rPh>
    <rPh sb="358" eb="360">
      <t>ジャマ</t>
    </rPh>
    <rPh sb="362" eb="363">
      <t>シタ</t>
    </rPh>
    <rPh sb="364" eb="365">
      <t>ミ</t>
    </rPh>
    <rPh sb="376" eb="378">
      <t>セッチ</t>
    </rPh>
    <rPh sb="378" eb="380">
      <t>バショ</t>
    </rPh>
    <rPh sb="381" eb="383">
      <t>ギモン</t>
    </rPh>
    <rPh sb="384" eb="385">
      <t>カン</t>
    </rPh>
    <phoneticPr fontId="3"/>
  </si>
  <si>
    <r>
      <t xml:space="preserve">神奈川２番
油壺・入江
のみち
</t>
    </r>
    <r>
      <rPr>
        <sz val="8"/>
        <rFont val="ＭＳ 明朝"/>
        <family val="1"/>
        <charset val="128"/>
      </rPr>
      <t>(2.0)</t>
    </r>
    <r>
      <rPr>
        <sz val="10"/>
        <rFont val="ＭＳ 明朝"/>
        <family val="1"/>
        <charset val="128"/>
      </rPr>
      <t xml:space="preserve">+3.4=5.4km
平成27年
12月20日(日)
晴
12:28～14:06
</t>
    </r>
    <r>
      <rPr>
        <sz val="8"/>
        <rFont val="ＭＳ 明朝"/>
        <family val="1"/>
        <charset val="128"/>
      </rPr>
      <t>(0:30)</t>
    </r>
    <r>
      <rPr>
        <sz val="10"/>
        <rFont val="ＭＳ 明朝"/>
        <family val="1"/>
        <charset val="128"/>
      </rPr>
      <t xml:space="preserve">+1:00=1:30→
</t>
    </r>
    <r>
      <rPr>
        <sz val="8"/>
        <rFont val="ＭＳ 明朝"/>
        <family val="1"/>
        <charset val="128"/>
      </rPr>
      <t>(0:32)</t>
    </r>
    <r>
      <rPr>
        <sz val="10"/>
        <rFont val="ＭＳ 明朝"/>
        <family val="1"/>
        <charset val="128"/>
      </rPr>
      <t>+1:06=1:38</t>
    </r>
    <rPh sb="32" eb="34">
      <t>ヘイセイ</t>
    </rPh>
    <rPh sb="45" eb="46">
      <t>ヒ</t>
    </rPh>
    <rPh sb="48" eb="49">
      <t>パレ</t>
    </rPh>
    <phoneticPr fontId="3"/>
  </si>
  <si>
    <r>
      <t xml:space="preserve">H27.12.20日 </t>
    </r>
    <r>
      <rPr>
        <b/>
        <sz val="10"/>
        <rFont val="ＭＳ 明朝"/>
        <family val="1"/>
        <charset val="128"/>
      </rPr>
      <t>神奈川２</t>
    </r>
    <r>
      <rPr>
        <sz val="10"/>
        <rFont val="ＭＳ 明朝"/>
        <family val="1"/>
        <charset val="128"/>
      </rPr>
      <t xml:space="preserve"> 油壺・入江のみち (2.0)+3.4=5.4km 晴 12:28～14:06 1:38 １番宮川町バス停より→三崎港バス停～歌舞島公園～見桃寺～諸磯湾～油壷湾～油壺バス停</t>
    </r>
    <rPh sb="9" eb="10">
      <t>ヒ</t>
    </rPh>
    <phoneticPr fontId="3"/>
  </si>
  <si>
    <r>
      <t xml:space="preserve">H28.01.10日 </t>
    </r>
    <r>
      <rPr>
        <b/>
        <sz val="10"/>
        <rFont val="ＭＳ 明朝"/>
        <family val="1"/>
        <charset val="128"/>
      </rPr>
      <t>神奈川６</t>
    </r>
    <r>
      <rPr>
        <sz val="10"/>
        <rFont val="ＭＳ 明朝"/>
        <family val="1"/>
        <charset val="128"/>
      </rPr>
      <t xml:space="preserve"> 湘南海岸・砂浜のみち 晴 10.2+(0.6)=10.8km 11:10～14:32 3:22 片瀬江ノ島駅～湘南海岸公園～辻堂海浜公園～柳島海岸→浜見平団地バス停</t>
    </r>
    <rPh sb="9" eb="10">
      <t>ヒ</t>
    </rPh>
    <phoneticPr fontId="3"/>
  </si>
  <si>
    <t xml:space="preserve">神奈川５番
稲村ヶ崎・
磯づたい
のみち
(1.3)+6.2
=7.5km
平成28年
１月10日(日)
晴
09:00～11:10
(0:20)+1:45
=2:05→
(0:20)+1:50
=2:10
</t>
    <rPh sb="38" eb="40">
      <t>ヘイセイ</t>
    </rPh>
    <rPh sb="50" eb="51">
      <t>ヒ</t>
    </rPh>
    <rPh sb="53" eb="54">
      <t>パレ</t>
    </rPh>
    <phoneticPr fontId="3"/>
  </si>
  <si>
    <t>柳島海岸</t>
    <phoneticPr fontId="3"/>
  </si>
  <si>
    <r>
      <rPr>
        <b/>
        <sz val="10"/>
        <rFont val="ＭＳ 明朝"/>
        <family val="1"/>
        <charset val="128"/>
      </rPr>
      <t>2018.10.10水</t>
    </r>
    <r>
      <rPr>
        <sz val="10"/>
        <rFont val="ＭＳ 明朝"/>
        <family val="1"/>
        <charset val="128"/>
      </rPr>
      <t xml:space="preserve"> 曇 </t>
    </r>
    <r>
      <rPr>
        <sz val="10"/>
        <color rgb="FFFF0000"/>
        <rFont val="ＭＳ 明朝"/>
        <family val="1"/>
        <charset val="128"/>
      </rPr>
      <t>高尾・陣馬スタンプハイク</t>
    </r>
    <r>
      <rPr>
        <sz val="10"/>
        <rFont val="ＭＳ 明朝"/>
        <family val="1"/>
        <charset val="128"/>
      </rPr>
      <t xml:space="preserve"> ⓢ高尾山口駅～ⓢ極楽湯～ⓢ清滝～ⓢ琵琶滝～霞台～ⓢ高尾山駅～１号路～ⓢ薬王院～富士道～５号路～ⓢ山頂～霞台～蛇滝～高尾梅郷～高尾駅</t>
    </r>
    <rPh sb="10" eb="11">
      <t>スイ</t>
    </rPh>
    <rPh sb="12" eb="13">
      <t>クモリ</t>
    </rPh>
    <rPh sb="28" eb="32">
      <t>タカオサングチ</t>
    </rPh>
    <rPh sb="35" eb="38">
      <t>ゴクラクユ</t>
    </rPh>
    <rPh sb="44" eb="46">
      <t>ビワ</t>
    </rPh>
    <rPh sb="51" eb="54">
      <t>タカオサン</t>
    </rPh>
    <rPh sb="54" eb="55">
      <t>エキ</t>
    </rPh>
    <rPh sb="68" eb="70">
      <t>フジ</t>
    </rPh>
    <rPh sb="84" eb="86">
      <t>タカオ</t>
    </rPh>
    <rPh sb="86" eb="88">
      <t>バイゴウ</t>
    </rPh>
    <rPh sb="91" eb="92">
      <t>エキ</t>
    </rPh>
    <phoneticPr fontId="3"/>
  </si>
  <si>
    <t>曇時々晴</t>
    <phoneticPr fontId="3"/>
  </si>
  <si>
    <t>久下田駅</t>
    <rPh sb="0" eb="3">
      <t>クゲタ</t>
    </rPh>
    <rPh sb="3" eb="4">
      <t>エキ</t>
    </rPh>
    <phoneticPr fontId="3"/>
  </si>
  <si>
    <t>宋光寺</t>
    <rPh sb="0" eb="1">
      <t>ソウ</t>
    </rPh>
    <rPh sb="1" eb="2">
      <t>ヒカリ</t>
    </rPh>
    <rPh sb="2" eb="3">
      <t>テラ</t>
    </rPh>
    <phoneticPr fontId="3"/>
  </si>
  <si>
    <t>随身門</t>
    <rPh sb="0" eb="1">
      <t>ズイ</t>
    </rPh>
    <rPh sb="1" eb="2">
      <t>ミ</t>
    </rPh>
    <rPh sb="2" eb="3">
      <t>モン</t>
    </rPh>
    <phoneticPr fontId="3"/>
  </si>
  <si>
    <t>長沼八幡宮P</t>
    <rPh sb="0" eb="2">
      <t>ナガヌマ</t>
    </rPh>
    <rPh sb="2" eb="5">
      <t>ハチマングウ</t>
    </rPh>
    <phoneticPr fontId="3"/>
  </si>
  <si>
    <t>龍興寺</t>
    <rPh sb="0" eb="3">
      <t>リュウコウジ</t>
    </rPh>
    <phoneticPr fontId="3"/>
  </si>
  <si>
    <t>安国寺</t>
    <rPh sb="0" eb="3">
      <t>アンコクジ</t>
    </rPh>
    <phoneticPr fontId="3"/>
  </si>
  <si>
    <t>自治医大前駅</t>
    <rPh sb="0" eb="2">
      <t>ジチ</t>
    </rPh>
    <rPh sb="2" eb="4">
      <t>イダイ</t>
    </rPh>
    <rPh sb="4" eb="5">
      <t>マエ</t>
    </rPh>
    <rPh sb="5" eb="6">
      <t>エキ</t>
    </rPh>
    <phoneticPr fontId="3"/>
  </si>
  <si>
    <t>逆</t>
    <rPh sb="0" eb="1">
      <t>ギャク</t>
    </rPh>
    <phoneticPr fontId="3"/>
  </si>
  <si>
    <t>芳全寺</t>
    <rPh sb="0" eb="1">
      <t>ヨシ</t>
    </rPh>
    <rPh sb="1" eb="2">
      <t>ゼン</t>
    </rPh>
    <rPh sb="2" eb="3">
      <t>テラ</t>
    </rPh>
    <phoneticPr fontId="3"/>
  </si>
  <si>
    <t>祇園原</t>
    <rPh sb="0" eb="2">
      <t>ギオン</t>
    </rPh>
    <rPh sb="2" eb="3">
      <t>ハラ</t>
    </rPh>
    <phoneticPr fontId="3"/>
  </si>
  <si>
    <t>三嶋神社</t>
    <rPh sb="0" eb="2">
      <t>ミシマ</t>
    </rPh>
    <rPh sb="2" eb="4">
      <t>ジンジャ</t>
    </rPh>
    <phoneticPr fontId="3"/>
  </si>
  <si>
    <t>箕輪橋</t>
    <rPh sb="0" eb="2">
      <t>ミノワ</t>
    </rPh>
    <rPh sb="2" eb="3">
      <t>バシ</t>
    </rPh>
    <phoneticPr fontId="3"/>
  </si>
  <si>
    <t>鳥居</t>
    <rPh sb="0" eb="2">
      <t>トリイ</t>
    </rPh>
    <phoneticPr fontId="3"/>
  </si>
  <si>
    <t>箕輪城跡P</t>
    <rPh sb="0" eb="2">
      <t>ミノワ</t>
    </rPh>
    <rPh sb="2" eb="4">
      <t>ジョウセキ</t>
    </rPh>
    <phoneticPr fontId="3"/>
  </si>
  <si>
    <t>お使者橋</t>
    <rPh sb="1" eb="3">
      <t>シシャ</t>
    </rPh>
    <rPh sb="3" eb="4">
      <t>ハシ</t>
    </rPh>
    <phoneticPr fontId="3"/>
  </si>
  <si>
    <t>小金井駅</t>
    <rPh sb="0" eb="4">
      <t>コガネイエキ</t>
    </rPh>
    <phoneticPr fontId="3"/>
  </si>
  <si>
    <t>摩利支天社P</t>
    <rPh sb="0" eb="1">
      <t>マ</t>
    </rPh>
    <rPh sb="1" eb="2">
      <t>リ</t>
    </rPh>
    <rPh sb="2" eb="3">
      <t>シ</t>
    </rPh>
    <rPh sb="3" eb="4">
      <t>テン</t>
    </rPh>
    <rPh sb="4" eb="5">
      <t>シャ</t>
    </rPh>
    <phoneticPr fontId="3"/>
  </si>
  <si>
    <t>社殿</t>
    <rPh sb="0" eb="2">
      <t>シャデン</t>
    </rPh>
    <phoneticPr fontId="3"/>
  </si>
  <si>
    <t>琵琶塚古墳</t>
    <rPh sb="0" eb="2">
      <t>ビワ</t>
    </rPh>
    <rPh sb="2" eb="3">
      <t>ツカ</t>
    </rPh>
    <rPh sb="3" eb="5">
      <t>コフン</t>
    </rPh>
    <phoneticPr fontId="3"/>
  </si>
  <si>
    <t>紫式部の墓</t>
    <rPh sb="0" eb="3">
      <t>ムラサキシキブ</t>
    </rPh>
    <rPh sb="4" eb="5">
      <t>ハカ</t>
    </rPh>
    <phoneticPr fontId="3"/>
  </si>
  <si>
    <t>下野国分尼寺跡</t>
    <rPh sb="0" eb="2">
      <t>シモツケ</t>
    </rPh>
    <rPh sb="2" eb="4">
      <t>コクブ</t>
    </rPh>
    <rPh sb="4" eb="6">
      <t>アマデラ</t>
    </rPh>
    <rPh sb="6" eb="7">
      <t>アト</t>
    </rPh>
    <phoneticPr fontId="3"/>
  </si>
  <si>
    <t>蓮華寺</t>
    <rPh sb="0" eb="2">
      <t>レンゲ</t>
    </rPh>
    <rPh sb="2" eb="3">
      <t>デラ</t>
    </rPh>
    <phoneticPr fontId="3"/>
  </si>
  <si>
    <t>下野国庁跡</t>
    <rPh sb="0" eb="2">
      <t>シモツケ</t>
    </rPh>
    <rPh sb="2" eb="3">
      <t>コク</t>
    </rPh>
    <rPh sb="3" eb="4">
      <t>チョウ</t>
    </rPh>
    <rPh sb="4" eb="5">
      <t>アト</t>
    </rPh>
    <phoneticPr fontId="3"/>
  </si>
  <si>
    <t>大神神社</t>
    <rPh sb="0" eb="2">
      <t>オオガミ</t>
    </rPh>
    <rPh sb="2" eb="4">
      <t>ジンジャ</t>
    </rPh>
    <phoneticPr fontId="3"/>
  </si>
  <si>
    <t>野州大塚駅</t>
    <rPh sb="0" eb="2">
      <t>ヤシュウ</t>
    </rPh>
    <rPh sb="2" eb="4">
      <t>オオツカ</t>
    </rPh>
    <rPh sb="4" eb="5">
      <t>エキ</t>
    </rPh>
    <phoneticPr fontId="3"/>
  </si>
  <si>
    <t>下野国分寺跡</t>
    <rPh sb="0" eb="2">
      <t>シモツケ</t>
    </rPh>
    <rPh sb="2" eb="4">
      <t>コクブ</t>
    </rPh>
    <rPh sb="4" eb="5">
      <t>デラ</t>
    </rPh>
    <rPh sb="5" eb="6">
      <t>アト</t>
    </rPh>
    <phoneticPr fontId="3"/>
  </si>
  <si>
    <t>大宮神社</t>
    <rPh sb="0" eb="2">
      <t>オオミヤ</t>
    </rPh>
    <rPh sb="2" eb="4">
      <t>ジンジャ</t>
    </rPh>
    <phoneticPr fontId="3"/>
  </si>
  <si>
    <t>解説</t>
    <rPh sb="0" eb="2">
      <t>カイセツ</t>
    </rPh>
    <phoneticPr fontId="3"/>
  </si>
  <si>
    <t>今泉神社</t>
    <rPh sb="0" eb="2">
      <t>イマイズミ</t>
    </rPh>
    <rPh sb="2" eb="4">
      <t>ジンジャ</t>
    </rPh>
    <phoneticPr fontId="3"/>
  </si>
  <si>
    <t>新栃木駅</t>
    <rPh sb="0" eb="1">
      <t>シン</t>
    </rPh>
    <rPh sb="1" eb="3">
      <t>トチギ</t>
    </rPh>
    <rPh sb="3" eb="4">
      <t>エキ</t>
    </rPh>
    <phoneticPr fontId="3"/>
  </si>
  <si>
    <t>コース16より</t>
  </si>
  <si>
    <r>
      <t xml:space="preserve">赤城山大洞（あかぎ広場前バス停）～駒ヶ岳～黒檜山～花見ヶ原
</t>
    </r>
    <r>
      <rPr>
        <sz val="10"/>
        <color theme="7" tint="-0.499984740745262"/>
        <rFont val="ＭＳ 明朝"/>
        <family val="1"/>
        <charset val="128"/>
      </rPr>
      <t>撮影ポイント：黒檜山頂神社</t>
    </r>
    <r>
      <rPr>
        <sz val="10"/>
        <rFont val="ＭＳ 明朝"/>
        <family val="1"/>
        <charset val="128"/>
      </rPr>
      <t xml:space="preserve">
群馬県35コースのうち31番目。関東ふれあいの道160コースの中で最も標高の高いのは栃木県24番の庚申山1,875mだが、危険箇所が多く認定対象外となっている。1,828mの黒檜山は認定コースでは一番高い山といえる。台風20号が接近して23日には近畿・四国に上陸する予報が出ており、天気がもつか心配しながら出かけた。赤城山ビジターセンター直通バスは土・日しか運転していないので、富士見温泉で乗換えた。直通バスは1,500円なのに、富士見温泉乗換えだと1,800円かかるのはなんかすっきりしない。
駒ヶ岳から黒檜山のコースは人気があるようで、他の関東ふれあいの道では見られない多くの人に出会った。夏休みということもあって、子連れが目立つ。花見ヶ原方面へ下り始めると様子が一変して、誰一人と出会うことはない。他のコースに比べれば指導標識は多い方だが、熊笹で道が分らず見えない足元の段差に何度となくつまづいた。何ヶ所かは荷札のような目印で判別できたが、特に茂みの深いところでは藪の中に入り込み、GPSを頼りに何回も軌道修正をした。長い木道もあり一見整備されているところもあるのに、そうでないところの差が大きく残念な気がする。</t>
    </r>
    <phoneticPr fontId="3"/>
  </si>
  <si>
    <r>
      <t>生田6:05-6:10登戸6:11-6:28新宿6:36-</t>
    </r>
    <r>
      <rPr>
        <sz val="8"/>
        <rFont val="ＭＳ 明朝"/>
        <family val="1"/>
        <charset val="128"/>
      </rPr>
      <t>埼京線</t>
    </r>
    <r>
      <rPr>
        <sz val="10"/>
        <rFont val="ＭＳ 明朝"/>
        <family val="1"/>
        <charset val="128"/>
      </rPr>
      <t>-6:50赤羽6:58-</t>
    </r>
    <r>
      <rPr>
        <sz val="8"/>
        <rFont val="ＭＳ 明朝"/>
        <family val="1"/>
        <charset val="128"/>
      </rPr>
      <t>宇都宮線</t>
    </r>
    <r>
      <rPr>
        <sz val="10"/>
        <rFont val="ＭＳ 明朝"/>
        <family val="1"/>
        <charset val="128"/>
      </rPr>
      <t>-7:51</t>
    </r>
    <rPh sb="11" eb="13">
      <t>ノボリト</t>
    </rPh>
    <phoneticPr fontId="3"/>
  </si>
  <si>
    <r>
      <t>小山7:56-</t>
    </r>
    <r>
      <rPr>
        <sz val="8"/>
        <rFont val="ＭＳ 明朝"/>
        <family val="1"/>
        <charset val="128"/>
      </rPr>
      <t>水戸線</t>
    </r>
    <r>
      <rPr>
        <sz val="10"/>
        <rFont val="ＭＳ 明朝"/>
        <family val="1"/>
        <charset val="128"/>
      </rPr>
      <t>-8:27下館8:52-</t>
    </r>
    <r>
      <rPr>
        <sz val="8"/>
        <rFont val="ＭＳ 明朝"/>
        <family val="1"/>
        <charset val="128"/>
      </rPr>
      <t>真岡線</t>
    </r>
    <r>
      <rPr>
        <sz val="10"/>
        <rFont val="ＭＳ 明朝"/>
        <family val="1"/>
        <charset val="128"/>
      </rPr>
      <t>-9:05久下田</t>
    </r>
    <rPh sb="15" eb="17">
      <t>シモダテ</t>
    </rPh>
    <rPh sb="22" eb="24">
      <t>モウカ</t>
    </rPh>
    <rPh sb="24" eb="25">
      <t>セン</t>
    </rPh>
    <rPh sb="30" eb="33">
      <t>クゲタ</t>
    </rPh>
    <phoneticPr fontId="3"/>
  </si>
  <si>
    <t>薬師寺八幡宮</t>
    <rPh sb="0" eb="3">
      <t>ヤクシジ</t>
    </rPh>
    <rPh sb="3" eb="6">
      <t>ハチマングウ</t>
    </rPh>
    <phoneticPr fontId="3"/>
  </si>
  <si>
    <t>小山5:42-宇都宮線-5:49小金井駅</t>
    <phoneticPr fontId="3"/>
  </si>
  <si>
    <t>小山宿泊</t>
    <rPh sb="0" eb="2">
      <t>オヤマ</t>
    </rPh>
    <rPh sb="2" eb="4">
      <t>シュクハク</t>
    </rPh>
    <phoneticPr fontId="3"/>
  </si>
  <si>
    <r>
      <t>新栃木14:07</t>
    </r>
    <r>
      <rPr>
        <sz val="8"/>
        <rFont val="ＭＳ 明朝"/>
        <family val="1"/>
        <charset val="128"/>
      </rPr>
      <t>-東武日光線</t>
    </r>
    <r>
      <rPr>
        <sz val="10"/>
        <rFont val="ＭＳ 明朝"/>
        <family val="1"/>
        <charset val="128"/>
      </rPr>
      <t>-14:46南栗橋14:51</t>
    </r>
    <r>
      <rPr>
        <sz val="8"/>
        <rFont val="ＭＳ 明朝"/>
        <family val="1"/>
        <charset val="128"/>
      </rPr>
      <t>-東武線-</t>
    </r>
    <r>
      <rPr>
        <sz val="10"/>
        <rFont val="ＭＳ 明朝"/>
        <family val="1"/>
        <charset val="128"/>
      </rPr>
      <t>15:38北千住15:46</t>
    </r>
    <r>
      <rPr>
        <sz val="8"/>
        <rFont val="ＭＳ 明朝"/>
        <family val="1"/>
        <charset val="128"/>
      </rPr>
      <t>-千代田線-</t>
    </r>
    <rPh sb="0" eb="3">
      <t>シントチギ</t>
    </rPh>
    <rPh sb="9" eb="11">
      <t>トウブ</t>
    </rPh>
    <rPh sb="11" eb="14">
      <t>ニッコウセン</t>
    </rPh>
    <rPh sb="20" eb="21">
      <t>ミナミ</t>
    </rPh>
    <rPh sb="21" eb="23">
      <t>クリハシ</t>
    </rPh>
    <rPh sb="29" eb="31">
      <t>トウブ</t>
    </rPh>
    <rPh sb="31" eb="32">
      <t>セン</t>
    </rPh>
    <rPh sb="38" eb="41">
      <t>キタセンジュ</t>
    </rPh>
    <rPh sb="47" eb="50">
      <t>チヨダ</t>
    </rPh>
    <phoneticPr fontId="3"/>
  </si>
  <si>
    <r>
      <t>16:25代々木上原16:26</t>
    </r>
    <r>
      <rPr>
        <sz val="8"/>
        <rFont val="ＭＳ 明朝"/>
        <family val="1"/>
        <charset val="128"/>
      </rPr>
      <t>-小田急線-</t>
    </r>
    <r>
      <rPr>
        <sz val="10"/>
        <rFont val="ＭＳ 明朝"/>
        <family val="1"/>
        <charset val="128"/>
      </rPr>
      <t>16:38登戸16:40</t>
    </r>
    <r>
      <rPr>
        <sz val="8"/>
        <rFont val="ＭＳ 明朝"/>
        <family val="1"/>
        <charset val="128"/>
      </rPr>
      <t>-小田急線-</t>
    </r>
    <r>
      <rPr>
        <sz val="10"/>
        <rFont val="ＭＳ 明朝"/>
        <family val="1"/>
        <charset val="128"/>
      </rPr>
      <t>16:44生田</t>
    </r>
    <rPh sb="44" eb="46">
      <t>イクタ</t>
    </rPh>
    <phoneticPr fontId="3"/>
  </si>
  <si>
    <t>晴</t>
    <rPh sb="0" eb="1">
      <t>ハレ</t>
    </rPh>
    <phoneticPr fontId="3"/>
  </si>
  <si>
    <t>晴時々曇</t>
    <rPh sb="0" eb="1">
      <t>ハレ</t>
    </rPh>
    <rPh sb="1" eb="3">
      <t>トキドキ</t>
    </rPh>
    <rPh sb="3" eb="4">
      <t>クモリ</t>
    </rPh>
    <phoneticPr fontId="3"/>
  </si>
  <si>
    <t>－</t>
    <phoneticPr fontId="3"/>
  </si>
  <si>
    <t>祇園原</t>
    <rPh sb="0" eb="2">
      <t>ギオン</t>
    </rPh>
    <rPh sb="2" eb="3">
      <t>バラ</t>
    </rPh>
    <phoneticPr fontId="3"/>
  </si>
  <si>
    <t>コース14より</t>
  </si>
  <si>
    <t>栃木13番
麦笛のみち
6.7km
2018年
10月18日(木)
晴
11:50～13:45
2:00→1:55</t>
    <rPh sb="0" eb="2">
      <t>トチギ</t>
    </rPh>
    <rPh sb="4" eb="5">
      <t>バン</t>
    </rPh>
    <phoneticPr fontId="3"/>
  </si>
  <si>
    <t>栃木14番
風土記のみち
17.5km
2018年
10月18日(木)
晴
5:51～11:45
5:00→5:54</t>
    <rPh sb="0" eb="2">
      <t>トチギ</t>
    </rPh>
    <rPh sb="4" eb="5">
      <t>バン</t>
    </rPh>
    <rPh sb="34" eb="35">
      <t>モク</t>
    </rPh>
    <rPh sb="37" eb="38">
      <t>ハレ</t>
    </rPh>
    <phoneticPr fontId="3"/>
  </si>
  <si>
    <t>栃木16番
アシそよぐ水辺のみち
21.0km
2018年
10月17日(水)
晴時々曇
9:11～15:05
5:10→5:54</t>
    <rPh sb="0" eb="2">
      <t>トチギ</t>
    </rPh>
    <rPh sb="4" eb="5">
      <t>バン</t>
    </rPh>
    <rPh sb="41" eb="42">
      <t>ハレ</t>
    </rPh>
    <rPh sb="42" eb="44">
      <t>トキドキ</t>
    </rPh>
    <rPh sb="44" eb="45">
      <t>クモリ</t>
    </rPh>
    <phoneticPr fontId="3"/>
  </si>
  <si>
    <t>栃木15番
ゆうがおのみち
9.1km
2018年
10月17日(水)
曇
15:05～17:55
2:20→2:50</t>
    <rPh sb="0" eb="2">
      <t>トチギ</t>
    </rPh>
    <rPh sb="4" eb="5">
      <t>バン</t>
    </rPh>
    <phoneticPr fontId="3"/>
  </si>
  <si>
    <t>連絡コース</t>
    <phoneticPr fontId="3"/>
  </si>
  <si>
    <t>栃木36番-1</t>
    <rPh sb="0" eb="2">
      <t>トチギ</t>
    </rPh>
    <rPh sb="4" eb="5">
      <t>バン</t>
    </rPh>
    <phoneticPr fontId="3"/>
  </si>
  <si>
    <t>栃木36番-2</t>
    <rPh sb="0" eb="2">
      <t>トチギ</t>
    </rPh>
    <rPh sb="4" eb="5">
      <t>バン</t>
    </rPh>
    <phoneticPr fontId="3"/>
  </si>
  <si>
    <t>栃木24番
(お山巡りのみち)
3.4km  2:50</t>
    <rPh sb="0" eb="2">
      <t>トチギ</t>
    </rPh>
    <rPh sb="4" eb="5">
      <t>バン</t>
    </rPh>
    <phoneticPr fontId="3"/>
  </si>
  <si>
    <t>栃木26番-2
棚田めぐりのみち</t>
    <rPh sb="0" eb="2">
      <t>トチギ</t>
    </rPh>
    <rPh sb="4" eb="5">
      <t>バン</t>
    </rPh>
    <phoneticPr fontId="3"/>
  </si>
  <si>
    <t>栃木31番-2
温泉と絵本の丘を訪ねるみち</t>
    <rPh sb="0" eb="2">
      <t>トチギ</t>
    </rPh>
    <rPh sb="4" eb="5">
      <t>バン</t>
    </rPh>
    <phoneticPr fontId="3"/>
  </si>
  <si>
    <t>栃木33番-2
高舘城跡へのみち</t>
    <rPh sb="0" eb="2">
      <t>トチギ</t>
    </rPh>
    <rPh sb="4" eb="5">
      <t>バン</t>
    </rPh>
    <phoneticPr fontId="3"/>
  </si>
  <si>
    <t>栃木35番-2
義経伝説のみち</t>
    <rPh sb="0" eb="2">
      <t>トチギ</t>
    </rPh>
    <rPh sb="4" eb="5">
      <t>バン</t>
    </rPh>
    <phoneticPr fontId="3"/>
  </si>
  <si>
    <t>踏破認定対象外
庚申山荘 ～ 初の門 ～ 大胎内 ～ 岩戸庚申 ～ 鬼のみみすり ～ 庚申山荘</t>
    <phoneticPr fontId="3"/>
  </si>
  <si>
    <t>ふるさとセンター茂木 ～ 寺山の棚田 ～ 木須川の洞門 ～ 石畑の棚田 ～ 木戸不動尊 ～ 国見の棚田 ～ 長峰ビジターセンター
撮影ポイント：大瀬橋</t>
    <phoneticPr fontId="3"/>
  </si>
  <si>
    <t>道の駅ばとう ～ 神田城址 ～ かたくり山公園 ～ 那須官衙跡 ～ 法輪寺 ～なかがわ水遊園
撮影ポイント：那須官衙跡</t>
    <phoneticPr fontId="3"/>
  </si>
  <si>
    <t>道の駅東山道伊王野 ～ 三森家住宅 ～ 滝宮神社 ～ 彼岸花群生地 ～ 沓石
撮影ポイント：三森家住宅</t>
    <phoneticPr fontId="3"/>
  </si>
  <si>
    <r>
      <t xml:space="preserve">2018.10.18木 </t>
    </r>
    <r>
      <rPr>
        <b/>
        <sz val="10"/>
        <rFont val="ＭＳ 明朝"/>
        <family val="1"/>
        <charset val="128"/>
      </rPr>
      <t>栃木14</t>
    </r>
    <r>
      <rPr>
        <sz val="10"/>
        <rFont val="ＭＳ 明朝"/>
        <family val="1"/>
        <charset val="128"/>
      </rPr>
      <t xml:space="preserve"> 風土記のみち 17.5km 晴 5:51～11:45
5:00→5:54</t>
    </r>
    <rPh sb="10" eb="11">
      <t>モク</t>
    </rPh>
    <phoneticPr fontId="3"/>
  </si>
  <si>
    <r>
      <t xml:space="preserve">2018.10.18木 </t>
    </r>
    <r>
      <rPr>
        <b/>
        <sz val="10"/>
        <rFont val="ＭＳ 明朝"/>
        <family val="1"/>
        <charset val="128"/>
      </rPr>
      <t>栃木13</t>
    </r>
    <r>
      <rPr>
        <sz val="10"/>
        <rFont val="ＭＳ 明朝"/>
        <family val="1"/>
        <charset val="128"/>
      </rPr>
      <t xml:space="preserve"> 麦笛のみち 6.7km 晴 11:50～13:45
2:00→1:55</t>
    </r>
    <rPh sb="10" eb="11">
      <t>モク</t>
    </rPh>
    <phoneticPr fontId="3"/>
  </si>
  <si>
    <r>
      <t xml:space="preserve">2018.10.17水 </t>
    </r>
    <r>
      <rPr>
        <b/>
        <sz val="10"/>
        <rFont val="ＭＳ 明朝"/>
        <family val="1"/>
        <charset val="128"/>
      </rPr>
      <t>栃木15</t>
    </r>
    <r>
      <rPr>
        <sz val="10"/>
        <rFont val="ＭＳ 明朝"/>
        <family val="1"/>
        <charset val="128"/>
      </rPr>
      <t xml:space="preserve"> ゆうがおのみち 9.1km 曇 15:05～17:55
2:20→2:50</t>
    </r>
    <rPh sb="10" eb="11">
      <t>スイ</t>
    </rPh>
    <phoneticPr fontId="3"/>
  </si>
  <si>
    <r>
      <t xml:space="preserve">2018.10.17水 </t>
    </r>
    <r>
      <rPr>
        <b/>
        <sz val="10"/>
        <rFont val="ＭＳ 明朝"/>
        <family val="1"/>
        <charset val="128"/>
      </rPr>
      <t>栃木16</t>
    </r>
    <r>
      <rPr>
        <sz val="10"/>
        <rFont val="ＭＳ 明朝"/>
        <family val="1"/>
        <charset val="128"/>
      </rPr>
      <t xml:space="preserve"> アシそよぐ水辺のみち 21.0km 晴時々曇 9:11～15:05 5:10→5:54</t>
    </r>
    <rPh sb="10" eb="11">
      <t>スイ</t>
    </rPh>
    <phoneticPr fontId="3"/>
  </si>
  <si>
    <r>
      <t>久喜7:40-</t>
    </r>
    <r>
      <rPr>
        <sz val="8"/>
        <rFont val="ＭＳ 明朝"/>
        <family val="1"/>
        <charset val="128"/>
      </rPr>
      <t>東武伊勢崎線</t>
    </r>
    <r>
      <rPr>
        <sz val="10"/>
        <rFont val="ＭＳ 明朝"/>
        <family val="1"/>
        <charset val="128"/>
      </rPr>
      <t>-8:09館林8:13-</t>
    </r>
    <r>
      <rPr>
        <sz val="8"/>
        <rFont val="ＭＳ 明朝"/>
        <family val="1"/>
        <charset val="128"/>
      </rPr>
      <t>東武佐野線</t>
    </r>
    <r>
      <rPr>
        <sz val="10"/>
        <rFont val="ＭＳ 明朝"/>
        <family val="1"/>
        <charset val="128"/>
      </rPr>
      <t>-8:44田沼</t>
    </r>
    <rPh sb="0" eb="2">
      <t>クキ</t>
    </rPh>
    <rPh sb="7" eb="9">
      <t>トウブ</t>
    </rPh>
    <rPh sb="9" eb="12">
      <t>イセザキ</t>
    </rPh>
    <rPh sb="18" eb="20">
      <t>タテバヤシ</t>
    </rPh>
    <rPh sb="25" eb="27">
      <t>トウブ</t>
    </rPh>
    <rPh sb="27" eb="30">
      <t>サノセン</t>
    </rPh>
    <rPh sb="35" eb="37">
      <t>タヌマ</t>
    </rPh>
    <phoneticPr fontId="3"/>
  </si>
  <si>
    <t>岩舟駅</t>
    <rPh sb="0" eb="2">
      <t>イワフネ</t>
    </rPh>
    <rPh sb="2" eb="3">
      <t>エキ</t>
    </rPh>
    <phoneticPr fontId="3"/>
  </si>
  <si>
    <t>(なす風土記の丘をめぐるみち)</t>
    <phoneticPr fontId="3"/>
  </si>
  <si>
    <t>(高舘城跡へのみち)</t>
    <phoneticPr fontId="3"/>
  </si>
  <si>
    <t>(棚田めぐりのみち)</t>
    <phoneticPr fontId="3"/>
  </si>
  <si>
    <t>曇</t>
    <phoneticPr fontId="3"/>
  </si>
  <si>
    <t>晴時々曇</t>
    <phoneticPr fontId="3"/>
  </si>
  <si>
    <r>
      <t>生田5:58-6:02登戸6:03-6:20新宿6:25-</t>
    </r>
    <r>
      <rPr>
        <sz val="8"/>
        <rFont val="ＭＳ 明朝"/>
        <family val="1"/>
        <charset val="128"/>
      </rPr>
      <t>埼京線</t>
    </r>
    <r>
      <rPr>
        <sz val="10"/>
        <rFont val="ＭＳ 明朝"/>
        <family val="1"/>
        <charset val="128"/>
      </rPr>
      <t>-6:39赤羽6:46-</t>
    </r>
    <r>
      <rPr>
        <sz val="8"/>
        <rFont val="ＭＳ 明朝"/>
        <family val="1"/>
        <charset val="128"/>
      </rPr>
      <t>宇都宮線</t>
    </r>
    <r>
      <rPr>
        <sz val="10"/>
        <rFont val="ＭＳ 明朝"/>
        <family val="1"/>
        <charset val="128"/>
      </rPr>
      <t>-7:26</t>
    </r>
    <rPh sb="11" eb="13">
      <t>ノボリト</t>
    </rPh>
    <phoneticPr fontId="3"/>
  </si>
  <si>
    <t>桜峠P</t>
    <rPh sb="0" eb="1">
      <t>サクラ</t>
    </rPh>
    <rPh sb="1" eb="2">
      <t>トウゲ</t>
    </rPh>
    <phoneticPr fontId="3"/>
  </si>
  <si>
    <t>四阿</t>
    <rPh sb="0" eb="1">
      <t>ヨン</t>
    </rPh>
    <rPh sb="1" eb="2">
      <t>オク</t>
    </rPh>
    <phoneticPr fontId="3"/>
  </si>
  <si>
    <r>
      <t>栃木5：53</t>
    </r>
    <r>
      <rPr>
        <sz val="8"/>
        <rFont val="ＭＳ 明朝"/>
        <family val="1"/>
        <charset val="128"/>
      </rPr>
      <t>-両毛線-</t>
    </r>
    <r>
      <rPr>
        <sz val="10"/>
        <rFont val="ＭＳ 明朝"/>
        <family val="1"/>
        <charset val="128"/>
      </rPr>
      <t>大平下6：09</t>
    </r>
    <rPh sb="7" eb="10">
      <t>リョウモウセン</t>
    </rPh>
    <phoneticPr fontId="3"/>
  </si>
  <si>
    <r>
      <t>岩舟16:36</t>
    </r>
    <r>
      <rPr>
        <sz val="8"/>
        <rFont val="ＭＳ 明朝"/>
        <family val="1"/>
        <charset val="128"/>
      </rPr>
      <t>-両毛線-</t>
    </r>
    <r>
      <rPr>
        <sz val="10"/>
        <rFont val="ＭＳ 明朝"/>
        <family val="1"/>
        <charset val="128"/>
      </rPr>
      <t>16:45栃木16:51</t>
    </r>
    <r>
      <rPr>
        <sz val="8"/>
        <rFont val="ＭＳ 明朝"/>
        <family val="1"/>
        <charset val="128"/>
      </rPr>
      <t>-東武日光線</t>
    </r>
    <r>
      <rPr>
        <sz val="10"/>
        <rFont val="ＭＳ 明朝"/>
        <family val="1"/>
        <charset val="128"/>
      </rPr>
      <t>-17:26南栗橋17:32</t>
    </r>
    <r>
      <rPr>
        <sz val="8"/>
        <rFont val="ＭＳ 明朝"/>
        <family val="1"/>
        <charset val="128"/>
      </rPr>
      <t>-東武線-</t>
    </r>
    <r>
      <rPr>
        <sz val="10"/>
        <rFont val="ＭＳ 明朝"/>
        <family val="1"/>
        <charset val="128"/>
      </rPr>
      <t>18:18北千住18:30</t>
    </r>
    <r>
      <rPr>
        <sz val="8"/>
        <rFont val="ＭＳ 明朝"/>
        <family val="1"/>
        <charset val="128"/>
      </rPr>
      <t>-千代</t>
    </r>
    <rPh sb="0" eb="2">
      <t>イワフネ</t>
    </rPh>
    <rPh sb="8" eb="11">
      <t>リョウモウセン</t>
    </rPh>
    <rPh sb="17" eb="19">
      <t>トチギ</t>
    </rPh>
    <rPh sb="25" eb="27">
      <t>トウブ</t>
    </rPh>
    <rPh sb="27" eb="30">
      <t>ニッコウセン</t>
    </rPh>
    <rPh sb="36" eb="37">
      <t>ミナミ</t>
    </rPh>
    <rPh sb="37" eb="39">
      <t>クリハシ</t>
    </rPh>
    <rPh sb="45" eb="47">
      <t>トウブ</t>
    </rPh>
    <rPh sb="47" eb="48">
      <t>セン</t>
    </rPh>
    <rPh sb="54" eb="57">
      <t>キタセンジュ</t>
    </rPh>
    <rPh sb="63" eb="65">
      <t>チヨ</t>
    </rPh>
    <phoneticPr fontId="3"/>
  </si>
  <si>
    <r>
      <rPr>
        <sz val="8"/>
        <rFont val="ＭＳ 明朝"/>
        <family val="1"/>
        <charset val="128"/>
      </rPr>
      <t>田線-</t>
    </r>
    <r>
      <rPr>
        <sz val="10"/>
        <rFont val="ＭＳ 明朝"/>
        <family val="1"/>
        <charset val="128"/>
      </rPr>
      <t>19:06代々木上原19:08</t>
    </r>
    <r>
      <rPr>
        <sz val="8"/>
        <rFont val="ＭＳ 明朝"/>
        <family val="1"/>
        <charset val="128"/>
      </rPr>
      <t>-小田急線-</t>
    </r>
    <r>
      <rPr>
        <sz val="10"/>
        <rFont val="ＭＳ 明朝"/>
        <family val="1"/>
        <charset val="128"/>
      </rPr>
      <t>19:19登戸19:22</t>
    </r>
    <r>
      <rPr>
        <sz val="8"/>
        <rFont val="ＭＳ 明朝"/>
        <family val="1"/>
        <charset val="128"/>
      </rPr>
      <t>-小田急線-</t>
    </r>
    <r>
      <rPr>
        <sz val="10"/>
        <rFont val="ＭＳ 明朝"/>
        <family val="1"/>
        <charset val="128"/>
      </rPr>
      <t>19:26生田</t>
    </r>
    <rPh sb="47" eb="49">
      <t>イクタ</t>
    </rPh>
    <phoneticPr fontId="3"/>
  </si>
  <si>
    <t>栃木09番
松風のみち
7.3km-2
2018年
10月31日(水)
晴
8:50～11:30
3:00→2:50</t>
    <rPh sb="0" eb="2">
      <t>トチギ</t>
    </rPh>
    <rPh sb="4" eb="5">
      <t>バン</t>
    </rPh>
    <rPh sb="37" eb="38">
      <t>ハレ</t>
    </rPh>
    <phoneticPr fontId="3"/>
  </si>
  <si>
    <t>栃木10番
かかしの里・ブドウのみち
10.8km-2
2018年
10月31日(水)
晴
11:33～15:30
3:00→3:57</t>
    <rPh sb="0" eb="2">
      <t>トチギ</t>
    </rPh>
    <rPh sb="4" eb="5">
      <t>バン</t>
    </rPh>
    <phoneticPr fontId="3"/>
  </si>
  <si>
    <t>栃木11番
花咲くパノラマのみち
12.7km-2
2018年
11月01日(木)
晴
6:11～11:30
4:50→5:19</t>
    <rPh sb="0" eb="2">
      <t>トチギ</t>
    </rPh>
    <rPh sb="4" eb="5">
      <t>バン</t>
    </rPh>
    <phoneticPr fontId="3"/>
  </si>
  <si>
    <t>錦着山慰霊塔</t>
    <phoneticPr fontId="3"/>
  </si>
  <si>
    <t>慰霊塔</t>
    <phoneticPr fontId="3"/>
  </si>
  <si>
    <t>錦着山P</t>
    <rPh sb="0" eb="1">
      <t>キン</t>
    </rPh>
    <rPh sb="1" eb="2">
      <t>チャク</t>
    </rPh>
    <rPh sb="2" eb="3">
      <t>ヤマ</t>
    </rPh>
    <phoneticPr fontId="3"/>
  </si>
  <si>
    <t>栃木25集計</t>
    <phoneticPr fontId="3"/>
  </si>
  <si>
    <t>晃石神社P</t>
    <rPh sb="0" eb="1">
      <t>テル</t>
    </rPh>
    <rPh sb="1" eb="2">
      <t>イシ</t>
    </rPh>
    <rPh sb="2" eb="4">
      <t>ジンジャ</t>
    </rPh>
    <phoneticPr fontId="3"/>
  </si>
  <si>
    <t>栃木25番
稜線をたどるみち
(15.2km)→12.4km-2
2018年
11月01日(木)
晴
11:42～16:09
(5:50)→
4:10→4:27</t>
    <rPh sb="0" eb="2">
      <t>トチギ</t>
    </rPh>
    <rPh sb="4" eb="5">
      <t>バン</t>
    </rPh>
    <phoneticPr fontId="3"/>
  </si>
  <si>
    <t>小計</t>
    <rPh sb="0" eb="2">
      <t>コバカリ</t>
    </rPh>
    <phoneticPr fontId="3"/>
  </si>
  <si>
    <t>連絡ｺｰｽ</t>
    <phoneticPr fontId="3"/>
  </si>
  <si>
    <t>コース踏破メーター（2018.11.1現在）</t>
    <phoneticPr fontId="3"/>
  </si>
  <si>
    <r>
      <t xml:space="preserve">NO8より→南平橋バス停～健速神社～権現山～弘法山～新善波トンネル～吾妻山～(坪ノ内バス停)→＜鶴巻温泉駅＞
</t>
    </r>
    <r>
      <rPr>
        <sz val="10"/>
        <color theme="7" tint="-0.499984740745262"/>
        <rFont val="ＭＳ 明朝"/>
        <family val="1"/>
        <charset val="128"/>
      </rPr>
      <t>撮影ポイント：弘法山・大師堂</t>
    </r>
    <r>
      <rPr>
        <sz val="10"/>
        <rFont val="ＭＳ 明朝"/>
        <family val="1"/>
        <charset val="128"/>
      </rPr>
      <t xml:space="preserve">
東名高速峰の上橋を渡ったところの指導標識を見落としたため、左へ坂道を下ってしまい大きくロス。さらに連絡区間から右へ曲がる指導標識に気がつかず、小田急線の踏切まで行ってしまった。その先から白山神社めがけて坂を登りようやくコース復帰。改めて一般道での指導標識が分かりにくいのを実感した。権現山では10数人が休憩しており、今日一番の人を見た。弘法山でも数組の人と出会った。当コースの指導標識は行先のみで、距離が書かれていないため、到達時間が読み難かった。</t>
    </r>
    <rPh sb="71" eb="73">
      <t>トウメイ</t>
    </rPh>
    <rPh sb="73" eb="75">
      <t>コウソク</t>
    </rPh>
    <rPh sb="75" eb="76">
      <t>ミネ</t>
    </rPh>
    <rPh sb="77" eb="78">
      <t>ウエ</t>
    </rPh>
    <rPh sb="78" eb="79">
      <t>ハシ</t>
    </rPh>
    <rPh sb="80" eb="81">
      <t>ワタ</t>
    </rPh>
    <rPh sb="87" eb="89">
      <t>シドウ</t>
    </rPh>
    <rPh sb="89" eb="91">
      <t>ヒョウシキ</t>
    </rPh>
    <rPh sb="92" eb="94">
      <t>ミオ</t>
    </rPh>
    <rPh sb="100" eb="101">
      <t>ヒダリ</t>
    </rPh>
    <rPh sb="102" eb="104">
      <t>サカミチ</t>
    </rPh>
    <rPh sb="105" eb="106">
      <t>クダ</t>
    </rPh>
    <rPh sb="111" eb="112">
      <t>オオ</t>
    </rPh>
    <rPh sb="120" eb="122">
      <t>レンラク</t>
    </rPh>
    <rPh sb="122" eb="124">
      <t>クカン</t>
    </rPh>
    <rPh sb="126" eb="127">
      <t>ミギ</t>
    </rPh>
    <rPh sb="128" eb="129">
      <t>マ</t>
    </rPh>
    <rPh sb="131" eb="133">
      <t>シドウ</t>
    </rPh>
    <rPh sb="133" eb="135">
      <t>ヒョウシキ</t>
    </rPh>
    <rPh sb="136" eb="137">
      <t>キ</t>
    </rPh>
    <rPh sb="142" eb="146">
      <t>オダキュウセン</t>
    </rPh>
    <rPh sb="147" eb="149">
      <t>フミキリ</t>
    </rPh>
    <rPh sb="151" eb="152">
      <t>イ</t>
    </rPh>
    <rPh sb="161" eb="162">
      <t>サキ</t>
    </rPh>
    <rPh sb="164" eb="166">
      <t>ハクサン</t>
    </rPh>
    <rPh sb="166" eb="168">
      <t>ジンジャ</t>
    </rPh>
    <rPh sb="172" eb="173">
      <t>サカ</t>
    </rPh>
    <rPh sb="174" eb="175">
      <t>ノボ</t>
    </rPh>
    <rPh sb="183" eb="185">
      <t>フッキ</t>
    </rPh>
    <rPh sb="186" eb="187">
      <t>アラタ</t>
    </rPh>
    <rPh sb="189" eb="192">
      <t>イッパンドウ</t>
    </rPh>
    <rPh sb="194" eb="196">
      <t>シドウ</t>
    </rPh>
    <rPh sb="196" eb="198">
      <t>ヒョウシキ</t>
    </rPh>
    <rPh sb="199" eb="200">
      <t>ワ</t>
    </rPh>
    <rPh sb="207" eb="209">
      <t>ジッカン</t>
    </rPh>
    <rPh sb="212" eb="214">
      <t>ゴンゲン</t>
    </rPh>
    <rPh sb="214" eb="215">
      <t>ヤマ</t>
    </rPh>
    <rPh sb="219" eb="221">
      <t>スウニン</t>
    </rPh>
    <rPh sb="222" eb="224">
      <t>キュウケイ</t>
    </rPh>
    <rPh sb="229" eb="231">
      <t>キョウ</t>
    </rPh>
    <rPh sb="231" eb="233">
      <t>イチバン</t>
    </rPh>
    <rPh sb="234" eb="235">
      <t>ヒト</t>
    </rPh>
    <rPh sb="236" eb="237">
      <t>ミ</t>
    </rPh>
    <rPh sb="239" eb="241">
      <t>コウボウ</t>
    </rPh>
    <rPh sb="241" eb="242">
      <t>ヤマ</t>
    </rPh>
    <rPh sb="244" eb="246">
      <t>スウクミ</t>
    </rPh>
    <rPh sb="247" eb="248">
      <t>ヒト</t>
    </rPh>
    <rPh sb="249" eb="251">
      <t>デア</t>
    </rPh>
    <rPh sb="254" eb="255">
      <t>トウ</t>
    </rPh>
    <rPh sb="259" eb="261">
      <t>シドウ</t>
    </rPh>
    <rPh sb="261" eb="263">
      <t>ヒョウシキ</t>
    </rPh>
    <rPh sb="264" eb="266">
      <t>イキサキ</t>
    </rPh>
    <rPh sb="270" eb="272">
      <t>キョリ</t>
    </rPh>
    <rPh sb="273" eb="274">
      <t>カ</t>
    </rPh>
    <rPh sb="283" eb="285">
      <t>トウタツ</t>
    </rPh>
    <rPh sb="285" eb="287">
      <t>ジカン</t>
    </rPh>
    <rPh sb="288" eb="289">
      <t>ヨ</t>
    </rPh>
    <rPh sb="290" eb="291">
      <t>ニク</t>
    </rPh>
    <phoneticPr fontId="3"/>
  </si>
  <si>
    <r>
      <rPr>
        <b/>
        <sz val="10"/>
        <rFont val="ＭＳ 明朝"/>
        <family val="1"/>
        <charset val="128"/>
      </rPr>
      <t>2018.11.08木</t>
    </r>
    <r>
      <rPr>
        <sz val="10"/>
        <rFont val="ＭＳ 明朝"/>
        <family val="1"/>
        <charset val="128"/>
      </rPr>
      <t xml:space="preserve"> 曇 高尾山口駅～清滝駅～東京高尾病院～霞台～ⓢケーブル高尾山駅～霞台～東京高尾病院～清滝駅～高尾山口駅～高尾駅</t>
    </r>
    <rPh sb="10" eb="11">
      <t>モク</t>
    </rPh>
    <rPh sb="12" eb="13">
      <t>クモリ</t>
    </rPh>
    <rPh sb="64" eb="67">
      <t>タカオエキ</t>
    </rPh>
    <phoneticPr fontId="3"/>
  </si>
  <si>
    <r>
      <rPr>
        <b/>
        <sz val="10"/>
        <rFont val="ＭＳ 明朝"/>
        <family val="1"/>
        <charset val="128"/>
      </rPr>
      <t>2018.09.28金</t>
    </r>
    <r>
      <rPr>
        <sz val="10"/>
        <rFont val="ＭＳ 明朝"/>
        <family val="1"/>
        <charset val="128"/>
      </rPr>
      <t xml:space="preserve"> 晴 高尾山口駅～清滝駅～東京高尾病院～霞台～ⓢケーブル高尾山駅～霞台～東京高尾病院～清滝駅～高尾山口駅</t>
    </r>
    <rPh sb="10" eb="11">
      <t>キン</t>
    </rPh>
    <rPh sb="12" eb="13">
      <t>ハレ</t>
    </rPh>
    <phoneticPr fontId="3"/>
  </si>
  <si>
    <r>
      <t xml:space="preserve">2018.10.31水 </t>
    </r>
    <r>
      <rPr>
        <b/>
        <sz val="10"/>
        <rFont val="ＭＳ 明朝"/>
        <family val="1"/>
        <charset val="128"/>
      </rPr>
      <t>栃木09</t>
    </r>
    <r>
      <rPr>
        <sz val="10"/>
        <rFont val="ＭＳ 明朝"/>
        <family val="1"/>
        <charset val="128"/>
      </rPr>
      <t xml:space="preserve"> 松風のみち 7.3km-2  晴 8:50～11:30 3:00→2:50</t>
    </r>
    <phoneticPr fontId="3"/>
  </si>
  <si>
    <r>
      <t xml:space="preserve">2018.10.31水 </t>
    </r>
    <r>
      <rPr>
        <b/>
        <sz val="10"/>
        <rFont val="ＭＳ 明朝"/>
        <family val="1"/>
        <charset val="128"/>
      </rPr>
      <t>栃木10</t>
    </r>
    <r>
      <rPr>
        <sz val="10"/>
        <rFont val="ＭＳ 明朝"/>
        <family val="1"/>
        <charset val="128"/>
      </rPr>
      <t xml:space="preserve"> かかしの里・ブドウのみち 10.8km-2 晴 11:33～15:30 3:00→3:57</t>
    </r>
    <phoneticPr fontId="3"/>
  </si>
  <si>
    <r>
      <t xml:space="preserve">2018.11.01木 </t>
    </r>
    <r>
      <rPr>
        <b/>
        <sz val="10"/>
        <rFont val="ＭＳ 明朝"/>
        <family val="1"/>
        <charset val="128"/>
      </rPr>
      <t>栃木11</t>
    </r>
    <r>
      <rPr>
        <sz val="10"/>
        <rFont val="ＭＳ 明朝"/>
        <family val="1"/>
        <charset val="128"/>
      </rPr>
      <t xml:space="preserve"> 花咲くパノラマのみち 12.7km-2 晴 6:11～11:30 4:50→5:19</t>
    </r>
    <phoneticPr fontId="3"/>
  </si>
  <si>
    <r>
      <t xml:space="preserve">2018.11.01木 </t>
    </r>
    <r>
      <rPr>
        <b/>
        <sz val="10"/>
        <rFont val="ＭＳ 明朝"/>
        <family val="1"/>
        <charset val="128"/>
      </rPr>
      <t>栃木25</t>
    </r>
    <r>
      <rPr>
        <sz val="10"/>
        <rFont val="ＭＳ 明朝"/>
        <family val="1"/>
        <charset val="128"/>
      </rPr>
      <t xml:space="preserve"> 稜線をたどるみち (15.2km)→12.4km-2 晴 11:42～16:09 (5:50)→4:10→4:27</t>
    </r>
    <phoneticPr fontId="3"/>
  </si>
  <si>
    <r>
      <rPr>
        <b/>
        <sz val="10"/>
        <rFont val="ＭＳ 明朝"/>
        <family val="1"/>
        <charset val="128"/>
      </rPr>
      <t>H30.02.26月</t>
    </r>
    <r>
      <rPr>
        <sz val="10"/>
        <rFont val="ＭＳ 明朝"/>
        <family val="1"/>
        <charset val="128"/>
      </rPr>
      <t xml:space="preserve"> 晴 羽田(KE2708便)12:20-15:00ソウル(金浦)着 明洞～青瓦台～三清洞～八色サムギョプサル～東大門店～南大門～南大門市場～Ｎソウルタワー～Tmark Grand Hotel Myeongdong‎
</t>
    </r>
    <r>
      <rPr>
        <b/>
        <sz val="10"/>
        <rFont val="ＭＳ 明朝"/>
        <family val="1"/>
        <charset val="128"/>
      </rPr>
      <t>H30.02.27火</t>
    </r>
    <r>
      <rPr>
        <sz val="10"/>
        <rFont val="ＭＳ 明朝"/>
        <family val="1"/>
        <charset val="128"/>
      </rPr>
      <t xml:space="preserve"> 曇 喜粥喜粥～昌徳宮～北村韓屋-徳寿宮-全州中央会館～ロッテ免税店明洞本店～ロッテ百貨店～仁寺洞～伝統茶屋～国立中央博物館～焼肉店金剛山～ソウル駅
</t>
    </r>
    <r>
      <rPr>
        <b/>
        <sz val="10"/>
        <rFont val="ＭＳ 明朝"/>
        <family val="1"/>
        <charset val="128"/>
      </rPr>
      <t>H30.02.28水</t>
    </r>
    <r>
      <rPr>
        <sz val="10"/>
        <rFont val="ＭＳ 明朝"/>
        <family val="1"/>
        <charset val="128"/>
      </rPr>
      <t xml:space="preserve"> 曇後雨 南大門市場～世宗大路～清渓川～ソウル市庁～弘大入口-The Coffee Bean &amp; Tea Leaf ～レストランOU(オウ)
ソウル(金浦)(KE2709便)16:20-18:35羽田
・JTB（羽田発）世界遺産昌徳宮や名物料理を堪能　ソウル満喫＜1名様より催行保証！観光・食事を満喫＞コースNo.:JA8D3KEEBK</t>
    </r>
    <rPh sb="9" eb="10">
      <t>ゲツ</t>
    </rPh>
    <rPh sb="11" eb="12">
      <t>ハレ</t>
    </rPh>
    <rPh sb="22" eb="23">
      <t>ビン</t>
    </rPh>
    <rPh sb="39" eb="41">
      <t>コノウラ</t>
    </rPh>
    <rPh sb="129" eb="130">
      <t>クモリ</t>
    </rPh>
    <rPh sb="214" eb="215">
      <t>クモリ</t>
    </rPh>
    <rPh sb="215" eb="216">
      <t/>
    </rPh>
    <rPh sb="288" eb="290">
      <t>コノウラ</t>
    </rPh>
    <rPh sb="298" eb="299">
      <t>ビン</t>
    </rPh>
    <phoneticPr fontId="3"/>
  </si>
  <si>
    <t>栃木24集計</t>
    <phoneticPr fontId="3"/>
  </si>
  <si>
    <t>認定外</t>
    <rPh sb="0" eb="2">
      <t>ニンテイ</t>
    </rPh>
    <rPh sb="2" eb="3">
      <t>ガイ</t>
    </rPh>
    <phoneticPr fontId="3"/>
  </si>
  <si>
    <t>栃木17集計</t>
    <phoneticPr fontId="3"/>
  </si>
  <si>
    <t>栃木18集計</t>
    <phoneticPr fontId="3"/>
  </si>
  <si>
    <t>栃木19集計</t>
    <phoneticPr fontId="3"/>
  </si>
  <si>
    <t>栃木20集計</t>
    <phoneticPr fontId="3"/>
  </si>
  <si>
    <t>栃木21集計</t>
    <phoneticPr fontId="3"/>
  </si>
  <si>
    <t>栃木22集計</t>
    <phoneticPr fontId="3"/>
  </si>
  <si>
    <t>栃木23集計</t>
    <phoneticPr fontId="3"/>
  </si>
  <si>
    <t>名刹と旧跡を訪ねるみち</t>
    <phoneticPr fontId="3"/>
  </si>
  <si>
    <t>(お山巡りのみち)</t>
  </si>
  <si>
    <t>出流原弁天池</t>
  </si>
  <si>
    <t>塩坂峠</t>
  </si>
  <si>
    <t>本殿</t>
    <rPh sb="0" eb="2">
      <t>ホンデン</t>
    </rPh>
    <phoneticPr fontId="3"/>
  </si>
  <si>
    <t>足利駅</t>
  </si>
  <si>
    <t>＜入名草バス停＞</t>
  </si>
  <si>
    <t>入名草</t>
  </si>
  <si>
    <t>名草の巨石群</t>
  </si>
  <si>
    <t>馬打峠</t>
  </si>
  <si>
    <t>行道山浄因寺</t>
  </si>
  <si>
    <t>大岩毘沙門天</t>
  </si>
  <si>
    <t>両崖山</t>
  </si>
  <si>
    <t>織姫神社</t>
  </si>
  <si>
    <t>山なみのみち</t>
    <phoneticPr fontId="3"/>
  </si>
  <si>
    <t>行道山浄因寺P</t>
    <phoneticPr fontId="3"/>
  </si>
  <si>
    <t>清心亭</t>
    <rPh sb="0" eb="2">
      <t>セイシン</t>
    </rPh>
    <rPh sb="2" eb="3">
      <t>テイ</t>
    </rPh>
    <phoneticPr fontId="3"/>
  </si>
  <si>
    <t>益子駅</t>
    <rPh sb="0" eb="2">
      <t>マシコ</t>
    </rPh>
    <rPh sb="2" eb="3">
      <t>エキ</t>
    </rPh>
    <phoneticPr fontId="3"/>
  </si>
  <si>
    <t>根本山</t>
    <rPh sb="0" eb="2">
      <t>ネモト</t>
    </rPh>
    <rPh sb="2" eb="3">
      <t>ヤマ</t>
    </rPh>
    <phoneticPr fontId="3"/>
  </si>
  <si>
    <t>大前神社</t>
    <rPh sb="0" eb="2">
      <t>オオサキ</t>
    </rPh>
    <rPh sb="2" eb="4">
      <t>ジンジャ</t>
    </rPh>
    <phoneticPr fontId="3"/>
  </si>
  <si>
    <t>真岡駅</t>
    <rPh sb="0" eb="2">
      <t>モウカ</t>
    </rPh>
    <rPh sb="2" eb="3">
      <t>エキ</t>
    </rPh>
    <phoneticPr fontId="3"/>
  </si>
  <si>
    <t>雲流れる桜花のみち</t>
    <phoneticPr fontId="3"/>
  </si>
  <si>
    <t>七井駅</t>
    <rPh sb="0" eb="2">
      <t>ナナイ</t>
    </rPh>
    <rPh sb="2" eb="3">
      <t>エキ</t>
    </rPh>
    <phoneticPr fontId="3"/>
  </si>
  <si>
    <t>円通寺</t>
    <rPh sb="0" eb="2">
      <t>マシコモリ</t>
    </rPh>
    <phoneticPr fontId="3"/>
  </si>
  <si>
    <t>権現平</t>
    <rPh sb="0" eb="2">
      <t>ゴンゲン</t>
    </rPh>
    <rPh sb="2" eb="3">
      <t>ダイラ</t>
    </rPh>
    <phoneticPr fontId="3"/>
  </si>
  <si>
    <t>西明寺</t>
    <rPh sb="0" eb="3">
      <t>サイミョウジ</t>
    </rPh>
    <phoneticPr fontId="3"/>
  </si>
  <si>
    <t>地名標識</t>
    <phoneticPr fontId="3"/>
  </si>
  <si>
    <t>益子の森P</t>
    <phoneticPr fontId="3"/>
  </si>
  <si>
    <t>山門</t>
  </si>
  <si>
    <t>能仁寺P</t>
    <rPh sb="0" eb="1">
      <t>ノウ</t>
    </rPh>
    <rPh sb="1" eb="2">
      <t>ジン</t>
    </rPh>
    <rPh sb="2" eb="3">
      <t>ジ</t>
    </rPh>
    <phoneticPr fontId="3"/>
  </si>
  <si>
    <t>茂木駅</t>
    <rPh sb="0" eb="2">
      <t>モテギ</t>
    </rPh>
    <rPh sb="2" eb="3">
      <t>エキ</t>
    </rPh>
    <phoneticPr fontId="3"/>
  </si>
  <si>
    <t>安楽寺P</t>
    <rPh sb="0" eb="2">
      <t>アンラク</t>
    </rPh>
    <rPh sb="2" eb="3">
      <t>ジ</t>
    </rPh>
    <phoneticPr fontId="3"/>
  </si>
  <si>
    <t>芳賀富士山頂</t>
    <rPh sb="0" eb="2">
      <t>ハガ</t>
    </rPh>
    <rPh sb="2" eb="4">
      <t>フジ</t>
    </rPh>
    <rPh sb="4" eb="6">
      <t>サンチョウ</t>
    </rPh>
    <phoneticPr fontId="3"/>
  </si>
  <si>
    <t>安善寺</t>
    <rPh sb="0" eb="2">
      <t>アンゼン</t>
    </rPh>
    <rPh sb="2" eb="3">
      <t>ジ</t>
    </rPh>
    <phoneticPr fontId="3"/>
  </si>
  <si>
    <t>道の駅もてぎ</t>
    <rPh sb="0" eb="1">
      <t>ミチ</t>
    </rPh>
    <rPh sb="2" eb="3">
      <t>エキ</t>
    </rPh>
    <phoneticPr fontId="3"/>
  </si>
  <si>
    <t>案内標識</t>
    <phoneticPr fontId="3"/>
  </si>
  <si>
    <t>桜町陣屋跡P</t>
    <rPh sb="0" eb="2">
      <t>サクラマチ</t>
    </rPh>
    <rPh sb="2" eb="4">
      <t>ジンヤ</t>
    </rPh>
    <rPh sb="4" eb="5">
      <t>アト</t>
    </rPh>
    <phoneticPr fontId="3"/>
  </si>
  <si>
    <t>専修寺</t>
    <rPh sb="0" eb="2">
      <t>センシュウ</t>
    </rPh>
    <rPh sb="2" eb="3">
      <t>テラ</t>
    </rPh>
    <phoneticPr fontId="3"/>
  </si>
  <si>
    <t>長栄寺</t>
    <rPh sb="0" eb="2">
      <t>チョウエイ</t>
    </rPh>
    <rPh sb="2" eb="3">
      <t>テラ</t>
    </rPh>
    <phoneticPr fontId="3"/>
  </si>
  <si>
    <t>久下田駅</t>
    <rPh sb="0" eb="4">
      <t>クゲタエキ</t>
    </rPh>
    <phoneticPr fontId="3"/>
  </si>
  <si>
    <t>田町橋</t>
    <rPh sb="0" eb="2">
      <t>タマチ</t>
    </rPh>
    <rPh sb="2" eb="3">
      <t>バシ</t>
    </rPh>
    <phoneticPr fontId="3"/>
  </si>
  <si>
    <t>陣屋跡</t>
  </si>
  <si>
    <t>下飯野バス停</t>
    <rPh sb="0" eb="1">
      <t>シモ</t>
    </rPh>
    <rPh sb="1" eb="3">
      <t>イイノ</t>
    </rPh>
    <rPh sb="5" eb="6">
      <t>テイ</t>
    </rPh>
    <phoneticPr fontId="3"/>
  </si>
  <si>
    <t>鎌倉山</t>
    <rPh sb="0" eb="2">
      <t>カマクラ</t>
    </rPh>
    <rPh sb="2" eb="3">
      <t>ヤマ</t>
    </rPh>
    <phoneticPr fontId="3"/>
  </si>
  <si>
    <t>ふるさとセンター茂木</t>
    <rPh sb="8" eb="10">
      <t>モテギ</t>
    </rPh>
    <phoneticPr fontId="3"/>
  </si>
  <si>
    <t>荒橿神社</t>
    <rPh sb="0" eb="1">
      <t>アラ</t>
    </rPh>
    <rPh sb="1" eb="2">
      <t>カシ</t>
    </rPh>
    <rPh sb="2" eb="4">
      <t>ジンジャ</t>
    </rPh>
    <phoneticPr fontId="3"/>
  </si>
  <si>
    <t>茂木駅</t>
    <rPh sb="0" eb="2">
      <t>モテギ</t>
    </rPh>
    <rPh sb="2" eb="3">
      <t>エキ</t>
    </rPh>
    <phoneticPr fontId="3"/>
  </si>
  <si>
    <t>通洞駅</t>
    <rPh sb="0" eb="2">
      <t>ツウドウ</t>
    </rPh>
    <rPh sb="2" eb="3">
      <t>エキ</t>
    </rPh>
    <phoneticPr fontId="3"/>
  </si>
  <si>
    <t>足尾駅</t>
    <rPh sb="0" eb="2">
      <t>アシオ</t>
    </rPh>
    <rPh sb="2" eb="3">
      <t>エキ</t>
    </rPh>
    <phoneticPr fontId="3"/>
  </si>
  <si>
    <t>間藤駅</t>
    <rPh sb="0" eb="3">
      <t>マトウエキ</t>
    </rPh>
    <phoneticPr fontId="3"/>
  </si>
  <si>
    <t>足尾ダム</t>
    <rPh sb="0" eb="2">
      <t>アシオ</t>
    </rPh>
    <phoneticPr fontId="3"/>
  </si>
  <si>
    <t>舟石峠駐車場</t>
    <rPh sb="0" eb="1">
      <t>フネ</t>
    </rPh>
    <rPh sb="1" eb="2">
      <t>イシ</t>
    </rPh>
    <rPh sb="2" eb="3">
      <t>トウゲ</t>
    </rPh>
    <rPh sb="3" eb="6">
      <t>チュウシャジョウ</t>
    </rPh>
    <phoneticPr fontId="3"/>
  </si>
  <si>
    <t>分岐２</t>
    <rPh sb="0" eb="2">
      <t>ブンキ</t>
    </rPh>
    <phoneticPr fontId="3"/>
  </si>
  <si>
    <t>銀山平展望台</t>
    <rPh sb="0" eb="2">
      <t>ギンザン</t>
    </rPh>
    <rPh sb="2" eb="3">
      <t>タイラ</t>
    </rPh>
    <rPh sb="3" eb="6">
      <t>テンボウダイ</t>
    </rPh>
    <phoneticPr fontId="3"/>
  </si>
  <si>
    <t>銀山平</t>
  </si>
  <si>
    <t>銀山平</t>
    <phoneticPr fontId="3"/>
  </si>
  <si>
    <t>一の鳥居</t>
    <rPh sb="0" eb="1">
      <t>イチ</t>
    </rPh>
    <rPh sb="2" eb="4">
      <t>トリイ</t>
    </rPh>
    <phoneticPr fontId="3"/>
  </si>
  <si>
    <t>鏡岩</t>
    <rPh sb="0" eb="2">
      <t>カガミイワ</t>
    </rPh>
    <phoneticPr fontId="3"/>
  </si>
  <si>
    <t>天下見晴</t>
    <rPh sb="0" eb="2">
      <t>テンカ</t>
    </rPh>
    <rPh sb="2" eb="4">
      <t>ミハラシ</t>
    </rPh>
    <phoneticPr fontId="3"/>
  </si>
  <si>
    <t>庚申山荘</t>
    <rPh sb="0" eb="2">
      <t>コウシン</t>
    </rPh>
    <rPh sb="2" eb="4">
      <t>サンソウ</t>
    </rPh>
    <phoneticPr fontId="3"/>
  </si>
  <si>
    <t>＜銀山平＞</t>
    <rPh sb="1" eb="4">
      <t>ギンザンダイラ</t>
    </rPh>
    <phoneticPr fontId="3"/>
  </si>
  <si>
    <t>そばとみかんの里を歩くみち</t>
    <phoneticPr fontId="3"/>
  </si>
  <si>
    <t>栃木26.1集計</t>
    <phoneticPr fontId="3"/>
  </si>
  <si>
    <t>栃木27集計</t>
    <phoneticPr fontId="3"/>
  </si>
  <si>
    <t>Web便利ツール/ExcelのHTMLテーブル化フォーム（簡易版） - TAG index</t>
    <phoneticPr fontId="3"/>
  </si>
  <si>
    <t>コース目標h</t>
    <rPh sb="3" eb="5">
      <t>モクヒョウ</t>
    </rPh>
    <phoneticPr fontId="3"/>
  </si>
  <si>
    <r>
      <t>生田6:05-6:10登戸6:11-6:28新宿6:36-</t>
    </r>
    <r>
      <rPr>
        <sz val="8"/>
        <rFont val="ＭＳ 明朝"/>
        <family val="1"/>
        <charset val="128"/>
      </rPr>
      <t>埼京線</t>
    </r>
    <r>
      <rPr>
        <sz val="10"/>
        <rFont val="ＭＳ 明朝"/>
        <family val="1"/>
        <charset val="128"/>
      </rPr>
      <t>-6:49赤羽6:58-</t>
    </r>
    <r>
      <rPr>
        <sz val="8"/>
        <rFont val="ＭＳ 明朝"/>
        <family val="1"/>
        <charset val="128"/>
      </rPr>
      <t>宇都宮線</t>
    </r>
    <r>
      <rPr>
        <sz val="10"/>
        <rFont val="ＭＳ 明朝"/>
        <family val="1"/>
        <charset val="128"/>
      </rPr>
      <t>-7:51</t>
    </r>
    <rPh sb="11" eb="13">
      <t>ノボリト</t>
    </rPh>
    <phoneticPr fontId="3"/>
  </si>
  <si>
    <r>
      <t>小山8:05-</t>
    </r>
    <r>
      <rPr>
        <sz val="8"/>
        <rFont val="ＭＳ 明朝"/>
        <family val="1"/>
        <charset val="128"/>
      </rPr>
      <t>水戸線</t>
    </r>
    <r>
      <rPr>
        <sz val="10"/>
        <rFont val="ＭＳ 明朝"/>
        <family val="1"/>
        <charset val="128"/>
      </rPr>
      <t>-8:27下館8:52-</t>
    </r>
    <r>
      <rPr>
        <sz val="8"/>
        <rFont val="ＭＳ 明朝"/>
        <family val="1"/>
        <charset val="128"/>
      </rPr>
      <t>真岡線</t>
    </r>
    <r>
      <rPr>
        <sz val="10"/>
        <rFont val="ＭＳ 明朝"/>
        <family val="1"/>
        <charset val="128"/>
      </rPr>
      <t>-9:36益子</t>
    </r>
    <rPh sb="15" eb="17">
      <t>シモダテ</t>
    </rPh>
    <rPh sb="22" eb="24">
      <t>モウカ</t>
    </rPh>
    <rPh sb="24" eb="25">
      <t>セン</t>
    </rPh>
    <rPh sb="30" eb="32">
      <t>マスコ</t>
    </rPh>
    <phoneticPr fontId="3"/>
  </si>
  <si>
    <t>真岡5:44-真岡線-6:25茂木</t>
    <rPh sb="0" eb="2">
      <t>モウカ</t>
    </rPh>
    <rPh sb="15" eb="17">
      <t>モテギ</t>
    </rPh>
    <phoneticPr fontId="3"/>
  </si>
  <si>
    <t>コース20より</t>
    <phoneticPr fontId="3"/>
  </si>
  <si>
    <r>
      <t>益子15:54</t>
    </r>
    <r>
      <rPr>
        <sz val="8"/>
        <rFont val="ＭＳ 明朝"/>
        <family val="1"/>
        <charset val="128"/>
      </rPr>
      <t>-真岡線</t>
    </r>
    <r>
      <rPr>
        <sz val="10"/>
        <rFont val="ＭＳ 明朝"/>
        <family val="1"/>
        <charset val="128"/>
      </rPr>
      <t>-16:34下館17:04</t>
    </r>
    <r>
      <rPr>
        <sz val="8"/>
        <rFont val="ＭＳ 明朝"/>
        <family val="1"/>
        <charset val="128"/>
      </rPr>
      <t>-水戸線-</t>
    </r>
    <r>
      <rPr>
        <sz val="10"/>
        <rFont val="ＭＳ 明朝"/>
        <family val="1"/>
        <charset val="128"/>
      </rPr>
      <t>17:25小山17:29</t>
    </r>
    <r>
      <rPr>
        <sz val="8"/>
        <rFont val="ＭＳ 明朝"/>
        <family val="1"/>
        <charset val="128"/>
      </rPr>
      <t>-湘南新宿L-</t>
    </r>
    <rPh sb="0" eb="2">
      <t>マシコ</t>
    </rPh>
    <rPh sb="8" eb="11">
      <t>モオカセン</t>
    </rPh>
    <rPh sb="17" eb="19">
      <t>シモダテ</t>
    </rPh>
    <rPh sb="25" eb="27">
      <t>ミト</t>
    </rPh>
    <rPh sb="27" eb="28">
      <t>セン</t>
    </rPh>
    <rPh sb="34" eb="36">
      <t>オヤマ</t>
    </rPh>
    <rPh sb="42" eb="44">
      <t>ショウナン</t>
    </rPh>
    <rPh sb="44" eb="46">
      <t>シンジュク</t>
    </rPh>
    <phoneticPr fontId="3"/>
  </si>
  <si>
    <r>
      <t>18:52新宿19:04</t>
    </r>
    <r>
      <rPr>
        <sz val="8"/>
        <rFont val="ＭＳ 明朝"/>
        <family val="1"/>
        <charset val="128"/>
      </rPr>
      <t>-小田急線-</t>
    </r>
    <r>
      <rPr>
        <sz val="10"/>
        <rFont val="ＭＳ 明朝"/>
        <family val="1"/>
        <charset val="128"/>
      </rPr>
      <t>19:22登戸19:24</t>
    </r>
    <r>
      <rPr>
        <sz val="8"/>
        <rFont val="ＭＳ 明朝"/>
        <family val="1"/>
        <charset val="128"/>
      </rPr>
      <t>-小田急線-</t>
    </r>
    <r>
      <rPr>
        <sz val="10"/>
        <rFont val="ＭＳ 明朝"/>
        <family val="1"/>
        <charset val="128"/>
      </rPr>
      <t>19:28生田</t>
    </r>
    <rPh sb="5" eb="7">
      <t>シンジュク</t>
    </rPh>
    <rPh sb="41" eb="43">
      <t>イクタ</t>
    </rPh>
    <phoneticPr fontId="3"/>
  </si>
  <si>
    <t>栃木18番
雲流れる桜花のみち
14.2km-2
2018年
12月13日(木)
曇
15:05～17:55
4:20→4:18</t>
    <rPh sb="0" eb="2">
      <t>トチギ</t>
    </rPh>
    <rPh sb="4" eb="5">
      <t>バン</t>
    </rPh>
    <rPh sb="39" eb="40">
      <t>モク</t>
    </rPh>
    <phoneticPr fontId="3"/>
  </si>
  <si>
    <t>栃木19番
焼物としいの木のみち
11.8km-2
2018年
12月14日(金)
曇
10:57～15:08
3:50→4:11</t>
    <rPh sb="0" eb="2">
      <t>トチギ</t>
    </rPh>
    <rPh sb="4" eb="5">
      <t>バン</t>
    </rPh>
    <rPh sb="40" eb="41">
      <t>キン</t>
    </rPh>
    <phoneticPr fontId="3"/>
  </si>
  <si>
    <t>栃木20番
風薫る山里のみち
14.3km-2
2018年
12月14日(金)
曇
6:37～10:45
4:00→4:08</t>
    <rPh sb="0" eb="2">
      <t>トチギ</t>
    </rPh>
    <rPh sb="4" eb="5">
      <t>バン</t>
    </rPh>
    <phoneticPr fontId="3"/>
  </si>
  <si>
    <t>真　岡</t>
  </si>
  <si>
    <t>普　通</t>
    <phoneticPr fontId="3"/>
  </si>
  <si>
    <t>乗車</t>
    <phoneticPr fontId="3"/>
  </si>
  <si>
    <t>降車</t>
  </si>
  <si>
    <t>下　館</t>
  </si>
  <si>
    <t>茂　木</t>
  </si>
  <si>
    <t>七　井</t>
  </si>
  <si>
    <t>久下田</t>
  </si>
  <si>
    <t>益　子</t>
  </si>
  <si>
    <t>北真岡</t>
  </si>
  <si>
    <t>定　期</t>
    <phoneticPr fontId="3"/>
  </si>
  <si>
    <t xml:space="preserve">合　計  </t>
    <phoneticPr fontId="3"/>
  </si>
  <si>
    <t>駅名</t>
    <rPh sb="0" eb="2">
      <t>エキメイ</t>
    </rPh>
    <phoneticPr fontId="3"/>
  </si>
  <si>
    <t>真岡鐵道  駅別乗降人員調べ(毎年６月中旬に調査)      平成２９年</t>
    <rPh sb="0" eb="2">
      <t>モオカ</t>
    </rPh>
    <rPh sb="2" eb="3">
      <t>テツ</t>
    </rPh>
    <rPh sb="3" eb="4">
      <t>ミチ</t>
    </rPh>
    <phoneticPr fontId="3"/>
  </si>
  <si>
    <t>神奈川16番
大山参り蓑毛
のみち
8.7=km
平成28年
２月10日(水)
晴
10:44～14:20
3:30→3:36</t>
    <rPh sb="26" eb="28">
      <t>ヘイセイ</t>
    </rPh>
    <rPh sb="38" eb="39">
      <t>スイ</t>
    </rPh>
    <rPh sb="41" eb="42">
      <t>パレ</t>
    </rPh>
    <phoneticPr fontId="3"/>
  </si>
  <si>
    <t>神奈川15番
弘法大師と
丹沢へのみち
8.6+(1.4)
=10.0km
平成28年
２月10日(水)
晴
07:43～10:38
2:45+(0:20)
=3:05
→
2:22+(0:33)
=2:55</t>
    <rPh sb="39" eb="41">
      <t>ヘイセイ</t>
    </rPh>
    <rPh sb="51" eb="52">
      <t>スイ</t>
    </rPh>
    <rPh sb="54" eb="55">
      <t>パレ</t>
    </rPh>
    <phoneticPr fontId="3"/>
  </si>
  <si>
    <r>
      <t xml:space="preserve">H28.02.10水 </t>
    </r>
    <r>
      <rPr>
        <b/>
        <sz val="10"/>
        <rFont val="ＭＳ 明朝"/>
        <family val="1"/>
        <charset val="128"/>
      </rPr>
      <t>神奈川15</t>
    </r>
    <r>
      <rPr>
        <sz val="10"/>
        <rFont val="ＭＳ 明朝"/>
        <family val="1"/>
        <charset val="128"/>
      </rPr>
      <t xml:space="preserve"> 弘法大師と丹沢へのみち 8.6+(1.4)=10.0km 晴 07:43～10:38 2:55 南平橋バス停～健速神社～権現山～加茂神社～光明院～小蓑毛バス停→16番蓑毛バス停へ</t>
    </r>
    <rPh sb="9" eb="10">
      <t>スイ</t>
    </rPh>
    <rPh sb="99" eb="100">
      <t>バン</t>
    </rPh>
    <phoneticPr fontId="3"/>
  </si>
  <si>
    <r>
      <t xml:space="preserve">H28.02.10水 </t>
    </r>
    <r>
      <rPr>
        <b/>
        <sz val="10"/>
        <rFont val="ＭＳ 明朝"/>
        <family val="1"/>
        <charset val="128"/>
      </rPr>
      <t>神奈川16</t>
    </r>
    <r>
      <rPr>
        <sz val="10"/>
        <rFont val="ＭＳ 明朝"/>
        <family val="1"/>
        <charset val="128"/>
      </rPr>
      <t xml:space="preserve"> 大山参り蓑毛のみち 8.7km 晴 10:44～14:34 3:50 15番小蓑毛バス停より→蓑毛バス停～蓑毛越え～大山阿夫利神社下社～見晴台～日向渓谷～日向薬師バス停</t>
    </r>
    <phoneticPr fontId="3"/>
  </si>
  <si>
    <t>迂回路</t>
  </si>
  <si>
    <t>(鷹ノ巣)</t>
    <rPh sb="1" eb="2">
      <t>タカ</t>
    </rPh>
    <rPh sb="3" eb="4">
      <t>ス</t>
    </rPh>
    <phoneticPr fontId="3"/>
  </si>
  <si>
    <t>路傍ｻｲﾝ</t>
    <phoneticPr fontId="3"/>
  </si>
  <si>
    <t>栃木29集計</t>
    <phoneticPr fontId="3"/>
  </si>
  <si>
    <t>栃木28集計</t>
    <phoneticPr fontId="3"/>
  </si>
  <si>
    <t>栃木30集計</t>
    <phoneticPr fontId="3"/>
  </si>
  <si>
    <t>栃木32集計</t>
    <phoneticPr fontId="3"/>
  </si>
  <si>
    <t>黒羽芭蕉のみち</t>
    <phoneticPr fontId="3"/>
  </si>
  <si>
    <t>(光明院)</t>
    <rPh sb="1" eb="3">
      <t>コウミョウ</t>
    </rPh>
    <rPh sb="3" eb="4">
      <t>イン</t>
    </rPh>
    <phoneticPr fontId="3"/>
  </si>
  <si>
    <r>
      <t xml:space="preserve">2018.12.13木 </t>
    </r>
    <r>
      <rPr>
        <b/>
        <sz val="10"/>
        <rFont val="ＭＳ 明朝"/>
        <family val="1"/>
        <charset val="128"/>
      </rPr>
      <t xml:space="preserve">栃木18 </t>
    </r>
    <r>
      <rPr>
        <sz val="10"/>
        <rFont val="ＭＳ 明朝"/>
        <family val="1"/>
        <charset val="128"/>
      </rPr>
      <t>雲流れる桜花のみち 14.2km-2 曇 15:05～17:55 4:20→4:18</t>
    </r>
    <rPh sb="10" eb="11">
      <t>モク</t>
    </rPh>
    <phoneticPr fontId="3"/>
  </si>
  <si>
    <r>
      <t xml:space="preserve">2018.12.14金 </t>
    </r>
    <r>
      <rPr>
        <b/>
        <sz val="10"/>
        <rFont val="ＭＳ 明朝"/>
        <family val="1"/>
        <charset val="128"/>
      </rPr>
      <t>栃木20</t>
    </r>
    <r>
      <rPr>
        <sz val="10"/>
        <rFont val="ＭＳ 明朝"/>
        <family val="1"/>
        <charset val="128"/>
      </rPr>
      <t xml:space="preserve"> 風薫る山里のみち 14.3km-2 曇 6:37～10:45
4:00→4:08</t>
    </r>
    <rPh sb="10" eb="11">
      <t>キン</t>
    </rPh>
    <phoneticPr fontId="3"/>
  </si>
  <si>
    <r>
      <t xml:space="preserve">2018.12.14金 </t>
    </r>
    <r>
      <rPr>
        <b/>
        <sz val="10"/>
        <rFont val="ＭＳ 明朝"/>
        <family val="1"/>
        <charset val="128"/>
      </rPr>
      <t>栃木19</t>
    </r>
    <r>
      <rPr>
        <sz val="10"/>
        <rFont val="ＭＳ 明朝"/>
        <family val="1"/>
        <charset val="128"/>
      </rPr>
      <t xml:space="preserve"> 焼物としいの木のみち 11.8km-2 曇 10:57～15:08 3:50→4:11</t>
    </r>
    <rPh sb="10" eb="11">
      <t>キン</t>
    </rPh>
    <phoneticPr fontId="3"/>
  </si>
  <si>
    <r>
      <rPr>
        <b/>
        <sz val="10"/>
        <rFont val="ＭＳ 明朝"/>
        <family val="1"/>
        <charset val="128"/>
      </rPr>
      <t>2018.12.19水</t>
    </r>
    <r>
      <rPr>
        <sz val="10"/>
        <rFont val="ＭＳ 明朝"/>
        <family val="1"/>
        <charset val="128"/>
      </rPr>
      <t xml:space="preserve"> 晴時々曇 高尾山口駅13:25～１号路～14:18ⓢケーブル高尾山駅～霞台～薬王院～富士道～15:10山頂＜</t>
    </r>
    <r>
      <rPr>
        <sz val="10"/>
        <color rgb="FFFF0000"/>
        <rFont val="ＭＳ 明朝"/>
        <family val="1"/>
        <charset val="128"/>
      </rPr>
      <t>ダイヤモンド富士</t>
    </r>
    <r>
      <rPr>
        <sz val="10"/>
        <rFont val="ＭＳ 明朝"/>
        <family val="1"/>
        <charset val="128"/>
      </rPr>
      <t>＞16:31～16:44薬王院～16:58霞台～１号路～17:40高尾山口駅～高尾駅</t>
    </r>
    <rPh sb="10" eb="11">
      <t>スイ</t>
    </rPh>
    <rPh sb="12" eb="13">
      <t>ハレ</t>
    </rPh>
    <rPh sb="13" eb="15">
      <t>トキドキ</t>
    </rPh>
    <rPh sb="15" eb="16">
      <t>クモリ</t>
    </rPh>
    <rPh sb="29" eb="30">
      <t>ゴウ</t>
    </rPh>
    <rPh sb="30" eb="31">
      <t>ロ</t>
    </rPh>
    <rPh sb="50" eb="51">
      <t>ヤク</t>
    </rPh>
    <rPh sb="51" eb="52">
      <t>オウ</t>
    </rPh>
    <rPh sb="52" eb="53">
      <t>イン</t>
    </rPh>
    <rPh sb="54" eb="56">
      <t>フジ</t>
    </rPh>
    <rPh sb="56" eb="57">
      <t>ミチ</t>
    </rPh>
    <rPh sb="63" eb="64">
      <t>サン</t>
    </rPh>
    <rPh sb="64" eb="65">
      <t>チョウ</t>
    </rPh>
    <rPh sb="72" eb="74">
      <t>フジ</t>
    </rPh>
    <rPh sb="99" eb="100">
      <t>ゴウ</t>
    </rPh>
    <rPh sb="100" eb="101">
      <t>ロ</t>
    </rPh>
    <rPh sb="113" eb="116">
      <t>タカオエキ</t>
    </rPh>
    <phoneticPr fontId="3"/>
  </si>
  <si>
    <r>
      <t xml:space="preserve">H28.3.5土 ちょこっと遠足（小島、仙頭、塚本、内木、柏葉） 曇後晴 高尾山口駅～高尾病院～霞台～ⓢケーブル山上駅～４号路～山頂～３号路～薬王院～浄心門～蛇滝～高尾梅郷～小仏川～高尾山口駅 </t>
    </r>
    <r>
      <rPr>
        <sz val="10"/>
        <color rgb="FFFF0000"/>
        <rFont val="ＭＳ 明朝"/>
        <family val="1"/>
        <charset val="128"/>
      </rPr>
      <t>トクトクバッジ</t>
    </r>
    <rPh sb="7" eb="8">
      <t>ド</t>
    </rPh>
    <rPh sb="20" eb="21">
      <t>セン</t>
    </rPh>
    <rPh sb="21" eb="22">
      <t>アタマ</t>
    </rPh>
    <rPh sb="23" eb="25">
      <t>ツカモト</t>
    </rPh>
    <rPh sb="26" eb="28">
      <t>ナイキ</t>
    </rPh>
    <rPh sb="33" eb="34">
      <t>クモリ</t>
    </rPh>
    <rPh sb="34" eb="35">
      <t>ゴ</t>
    </rPh>
    <rPh sb="35" eb="36">
      <t>ハレ</t>
    </rPh>
    <rPh sb="37" eb="41">
      <t>タカオサングチ</t>
    </rPh>
    <rPh sb="43" eb="45">
      <t>タカオ</t>
    </rPh>
    <rPh sb="45" eb="47">
      <t>ビョウイン</t>
    </rPh>
    <rPh sb="48" eb="50">
      <t>カスミダイ</t>
    </rPh>
    <rPh sb="56" eb="57">
      <t>ヤマ</t>
    </rPh>
    <rPh sb="57" eb="58">
      <t>ウエ</t>
    </rPh>
    <rPh sb="61" eb="62">
      <t>ゴウ</t>
    </rPh>
    <rPh sb="62" eb="63">
      <t>ロ</t>
    </rPh>
    <rPh sb="64" eb="66">
      <t>サンチョウ</t>
    </rPh>
    <rPh sb="68" eb="69">
      <t>ゴウ</t>
    </rPh>
    <rPh sb="69" eb="70">
      <t>ミチ</t>
    </rPh>
    <rPh sb="75" eb="78">
      <t>ジョウシンモン</t>
    </rPh>
    <rPh sb="79" eb="82">
      <t>ジャタキカラ</t>
    </rPh>
    <rPh sb="82" eb="87">
      <t>タカオバイゴウカラ</t>
    </rPh>
    <rPh sb="87" eb="89">
      <t>コボトケ</t>
    </rPh>
    <rPh sb="89" eb="90">
      <t>ガワ</t>
    </rPh>
    <rPh sb="91" eb="95">
      <t>タカオサングチ</t>
    </rPh>
    <phoneticPr fontId="3"/>
  </si>
  <si>
    <t>迂回路分岐</t>
    <rPh sb="0" eb="3">
      <t>ウカイロ</t>
    </rPh>
    <rPh sb="3" eb="5">
      <t>ブンキ</t>
    </rPh>
    <phoneticPr fontId="3"/>
  </si>
  <si>
    <t>曇時々晴</t>
    <rPh sb="0" eb="1">
      <t>クモリ</t>
    </rPh>
    <rPh sb="1" eb="3">
      <t>トキドキ</t>
    </rPh>
    <rPh sb="3" eb="4">
      <t>ハレ</t>
    </rPh>
    <phoneticPr fontId="3"/>
  </si>
  <si>
    <t>青少年旅行村のあるみち</t>
    <phoneticPr fontId="3"/>
  </si>
  <si>
    <t>栃木22番
アユおどる清流のみち
9.0km⇒迂回路9.4km-2
2019年
01月10日(木)
曇時々晴
10:18～13:06
2:50⇒迂回3:00
→2:48</t>
    <rPh sb="0" eb="2">
      <t>トチギ</t>
    </rPh>
    <rPh sb="4" eb="5">
      <t>バン</t>
    </rPh>
    <phoneticPr fontId="3"/>
  </si>
  <si>
    <t>栃木21番
鯉と山あいのみち
8.8km-2
2019年
01月10日(木)
曇時々晴
13:12～16:11
3:00→2:59</t>
    <rPh sb="0" eb="2">
      <t>トチギ</t>
    </rPh>
    <rPh sb="4" eb="5">
      <t>バン</t>
    </rPh>
    <phoneticPr fontId="3"/>
  </si>
  <si>
    <t>城山公園P</t>
    <rPh sb="0" eb="2">
      <t>シロヤマ</t>
    </rPh>
    <rPh sb="2" eb="4">
      <t>コウエン</t>
    </rPh>
    <phoneticPr fontId="3"/>
  </si>
  <si>
    <t>解説標識</t>
    <phoneticPr fontId="3"/>
  </si>
  <si>
    <r>
      <t>茂木16:26</t>
    </r>
    <r>
      <rPr>
        <sz val="8"/>
        <rFont val="ＭＳ 明朝"/>
        <family val="1"/>
        <charset val="128"/>
      </rPr>
      <t>-真岡線-</t>
    </r>
    <r>
      <rPr>
        <sz val="10"/>
        <rFont val="ＭＳ 明朝"/>
        <family val="1"/>
        <charset val="128"/>
      </rPr>
      <t>17:10真岡</t>
    </r>
    <rPh sb="0" eb="2">
      <t>モテギ</t>
    </rPh>
    <rPh sb="8" eb="10">
      <t>モウカ</t>
    </rPh>
    <rPh sb="17" eb="19">
      <t>モウカ</t>
    </rPh>
    <phoneticPr fontId="3"/>
  </si>
  <si>
    <r>
      <t>久下田11:13</t>
    </r>
    <r>
      <rPr>
        <sz val="8"/>
        <rFont val="ＭＳ 明朝"/>
        <family val="1"/>
        <charset val="128"/>
      </rPr>
      <t>-真岡線</t>
    </r>
    <r>
      <rPr>
        <sz val="10"/>
        <rFont val="ＭＳ 明朝"/>
        <family val="1"/>
        <charset val="128"/>
      </rPr>
      <t>-11:26下館11:59</t>
    </r>
    <r>
      <rPr>
        <sz val="8"/>
        <rFont val="ＭＳ 明朝"/>
        <family val="1"/>
        <charset val="128"/>
      </rPr>
      <t>-水戸線-</t>
    </r>
    <r>
      <rPr>
        <sz val="10"/>
        <rFont val="ＭＳ 明朝"/>
        <family val="1"/>
        <charset val="128"/>
      </rPr>
      <t>12:20小山12:33</t>
    </r>
    <r>
      <rPr>
        <sz val="8"/>
        <rFont val="ＭＳ 明朝"/>
        <family val="1"/>
        <charset val="128"/>
      </rPr>
      <t>-宇都宮線-</t>
    </r>
    <r>
      <rPr>
        <sz val="10"/>
        <rFont val="ＭＳ 明朝"/>
        <family val="1"/>
        <charset val="128"/>
      </rPr>
      <t>13:22</t>
    </r>
    <rPh sb="0" eb="3">
      <t>クゲタ</t>
    </rPh>
    <rPh sb="9" eb="12">
      <t>モオカセン</t>
    </rPh>
    <rPh sb="18" eb="20">
      <t>シモダテ</t>
    </rPh>
    <rPh sb="26" eb="28">
      <t>ミト</t>
    </rPh>
    <rPh sb="28" eb="29">
      <t>セン</t>
    </rPh>
    <rPh sb="35" eb="37">
      <t>オヤマ</t>
    </rPh>
    <rPh sb="43" eb="46">
      <t>ウツノミヤ</t>
    </rPh>
    <rPh sb="46" eb="47">
      <t>セン</t>
    </rPh>
    <phoneticPr fontId="3"/>
  </si>
  <si>
    <r>
      <t>大宮13:27</t>
    </r>
    <r>
      <rPr>
        <sz val="8"/>
        <rFont val="ＭＳ 明朝"/>
        <family val="1"/>
        <charset val="128"/>
      </rPr>
      <t>-湘南新宿L特快-</t>
    </r>
    <r>
      <rPr>
        <sz val="10"/>
        <rFont val="ＭＳ 明朝"/>
        <family val="1"/>
        <charset val="128"/>
      </rPr>
      <t>13:59新宿14:11</t>
    </r>
    <r>
      <rPr>
        <sz val="8"/>
        <rFont val="ＭＳ 明朝"/>
        <family val="1"/>
        <charset val="128"/>
      </rPr>
      <t>-小田急線-</t>
    </r>
    <r>
      <rPr>
        <sz val="10"/>
        <rFont val="ＭＳ 明朝"/>
        <family val="1"/>
        <charset val="128"/>
      </rPr>
      <t>14:27登戸14:29</t>
    </r>
    <r>
      <rPr>
        <sz val="8"/>
        <rFont val="ＭＳ 明朝"/>
        <family val="1"/>
        <charset val="128"/>
      </rPr>
      <t>-小田急線-</t>
    </r>
    <r>
      <rPr>
        <sz val="10"/>
        <rFont val="ＭＳ 明朝"/>
        <family val="1"/>
        <charset val="128"/>
      </rPr>
      <t>14:33生田</t>
    </r>
    <rPh sb="8" eb="10">
      <t>ショウナン</t>
    </rPh>
    <rPh sb="10" eb="12">
      <t>シンジュク</t>
    </rPh>
    <rPh sb="13" eb="14">
      <t>トク</t>
    </rPh>
    <rPh sb="14" eb="15">
      <t>カイ</t>
    </rPh>
    <phoneticPr fontId="3"/>
  </si>
  <si>
    <t>栃木17番
名刹と旧跡を訪ねるみち
16.2km-2
2019年
01月10日(木)
曇18:03～18:17
01月11日(金)
晴05:53～10:49
4:35→5:10</t>
    <rPh sb="0" eb="2">
      <t>トチギ</t>
    </rPh>
    <rPh sb="4" eb="5">
      <t>バン</t>
    </rPh>
    <rPh sb="41" eb="42">
      <t>キ</t>
    </rPh>
    <rPh sb="64" eb="65">
      <t>キン</t>
    </rPh>
    <phoneticPr fontId="3"/>
  </si>
  <si>
    <r>
      <t xml:space="preserve">2019.01.10木 </t>
    </r>
    <r>
      <rPr>
        <b/>
        <sz val="10"/>
        <rFont val="ＭＳ 明朝"/>
        <family val="1"/>
        <charset val="128"/>
      </rPr>
      <t>栃木22</t>
    </r>
    <r>
      <rPr>
        <sz val="10"/>
        <rFont val="ＭＳ 明朝"/>
        <family val="1"/>
        <charset val="128"/>
      </rPr>
      <t xml:space="preserve"> アユおどる清流のみち 9.0km⇒迂回路9.4km 曇時々晴 10:18～13:06 2:50⇒迂回3:00→2:48</t>
    </r>
    <phoneticPr fontId="3"/>
  </si>
  <si>
    <r>
      <t xml:space="preserve">2019.01.10木 </t>
    </r>
    <r>
      <rPr>
        <b/>
        <sz val="10"/>
        <rFont val="ＭＳ 明朝"/>
        <family val="1"/>
        <charset val="128"/>
      </rPr>
      <t>栃木21</t>
    </r>
    <r>
      <rPr>
        <sz val="10"/>
        <rFont val="ＭＳ 明朝"/>
        <family val="1"/>
        <charset val="128"/>
      </rPr>
      <t xml:space="preserve"> 鯉と山あいのみち 8.8km 曇時々晴 13:12～16:11 3:00→2:59</t>
    </r>
    <rPh sb="10" eb="11">
      <t>モク</t>
    </rPh>
    <phoneticPr fontId="3"/>
  </si>
  <si>
    <r>
      <t xml:space="preserve">2019.01.10木～01.11金 </t>
    </r>
    <r>
      <rPr>
        <b/>
        <sz val="10"/>
        <rFont val="ＭＳ 明朝"/>
        <family val="1"/>
        <charset val="128"/>
      </rPr>
      <t>栃木17</t>
    </r>
    <r>
      <rPr>
        <sz val="10"/>
        <rFont val="ＭＳ 明朝"/>
        <family val="1"/>
        <charset val="128"/>
      </rPr>
      <t xml:space="preserve"> 名刹と旧跡を訪ねるみち 16.2km 01.10曇 18:03～18:17/01.11晴 05:53～10:49 4:35→5:10</t>
    </r>
    <rPh sb="10" eb="11">
      <t>モク</t>
    </rPh>
    <rPh sb="17" eb="18">
      <t>キン</t>
    </rPh>
    <phoneticPr fontId="3"/>
  </si>
  <si>
    <r>
      <rPr>
        <b/>
        <sz val="10"/>
        <rFont val="ＭＳ 明朝"/>
        <family val="1"/>
        <charset val="128"/>
      </rPr>
      <t>2018.11.14水</t>
    </r>
    <r>
      <rPr>
        <sz val="10"/>
        <rFont val="ＭＳ 明朝"/>
        <family val="1"/>
        <charset val="128"/>
      </rPr>
      <t xml:space="preserve"> 晴 水郡線袋田駅からバスで約10分滝本～袋田の滝 第一観瀑台～第二観瀑台～生瀬滝～滝本</t>
    </r>
    <rPh sb="10" eb="11">
      <t>スイ</t>
    </rPh>
    <rPh sb="14" eb="17">
      <t>スイグンセン</t>
    </rPh>
    <rPh sb="17" eb="20">
      <t>フクロダエキ</t>
    </rPh>
    <rPh sb="25" eb="26">
      <t>ヤク</t>
    </rPh>
    <rPh sb="28" eb="29">
      <t>フン</t>
    </rPh>
    <rPh sb="29" eb="31">
      <t>タキモト</t>
    </rPh>
    <rPh sb="32" eb="34">
      <t>フクロダ</t>
    </rPh>
    <rPh sb="35" eb="36">
      <t>タキ</t>
    </rPh>
    <rPh sb="37" eb="39">
      <t>ダイイチ</t>
    </rPh>
    <rPh sb="39" eb="40">
      <t>カン</t>
    </rPh>
    <rPh sb="40" eb="41">
      <t>バク</t>
    </rPh>
    <rPh sb="41" eb="42">
      <t>ダイ</t>
    </rPh>
    <rPh sb="43" eb="45">
      <t>ダイニ</t>
    </rPh>
    <rPh sb="45" eb="46">
      <t>カン</t>
    </rPh>
    <rPh sb="46" eb="47">
      <t>バク</t>
    </rPh>
    <rPh sb="47" eb="48">
      <t>ダイ</t>
    </rPh>
    <rPh sb="49" eb="51">
      <t>ナマセ</t>
    </rPh>
    <rPh sb="51" eb="52">
      <t>タキ</t>
    </rPh>
    <rPh sb="53" eb="55">
      <t>タキモトハレ</t>
    </rPh>
    <phoneticPr fontId="3"/>
  </si>
  <si>
    <t>高尾山</t>
  </si>
  <si>
    <t>城山</t>
  </si>
  <si>
    <t>そばとみかんの里を歩くみち</t>
    <phoneticPr fontId="3"/>
  </si>
  <si>
    <t>そば畑</t>
  </si>
  <si>
    <t>木戸不動尊</t>
  </si>
  <si>
    <t>分岐点1</t>
    <rPh sb="0" eb="2">
      <t>ブンキ</t>
    </rPh>
    <rPh sb="2" eb="3">
      <t>テン</t>
    </rPh>
    <phoneticPr fontId="3"/>
  </si>
  <si>
    <t>分岐点2</t>
    <rPh sb="0" eb="2">
      <t>ブンキ</t>
    </rPh>
    <rPh sb="2" eb="3">
      <t>テン</t>
    </rPh>
    <phoneticPr fontId="3"/>
  </si>
  <si>
    <t>花立峠</t>
  </si>
  <si>
    <t>龍門の滝</t>
  </si>
  <si>
    <t>滝駅</t>
  </si>
  <si>
    <t>道の駅ばとう</t>
    <rPh sb="0" eb="1">
      <t>ミチ</t>
    </rPh>
    <rPh sb="2" eb="3">
      <t>エキ</t>
    </rPh>
    <phoneticPr fontId="3"/>
  </si>
  <si>
    <t>分岐</t>
    <rPh sb="0" eb="2">
      <t>ブンキ</t>
    </rPh>
    <phoneticPr fontId="3"/>
  </si>
  <si>
    <t>那珂川の堤防P</t>
    <rPh sb="0" eb="3">
      <t>ナカガワ</t>
    </rPh>
    <rPh sb="4" eb="6">
      <t>テイボウ</t>
    </rPh>
    <phoneticPr fontId="3"/>
  </si>
  <si>
    <t>那珂川の堤防</t>
    <rPh sb="0" eb="3">
      <t>ナカガワ</t>
    </rPh>
    <rPh sb="4" eb="6">
      <t>テイボウ</t>
    </rPh>
    <phoneticPr fontId="3"/>
  </si>
  <si>
    <t>滝田ﾎﾟｹｯﾄﾊﾟｰｸ</t>
    <rPh sb="0" eb="2">
      <t>タキタ</t>
    </rPh>
    <phoneticPr fontId="3"/>
  </si>
  <si>
    <t>大松橋</t>
    <rPh sb="0" eb="2">
      <t>ダイマツ</t>
    </rPh>
    <rPh sb="2" eb="3">
      <t>バシ</t>
    </rPh>
    <phoneticPr fontId="3"/>
  </si>
  <si>
    <t>愛宕台公園</t>
    <rPh sb="0" eb="2">
      <t>アタゴ</t>
    </rPh>
    <rPh sb="2" eb="3">
      <t>ダイ</t>
    </rPh>
    <rPh sb="3" eb="5">
      <t>コウエン</t>
    </rPh>
    <phoneticPr fontId="3"/>
  </si>
  <si>
    <t>滝駅</t>
    <phoneticPr fontId="3"/>
  </si>
  <si>
    <t>烏山城跡P</t>
    <rPh sb="0" eb="2">
      <t>カラスヤマ</t>
    </rPh>
    <rPh sb="2" eb="4">
      <t>ジョウセキ</t>
    </rPh>
    <phoneticPr fontId="3"/>
  </si>
  <si>
    <t>和紙会館</t>
    <rPh sb="0" eb="2">
      <t>ワシ</t>
    </rPh>
    <rPh sb="2" eb="4">
      <t>カイカン</t>
    </rPh>
    <phoneticPr fontId="3"/>
  </si>
  <si>
    <t>コース27へ</t>
    <phoneticPr fontId="3"/>
  </si>
  <si>
    <r>
      <t>小山8:05-</t>
    </r>
    <r>
      <rPr>
        <sz val="8"/>
        <rFont val="ＭＳ 明朝"/>
        <family val="1"/>
        <charset val="128"/>
      </rPr>
      <t>水戸線</t>
    </r>
    <r>
      <rPr>
        <sz val="10"/>
        <rFont val="ＭＳ 明朝"/>
        <family val="1"/>
        <charset val="128"/>
      </rPr>
      <t>-8:27下館8:52-</t>
    </r>
    <r>
      <rPr>
        <sz val="8"/>
        <rFont val="ＭＳ 明朝"/>
        <family val="1"/>
        <charset val="128"/>
      </rPr>
      <t>真岡線</t>
    </r>
    <r>
      <rPr>
        <sz val="10"/>
        <rFont val="ＭＳ 明朝"/>
        <family val="1"/>
        <charset val="128"/>
      </rPr>
      <t>-10:01茂木10:03</t>
    </r>
    <r>
      <rPr>
        <sz val="8"/>
        <rFont val="ＭＳ 明朝"/>
        <family val="1"/>
        <charset val="128"/>
      </rPr>
      <t>-ﾀｸｼｰ-</t>
    </r>
    <r>
      <rPr>
        <sz val="10"/>
        <rFont val="ＭＳ 明朝"/>
        <family val="1"/>
        <charset val="128"/>
      </rPr>
      <t>10:15下飯田</t>
    </r>
    <rPh sb="15" eb="17">
      <t>シモダテ</t>
    </rPh>
    <rPh sb="22" eb="24">
      <t>モウカ</t>
    </rPh>
    <rPh sb="24" eb="25">
      <t>セン</t>
    </rPh>
    <rPh sb="31" eb="33">
      <t>モテギ</t>
    </rPh>
    <rPh sb="49" eb="50">
      <t>シモ</t>
    </rPh>
    <rPh sb="50" eb="52">
      <t>イイダ</t>
    </rPh>
    <phoneticPr fontId="3"/>
  </si>
  <si>
    <r>
      <t>生田4:55-5:12経堂5:14-5:25新宿5:35</t>
    </r>
    <r>
      <rPr>
        <sz val="8"/>
        <rFont val="ＭＳ 明朝"/>
        <family val="1"/>
        <charset val="128"/>
      </rPr>
      <t>-山手線-</t>
    </r>
    <r>
      <rPr>
        <sz val="10"/>
        <rFont val="ＭＳ 明朝"/>
        <family val="1"/>
        <charset val="128"/>
      </rPr>
      <t>6:00上野6:08</t>
    </r>
    <r>
      <rPr>
        <sz val="8"/>
        <rFont val="ＭＳ 明朝"/>
        <family val="1"/>
        <charset val="128"/>
      </rPr>
      <t>-宇都宮線-</t>
    </r>
    <r>
      <rPr>
        <sz val="10"/>
        <rFont val="ＭＳ 明朝"/>
        <family val="1"/>
        <charset val="128"/>
      </rPr>
      <t>7:24</t>
    </r>
    <phoneticPr fontId="3"/>
  </si>
  <si>
    <r>
      <t>小山7:33</t>
    </r>
    <r>
      <rPr>
        <sz val="8"/>
        <rFont val="ＭＳ 明朝"/>
        <family val="1"/>
        <charset val="128"/>
      </rPr>
      <t>-水戸線-</t>
    </r>
    <r>
      <rPr>
        <sz val="10"/>
        <rFont val="ＭＳ 明朝"/>
        <family val="1"/>
        <charset val="128"/>
      </rPr>
      <t>7:56下館8:07</t>
    </r>
    <r>
      <rPr>
        <sz val="8"/>
        <rFont val="ＭＳ 明朝"/>
        <family val="1"/>
        <charset val="128"/>
      </rPr>
      <t>-真岡線-</t>
    </r>
    <r>
      <rPr>
        <sz val="10"/>
        <rFont val="ＭＳ 明朝"/>
        <family val="1"/>
        <charset val="128"/>
      </rPr>
      <t>9:20茂木9:22</t>
    </r>
    <r>
      <rPr>
        <sz val="8"/>
        <rFont val="ＭＳ 明朝"/>
        <family val="1"/>
        <charset val="128"/>
      </rPr>
      <t>-ﾀｸｼｰ</t>
    </r>
    <r>
      <rPr>
        <sz val="10"/>
        <rFont val="ＭＳ 明朝"/>
        <family val="1"/>
        <charset val="128"/>
      </rPr>
      <t>-7:36大瀬</t>
    </r>
    <phoneticPr fontId="3"/>
  </si>
  <si>
    <t>大瀬橋</t>
    <rPh sb="0" eb="2">
      <t>オオセ</t>
    </rPh>
    <rPh sb="2" eb="3">
      <t>バシ</t>
    </rPh>
    <phoneticPr fontId="3"/>
  </si>
  <si>
    <t>残り</t>
    <rPh sb="0" eb="1">
      <t>ノコ</t>
    </rPh>
    <phoneticPr fontId="3"/>
  </si>
  <si>
    <r>
      <rPr>
        <b/>
        <sz val="10"/>
        <rFont val="ＭＳ 明朝"/>
        <family val="1"/>
        <charset val="128"/>
      </rPr>
      <t>2019.01.31木 曇</t>
    </r>
    <r>
      <rPr>
        <sz val="10"/>
        <rFont val="ＭＳ 明朝"/>
        <family val="1"/>
        <charset val="128"/>
      </rPr>
      <t xml:space="preserve"> 高尾山口駅～清滝～高尾病院～霞台～ⓢケーブル高尾山駅～薬王院～富士道～山頂～稲荷山～高尾山口駅</t>
    </r>
    <rPh sb="10" eb="11">
      <t>モク</t>
    </rPh>
    <rPh sb="12" eb="13">
      <t>クモリ</t>
    </rPh>
    <rPh sb="14" eb="18">
      <t>タカオサングチ</t>
    </rPh>
    <rPh sb="23" eb="25">
      <t>タカオ</t>
    </rPh>
    <rPh sb="25" eb="27">
      <t>ビョウイン</t>
    </rPh>
    <rPh sb="28" eb="30">
      <t>カスミダイ</t>
    </rPh>
    <rPh sb="36" eb="39">
      <t>タカオサン</t>
    </rPh>
    <rPh sb="39" eb="40">
      <t>エキ</t>
    </rPh>
    <rPh sb="45" eb="47">
      <t>フジ</t>
    </rPh>
    <rPh sb="47" eb="48">
      <t>ミチ</t>
    </rPh>
    <rPh sb="49" eb="51">
      <t>サンチョウ</t>
    </rPh>
    <rPh sb="56" eb="60">
      <t>タカオサングチ</t>
    </rPh>
    <phoneticPr fontId="3"/>
  </si>
  <si>
    <t>長峰ﾋﾞｼﾞﾀｰｾﾝﾀｰ</t>
    <phoneticPr fontId="3"/>
  </si>
  <si>
    <t>太平寺</t>
    <rPh sb="0" eb="3">
      <t>タイヘイジ</t>
    </rPh>
    <phoneticPr fontId="3"/>
  </si>
  <si>
    <r>
      <t>宇都宮6:59</t>
    </r>
    <r>
      <rPr>
        <sz val="8"/>
        <rFont val="ＭＳ 明朝"/>
        <family val="1"/>
        <charset val="128"/>
      </rPr>
      <t>-宇都宮線-</t>
    </r>
    <r>
      <rPr>
        <sz val="10"/>
        <rFont val="ＭＳ 明朝"/>
        <family val="1"/>
        <charset val="128"/>
      </rPr>
      <t>7:15氏家</t>
    </r>
    <rPh sb="0" eb="3">
      <t>ウツノミヤ</t>
    </rPh>
    <rPh sb="11" eb="12">
      <t>セン</t>
    </rPh>
    <rPh sb="17" eb="19">
      <t>ウジイエ</t>
    </rPh>
    <phoneticPr fontId="3"/>
  </si>
  <si>
    <t>案内標識</t>
    <rPh sb="0" eb="2">
      <t>アンナイ</t>
    </rPh>
    <rPh sb="2" eb="4">
      <t>ヒョウシキ</t>
    </rPh>
    <phoneticPr fontId="3"/>
  </si>
  <si>
    <t>解石神社奥宮</t>
    <phoneticPr fontId="3"/>
  </si>
  <si>
    <t>奥宮</t>
  </si>
  <si>
    <t>大瀬橋P</t>
    <rPh sb="0" eb="2">
      <t>オオセ</t>
    </rPh>
    <rPh sb="2" eb="3">
      <t>バシ</t>
    </rPh>
    <phoneticPr fontId="3"/>
  </si>
  <si>
    <r>
      <t>滝駅15:36</t>
    </r>
    <r>
      <rPr>
        <sz val="8"/>
        <rFont val="ＭＳ 明朝"/>
        <family val="1"/>
        <charset val="128"/>
      </rPr>
      <t>-烏山線-</t>
    </r>
    <r>
      <rPr>
        <sz val="10"/>
        <rFont val="ＭＳ 明朝"/>
        <family val="1"/>
        <charset val="128"/>
      </rPr>
      <t>16:13宝積寺16:19</t>
    </r>
    <r>
      <rPr>
        <sz val="8"/>
        <rFont val="ＭＳ 明朝"/>
        <family val="1"/>
        <charset val="128"/>
      </rPr>
      <t>-宇都宮線-</t>
    </r>
    <r>
      <rPr>
        <sz val="10"/>
        <rFont val="ＭＳ 明朝"/>
        <family val="1"/>
        <charset val="128"/>
      </rPr>
      <t>16:30</t>
    </r>
    <r>
      <rPr>
        <sz val="8"/>
        <rFont val="ＭＳ 明朝"/>
        <family val="1"/>
        <charset val="128"/>
      </rPr>
      <t>宇</t>
    </r>
    <r>
      <rPr>
        <sz val="10"/>
        <rFont val="ＭＳ 明朝"/>
        <family val="1"/>
        <charset val="128"/>
      </rPr>
      <t>都宮16:36</t>
    </r>
    <r>
      <rPr>
        <sz val="8"/>
        <rFont val="ＭＳ 明朝"/>
        <family val="1"/>
        <charset val="128"/>
      </rPr>
      <t>-宇都宮線通勤快速-</t>
    </r>
    <rPh sb="0" eb="1">
      <t>タキ</t>
    </rPh>
    <rPh sb="1" eb="2">
      <t>エキ</t>
    </rPh>
    <rPh sb="8" eb="11">
      <t>カラスヤマセン</t>
    </rPh>
    <rPh sb="17" eb="20">
      <t>ホウシャクジ</t>
    </rPh>
    <rPh sb="26" eb="29">
      <t>ウツノミヤ</t>
    </rPh>
    <rPh sb="29" eb="30">
      <t>セン</t>
    </rPh>
    <rPh sb="36" eb="39">
      <t>ウツノミヤ</t>
    </rPh>
    <rPh sb="45" eb="48">
      <t>ウツノミヤ</t>
    </rPh>
    <rPh sb="48" eb="49">
      <t>セン</t>
    </rPh>
    <rPh sb="49" eb="51">
      <t>ツウキン</t>
    </rPh>
    <rPh sb="51" eb="53">
      <t>カイソク</t>
    </rPh>
    <phoneticPr fontId="3"/>
  </si>
  <si>
    <t>栃木26番-1
そばとみかんの里を歩くみち
5.8km-2
2019年
02月21日(木)
晴
9:36～11:32
1:55→1:56</t>
    <rPh sb="0" eb="2">
      <t>トチギ</t>
    </rPh>
    <rPh sb="4" eb="5">
      <t>バン</t>
    </rPh>
    <rPh sb="44" eb="45">
      <t>モク</t>
    </rPh>
    <rPh sb="47" eb="48">
      <t>ハレ</t>
    </rPh>
    <phoneticPr fontId="3"/>
  </si>
  <si>
    <t>栃木27番
石段とツツジ咲く峠のみち
12.2km-3
2019年
02月21日(木)
晴
11:41～15:26
4:40→3:45</t>
    <rPh sb="0" eb="2">
      <t>トチギ</t>
    </rPh>
    <rPh sb="4" eb="5">
      <t>バン</t>
    </rPh>
    <phoneticPr fontId="3"/>
  </si>
  <si>
    <t>栃木28番
山あげ祭の里をめぐるみち
9.0km-2
2019年
02月22日(金)
晴
11:25～14:23
3:40→2:58</t>
    <rPh sb="0" eb="2">
      <t>トチギ</t>
    </rPh>
    <rPh sb="4" eb="5">
      <t>バン</t>
    </rPh>
    <rPh sb="41" eb="42">
      <t>キン</t>
    </rPh>
    <phoneticPr fontId="3"/>
  </si>
  <si>
    <t>栃木29番
那珂川の堤を歩くみち
10.7km-2
2019年
02月22日(金)
晴
8:31～11:18
3:40→2:47</t>
    <rPh sb="0" eb="2">
      <t>トチギ</t>
    </rPh>
    <rPh sb="4" eb="5">
      <t>バン</t>
    </rPh>
    <phoneticPr fontId="3"/>
  </si>
  <si>
    <t>解石神社本殿</t>
    <phoneticPr fontId="3"/>
  </si>
  <si>
    <t>認定外（お山巡りのみち）</t>
    <rPh sb="0" eb="2">
      <t>ニンテイ</t>
    </rPh>
    <rPh sb="2" eb="3">
      <t>ガイ</t>
    </rPh>
    <phoneticPr fontId="3"/>
  </si>
  <si>
    <t>（連絡コース）</t>
    <phoneticPr fontId="3"/>
  </si>
  <si>
    <t>認定外コース</t>
    <rPh sb="0" eb="2">
      <t>ニンテイ</t>
    </rPh>
    <rPh sb="2" eb="3">
      <t>ガイ</t>
    </rPh>
    <phoneticPr fontId="3"/>
  </si>
  <si>
    <t>未選択</t>
    <rPh sb="0" eb="1">
      <t>ミ</t>
    </rPh>
    <rPh sb="1" eb="3">
      <t>センタク</t>
    </rPh>
    <phoneticPr fontId="3"/>
  </si>
  <si>
    <t>(2)</t>
    <phoneticPr fontId="3"/>
  </si>
  <si>
    <t>(3)</t>
    <phoneticPr fontId="3"/>
  </si>
  <si>
    <t>認定外コース</t>
    <rPh sb="0" eb="2">
      <t>ニンテイ</t>
    </rPh>
    <rPh sb="2" eb="3">
      <t>ガイ</t>
    </rPh>
    <phoneticPr fontId="3"/>
  </si>
  <si>
    <t>合計</t>
    <rPh sb="0" eb="2">
      <t>ゴウケイ</t>
    </rPh>
    <phoneticPr fontId="3"/>
  </si>
  <si>
    <t>平成26年長距離自然歩道利用者数（自然歩道別）</t>
    <phoneticPr fontId="3"/>
  </si>
  <si>
    <t>平成27年長距離自然歩道利用者数（自然歩道別）</t>
  </si>
  <si>
    <t>平成21年長距離自然歩道利用者数（自然歩道別）</t>
  </si>
  <si>
    <t>平成22年長距離自然歩道利用者数（自然歩道別）</t>
  </si>
  <si>
    <t>平成23年長距離自然歩道利用者数（自然歩道別）</t>
  </si>
  <si>
    <t>平成24年長距離自然歩道利用者数（自然歩道別）</t>
  </si>
  <si>
    <t>平成20年長距離自然歩道利用者数（自然歩道別）</t>
    <phoneticPr fontId="3"/>
  </si>
  <si>
    <t>平成25年長距離自然歩道利用者数（自然歩道別）</t>
    <phoneticPr fontId="3"/>
  </si>
  <si>
    <t>平成19年長距離自然歩道利用者数（自然歩道別）</t>
  </si>
  <si>
    <t>http://www.pref.kanagawa.jp/cnt/f160396/p915567.html</t>
    <phoneticPr fontId="3"/>
  </si>
  <si>
    <t>東海自然歩道（神奈川県コース）コースマップ</t>
  </si>
  <si>
    <r>
      <t xml:space="preserve">2019.02.21木 </t>
    </r>
    <r>
      <rPr>
        <b/>
        <sz val="10"/>
        <rFont val="ＭＳ 明朝"/>
        <family val="1"/>
        <charset val="128"/>
      </rPr>
      <t>栃木26-1</t>
    </r>
    <r>
      <rPr>
        <sz val="10"/>
        <rFont val="ＭＳ 明朝"/>
        <family val="1"/>
        <charset val="128"/>
      </rPr>
      <t xml:space="preserve"> そばとみかんの里を歩くみち 5.8km-2 晴 9:36～11:32 1:55→1:56</t>
    </r>
    <phoneticPr fontId="3"/>
  </si>
  <si>
    <r>
      <t xml:space="preserve">2019.02.21木 </t>
    </r>
    <r>
      <rPr>
        <b/>
        <sz val="10"/>
        <rFont val="ＭＳ 明朝"/>
        <family val="1"/>
        <charset val="128"/>
      </rPr>
      <t>栃木27</t>
    </r>
    <r>
      <rPr>
        <sz val="10"/>
        <rFont val="ＭＳ 明朝"/>
        <family val="1"/>
        <charset val="128"/>
      </rPr>
      <t xml:space="preserve"> 石段とツツジ咲く峠のみち 12.2km-3 晴 11:41～15:26 4:40→3:45</t>
    </r>
    <phoneticPr fontId="3"/>
  </si>
  <si>
    <r>
      <t xml:space="preserve">2019.02.22金 </t>
    </r>
    <r>
      <rPr>
        <b/>
        <sz val="10"/>
        <rFont val="ＭＳ 明朝"/>
        <family val="1"/>
        <charset val="128"/>
      </rPr>
      <t>栃木29</t>
    </r>
    <r>
      <rPr>
        <sz val="10"/>
        <rFont val="ＭＳ 明朝"/>
        <family val="1"/>
        <charset val="128"/>
      </rPr>
      <t xml:space="preserve"> 那珂川の堤を歩くみち 10.7km-2 晴 8:31～11:18 3:40→2:47</t>
    </r>
    <phoneticPr fontId="3"/>
  </si>
  <si>
    <r>
      <t xml:space="preserve">2019.02.22金 </t>
    </r>
    <r>
      <rPr>
        <b/>
        <sz val="10"/>
        <rFont val="ＭＳ 明朝"/>
        <family val="1"/>
        <charset val="128"/>
      </rPr>
      <t>栃木28</t>
    </r>
    <r>
      <rPr>
        <sz val="10"/>
        <rFont val="ＭＳ 明朝"/>
        <family val="1"/>
        <charset val="128"/>
      </rPr>
      <t xml:space="preserve"> 山あげ祭の里をめぐるみち 9.0km-2 晴 1:25～14:23 3:40→2:58</t>
    </r>
    <phoneticPr fontId="3"/>
  </si>
  <si>
    <t>分岐</t>
    <rPh sb="0" eb="2">
      <t>ブンキ</t>
    </rPh>
    <phoneticPr fontId="3"/>
  </si>
  <si>
    <t>すくすくの森入口</t>
    <rPh sb="6" eb="8">
      <t>イリグチ</t>
    </rPh>
    <phoneticPr fontId="3"/>
  </si>
  <si>
    <t>すくすくの森分岐</t>
    <rPh sb="6" eb="8">
      <t>ブンキ</t>
    </rPh>
    <phoneticPr fontId="3"/>
  </si>
  <si>
    <t>乾徳寺</t>
  </si>
  <si>
    <t>広重美術館</t>
  </si>
  <si>
    <t>和見</t>
  </si>
  <si>
    <r>
      <t>生田4:55-5:12経堂5:14-5:25新宿5:35</t>
    </r>
    <r>
      <rPr>
        <sz val="8"/>
        <rFont val="ＭＳ 明朝"/>
        <family val="1"/>
        <charset val="128"/>
      </rPr>
      <t>-山手線-</t>
    </r>
    <r>
      <rPr>
        <sz val="10"/>
        <rFont val="ＭＳ 明朝"/>
        <family val="1"/>
        <charset val="128"/>
      </rPr>
      <t>6:00上野6:08</t>
    </r>
    <r>
      <rPr>
        <sz val="8"/>
        <rFont val="ＭＳ 明朝"/>
        <family val="1"/>
        <charset val="128"/>
      </rPr>
      <t>-宇都宮線-</t>
    </r>
    <r>
      <rPr>
        <sz val="10"/>
        <rFont val="ＭＳ 明朝"/>
        <family val="1"/>
        <charset val="128"/>
      </rPr>
      <t>7:30</t>
    </r>
    <phoneticPr fontId="3"/>
  </si>
  <si>
    <r>
      <t>小金井7:41</t>
    </r>
    <r>
      <rPr>
        <sz val="8"/>
        <rFont val="ＭＳ 明朝"/>
        <family val="1"/>
        <charset val="128"/>
      </rPr>
      <t>-宇都宮線-</t>
    </r>
    <r>
      <rPr>
        <sz val="10"/>
        <rFont val="ＭＳ 明朝"/>
        <family val="1"/>
        <charset val="128"/>
      </rPr>
      <t>8:21氏家8:30</t>
    </r>
    <r>
      <rPr>
        <sz val="8"/>
        <rFont val="ＭＳ 明朝"/>
        <family val="1"/>
        <charset val="128"/>
      </rPr>
      <t>-バス-</t>
    </r>
    <r>
      <rPr>
        <sz val="10"/>
        <rFont val="ＭＳ 明朝"/>
        <family val="1"/>
        <charset val="128"/>
      </rPr>
      <t>9:10道の駅ばとう</t>
    </r>
    <rPh sb="0" eb="3">
      <t>コガネイ</t>
    </rPh>
    <rPh sb="8" eb="11">
      <t>ウツノミヤ</t>
    </rPh>
    <rPh sb="17" eb="19">
      <t>ウジイエ</t>
    </rPh>
    <phoneticPr fontId="3"/>
  </si>
  <si>
    <t>唐の御所P</t>
    <phoneticPr fontId="3"/>
  </si>
  <si>
    <t>解説標識</t>
    <phoneticPr fontId="3"/>
  </si>
  <si>
    <r>
      <t>18:01赤羽18:11</t>
    </r>
    <r>
      <rPr>
        <sz val="8"/>
        <rFont val="ＭＳ 明朝"/>
        <family val="1"/>
        <charset val="128"/>
      </rPr>
      <t>-埼京線-</t>
    </r>
    <r>
      <rPr>
        <sz val="10"/>
        <rFont val="ＭＳ 明朝"/>
        <family val="1"/>
        <charset val="128"/>
      </rPr>
      <t>18:25新宿18:38</t>
    </r>
    <r>
      <rPr>
        <sz val="8"/>
        <rFont val="ＭＳ 明朝"/>
        <family val="1"/>
        <charset val="128"/>
      </rPr>
      <t>-小田急線快速急行-</t>
    </r>
    <r>
      <rPr>
        <sz val="10"/>
        <rFont val="ＭＳ 明朝"/>
        <family val="1"/>
        <charset val="128"/>
      </rPr>
      <t>18:56登戸18:59</t>
    </r>
    <r>
      <rPr>
        <sz val="8"/>
        <rFont val="ＭＳ 明朝"/>
        <family val="1"/>
        <charset val="128"/>
      </rPr>
      <t>-各停-</t>
    </r>
    <r>
      <rPr>
        <sz val="10"/>
        <rFont val="ＭＳ 明朝"/>
        <family val="1"/>
        <charset val="128"/>
      </rPr>
      <t>19:02生田</t>
    </r>
    <rPh sb="5" eb="7">
      <t>アカバネ</t>
    </rPh>
    <rPh sb="13" eb="16">
      <t>サイキョウセン</t>
    </rPh>
    <rPh sb="22" eb="24">
      <t>シンジュク</t>
    </rPh>
    <rPh sb="30" eb="33">
      <t>オダキュウ</t>
    </rPh>
    <rPh sb="33" eb="34">
      <t>セン</t>
    </rPh>
    <rPh sb="34" eb="36">
      <t>カイソク</t>
    </rPh>
    <rPh sb="36" eb="38">
      <t>キュウコウ</t>
    </rPh>
    <rPh sb="44" eb="46">
      <t>ノボリト</t>
    </rPh>
    <rPh sb="52" eb="53">
      <t>カク</t>
    </rPh>
    <rPh sb="53" eb="54">
      <t>テイ</t>
    </rPh>
    <phoneticPr fontId="3"/>
  </si>
  <si>
    <t>栃木30番
浮世絵と史跡
を見る里のみち
11.4m-3
2019年
3月28日(木)
晴時々曇
09:17～12:27
4:20→3:10</t>
    <rPh sb="0" eb="2">
      <t>トチギ</t>
    </rPh>
    <rPh sb="4" eb="5">
      <t>バン</t>
    </rPh>
    <rPh sb="42" eb="43">
      <t>モク</t>
    </rPh>
    <rPh sb="45" eb="46">
      <t>ハレ</t>
    </rPh>
    <rPh sb="46" eb="48">
      <t>トキドキ</t>
    </rPh>
    <phoneticPr fontId="3"/>
  </si>
  <si>
    <t>栃木31番-1
浮世絵と史跡を見る里のみち
7.3km-2
2019年
3月28日(木)
晴時々曇
12:31～14:21
2:40→1:50</t>
    <rPh sb="0" eb="2">
      <t>トチギ</t>
    </rPh>
    <rPh sb="4" eb="5">
      <t>バン</t>
    </rPh>
    <phoneticPr fontId="3"/>
  </si>
  <si>
    <t>青少年旅行村</t>
  </si>
  <si>
    <t>広瀬温泉郷P</t>
    <phoneticPr fontId="3"/>
  </si>
  <si>
    <t>分岐</t>
    <rPh sb="0" eb="2">
      <t>ブンキ</t>
    </rPh>
    <phoneticPr fontId="3"/>
  </si>
  <si>
    <t>なかがわ水遊園</t>
    <phoneticPr fontId="3"/>
  </si>
  <si>
    <t>ゆりがねの湯</t>
    <phoneticPr fontId="3"/>
  </si>
  <si>
    <r>
      <t>光丸山前バス停15:31</t>
    </r>
    <r>
      <rPr>
        <sz val="9"/>
        <rFont val="ＭＳ 明朝"/>
        <family val="1"/>
        <charset val="128"/>
      </rPr>
      <t>-バス-</t>
    </r>
    <r>
      <rPr>
        <sz val="10"/>
        <rFont val="ＭＳ 明朝"/>
        <family val="1"/>
        <charset val="128"/>
      </rPr>
      <t>16:06西那須野駅16:27</t>
    </r>
    <r>
      <rPr>
        <sz val="8"/>
        <rFont val="ＭＳ 明朝"/>
        <family val="1"/>
        <charset val="128"/>
      </rPr>
      <t>-宇都宮線-</t>
    </r>
    <r>
      <rPr>
        <sz val="10"/>
        <rFont val="ＭＳ 明朝"/>
        <family val="1"/>
        <charset val="128"/>
      </rPr>
      <t>17:07宇都宮17:18</t>
    </r>
    <r>
      <rPr>
        <sz val="8"/>
        <rFont val="ＭＳ 明朝"/>
        <family val="1"/>
        <charset val="128"/>
      </rPr>
      <t>-宇都宮線-</t>
    </r>
    <r>
      <rPr>
        <sz val="10"/>
        <rFont val="ＭＳ 明朝"/>
        <family val="1"/>
        <charset val="128"/>
      </rPr>
      <t>18:38</t>
    </r>
    <rPh sb="6" eb="7">
      <t>テイ</t>
    </rPh>
    <rPh sb="25" eb="29">
      <t>ニシナスノ</t>
    </rPh>
    <rPh sb="29" eb="30">
      <t>エキ</t>
    </rPh>
    <rPh sb="36" eb="39">
      <t>ウツノミヤ</t>
    </rPh>
    <rPh sb="39" eb="40">
      <t>セン</t>
    </rPh>
    <rPh sb="46" eb="49">
      <t>ウツノミヤ</t>
    </rPh>
    <rPh sb="55" eb="58">
      <t>ウツノミヤ</t>
    </rPh>
    <rPh sb="58" eb="59">
      <t>セン</t>
    </rPh>
    <phoneticPr fontId="3"/>
  </si>
  <si>
    <r>
      <rPr>
        <b/>
        <sz val="10"/>
        <rFont val="ＭＳ 明朝"/>
        <family val="1"/>
        <charset val="128"/>
      </rPr>
      <t>2019.03.09土 晴</t>
    </r>
    <r>
      <rPr>
        <sz val="10"/>
        <rFont val="ＭＳ 明朝"/>
        <family val="1"/>
        <charset val="128"/>
      </rPr>
      <t xml:space="preserve"> 高尾山口駅～清滝－ケーブル－ⓢケーブル高尾山駅 </t>
    </r>
    <r>
      <rPr>
        <sz val="10"/>
        <color rgb="FFFF0000"/>
        <rFont val="ＭＳ 明朝"/>
        <family val="1"/>
        <charset val="128"/>
      </rPr>
      <t>トクトクブックバッジ</t>
    </r>
    <r>
      <rPr>
        <sz val="10"/>
        <rFont val="ＭＳ 明朝"/>
        <family val="1"/>
        <charset val="128"/>
      </rPr>
      <t xml:space="preserve"> スミカ－ケーブル－清滝</t>
    </r>
    <rPh sb="10" eb="11">
      <t>ド</t>
    </rPh>
    <rPh sb="12" eb="13">
      <t>ハレ</t>
    </rPh>
    <rPh sb="14" eb="18">
      <t>タカオサングチ</t>
    </rPh>
    <rPh sb="33" eb="36">
      <t>タカオサン</t>
    </rPh>
    <rPh sb="36" eb="37">
      <t>エキ</t>
    </rPh>
    <phoneticPr fontId="3"/>
  </si>
  <si>
    <r>
      <rPr>
        <b/>
        <sz val="10"/>
        <rFont val="ＭＳ 明朝"/>
        <family val="1"/>
        <charset val="128"/>
      </rPr>
      <t>2019.05.02木 曇後晴</t>
    </r>
    <r>
      <rPr>
        <sz val="10"/>
        <rFont val="ＭＳ 明朝"/>
        <family val="1"/>
        <charset val="128"/>
      </rPr>
      <t xml:space="preserve"> 高尾山薬王院祈祷殿駐車場～高尾山口駅～清滝－ケーブル－ⓢケーブル高尾山駅～薬王院～山頂～薬王院ケーブル高尾山駅－ケーブル－清滝～599～高尾山口駅～トリックアート美術館</t>
    </r>
    <rPh sb="10" eb="11">
      <t>モク</t>
    </rPh>
    <rPh sb="12" eb="13">
      <t>クモリ</t>
    </rPh>
    <rPh sb="13" eb="14">
      <t>ノチ</t>
    </rPh>
    <rPh sb="14" eb="15">
      <t>ハレ</t>
    </rPh>
    <rPh sb="16" eb="19">
      <t>タカオサン</t>
    </rPh>
    <rPh sb="19" eb="22">
      <t>ヤクオウイン</t>
    </rPh>
    <rPh sb="22" eb="24">
      <t>キトウ</t>
    </rPh>
    <rPh sb="24" eb="25">
      <t>デン</t>
    </rPh>
    <rPh sb="25" eb="28">
      <t>チュウシャジョウ</t>
    </rPh>
    <rPh sb="48" eb="51">
      <t>タカオサン</t>
    </rPh>
    <rPh sb="51" eb="52">
      <t>エキ</t>
    </rPh>
    <rPh sb="57" eb="59">
      <t>サンチョウ</t>
    </rPh>
    <rPh sb="84" eb="88">
      <t>タカオサングチ</t>
    </rPh>
    <rPh sb="97" eb="100">
      <t>ビジュツカン</t>
    </rPh>
    <phoneticPr fontId="3"/>
  </si>
  <si>
    <r>
      <rPr>
        <b/>
        <sz val="10"/>
        <rFont val="ＭＳ 明朝"/>
        <family val="1"/>
        <charset val="128"/>
      </rPr>
      <t>2019.04.06土 曇後晴</t>
    </r>
    <r>
      <rPr>
        <sz val="10"/>
        <rFont val="ＭＳ 明朝"/>
        <family val="1"/>
        <charset val="128"/>
      </rPr>
      <t xml:space="preserve"> </t>
    </r>
    <r>
      <rPr>
        <sz val="10"/>
        <color rgb="FFFF0000"/>
        <rFont val="ＭＳ 明朝"/>
        <family val="1"/>
        <charset val="128"/>
      </rPr>
      <t>高尾・陣馬スタンプハイク</t>
    </r>
    <r>
      <rPr>
        <sz val="10"/>
        <rFont val="ＭＳ 明朝"/>
        <family val="1"/>
        <charset val="128"/>
      </rPr>
      <t xml:space="preserve"> ⓢ高尾山口駅～極楽湯～氷川神社～ⓢ清滝（</t>
    </r>
    <r>
      <rPr>
        <sz val="10"/>
        <color rgb="FFFF0000"/>
        <rFont val="ＭＳ 明朝"/>
        <family val="1"/>
        <charset val="128"/>
      </rPr>
      <t>わかばまつり安全祈願祭・エコバッグ</t>
    </r>
    <r>
      <rPr>
        <sz val="10"/>
        <rFont val="ＭＳ 明朝"/>
        <family val="1"/>
        <charset val="128"/>
      </rPr>
      <t>）～599（</t>
    </r>
    <r>
      <rPr>
        <sz val="10"/>
        <color rgb="FFFF0000"/>
        <rFont val="ＭＳ 明朝"/>
        <family val="1"/>
        <charset val="128"/>
      </rPr>
      <t>ピンバッジ</t>
    </r>
    <r>
      <rPr>
        <sz val="10"/>
        <rFont val="ＭＳ 明朝"/>
        <family val="1"/>
        <charset val="128"/>
      </rPr>
      <t>）～清滝（</t>
    </r>
    <r>
      <rPr>
        <sz val="10"/>
        <color rgb="FFFF0000"/>
        <rFont val="ＭＳ 明朝"/>
        <family val="1"/>
        <charset val="128"/>
      </rPr>
      <t>八王子車人形</t>
    </r>
    <r>
      <rPr>
        <sz val="10"/>
        <rFont val="ＭＳ 明朝"/>
        <family val="1"/>
        <charset val="128"/>
      </rPr>
      <t>）～ⓢケーブル高尾山駅～ⓢ薬王院～富士道～３号路～ⓢ山頂～稲荷山～高尾山口駅</t>
    </r>
    <rPh sb="10" eb="11">
      <t>ド</t>
    </rPh>
    <rPh sb="12" eb="13">
      <t>クモリ</t>
    </rPh>
    <rPh sb="13" eb="14">
      <t>ノチ</t>
    </rPh>
    <rPh sb="14" eb="15">
      <t>ハレ</t>
    </rPh>
    <rPh sb="59" eb="62">
      <t>ゴクラクユ</t>
    </rPh>
    <rPh sb="63" eb="65">
      <t>ヒカワ</t>
    </rPh>
    <rPh sb="65" eb="67">
      <t>ジンジャ</t>
    </rPh>
    <rPh sb="72" eb="74">
      <t>アンゼン</t>
    </rPh>
    <rPh sb="112" eb="115">
      <t>タカオサン</t>
    </rPh>
    <rPh sb="115" eb="116">
      <t>エキ</t>
    </rPh>
    <phoneticPr fontId="3"/>
  </si>
  <si>
    <r>
      <t>2019.03.09土</t>
    </r>
    <r>
      <rPr>
        <b/>
        <sz val="10"/>
        <rFont val="ＭＳ 明朝"/>
        <family val="1"/>
        <charset val="128"/>
      </rPr>
      <t xml:space="preserve"> 晴</t>
    </r>
    <r>
      <rPr>
        <sz val="10"/>
        <rFont val="ＭＳ 明朝"/>
        <family val="1"/>
        <charset val="128"/>
      </rPr>
      <t xml:space="preserve"> 高尾山口駅～清滝－ケーブル－ⓢケーブル高尾山駅 </t>
    </r>
    <r>
      <rPr>
        <sz val="10"/>
        <color rgb="FFFF0000"/>
        <rFont val="ＭＳ 明朝"/>
        <family val="1"/>
        <charset val="128"/>
      </rPr>
      <t>トクトクブックバッジ</t>
    </r>
    <r>
      <rPr>
        <sz val="10"/>
        <rFont val="ＭＳ 明朝"/>
        <family val="1"/>
        <charset val="128"/>
      </rPr>
      <t xml:space="preserve"> スミカ－ケーブル－清滝</t>
    </r>
    <rPh sb="10" eb="11">
      <t>ド</t>
    </rPh>
    <rPh sb="12" eb="13">
      <t>ハレ</t>
    </rPh>
    <rPh sb="14" eb="18">
      <t>タカオサングチ</t>
    </rPh>
    <rPh sb="33" eb="36">
      <t>タカオサン</t>
    </rPh>
    <rPh sb="36" eb="37">
      <t>エキ</t>
    </rPh>
    <phoneticPr fontId="3"/>
  </si>
  <si>
    <t>旅行</t>
    <rPh sb="0" eb="2">
      <t>リョコウ</t>
    </rPh>
    <phoneticPr fontId="3"/>
  </si>
  <si>
    <t>御殿場</t>
  </si>
  <si>
    <t>御殿場</t>
    <rPh sb="0" eb="3">
      <t>ゴテンバ</t>
    </rPh>
    <phoneticPr fontId="3"/>
  </si>
  <si>
    <t>H29.8.4土～5日 晴 御殿場 時之栖 ロッジ、ぐりんぱ</t>
    <rPh sb="7" eb="8">
      <t>ド</t>
    </rPh>
    <rPh sb="10" eb="11">
      <t>ヒ</t>
    </rPh>
    <rPh sb="14" eb="17">
      <t>ゴテンバ</t>
    </rPh>
    <rPh sb="18" eb="21">
      <t>トキノスミカ</t>
    </rPh>
    <phoneticPr fontId="3"/>
  </si>
  <si>
    <t>H29.8.4金～5土 晴 御殿場 時之栖 御殿場高原ホテル</t>
    <rPh sb="7" eb="8">
      <t>キン</t>
    </rPh>
    <rPh sb="10" eb="11">
      <t>ド</t>
    </rPh>
    <rPh sb="14" eb="17">
      <t>ゴテンバ</t>
    </rPh>
    <rPh sb="18" eb="21">
      <t>トキノスミカ</t>
    </rPh>
    <rPh sb="22" eb="25">
      <t>ゴテンバ</t>
    </rPh>
    <rPh sb="25" eb="27">
      <t>コウゲン</t>
    </rPh>
    <phoneticPr fontId="3"/>
  </si>
  <si>
    <r>
      <t>生田5:07-5:35代々木上原5:36-6:12北千住6:22-</t>
    </r>
    <r>
      <rPr>
        <sz val="8"/>
        <rFont val="ＭＳ 明朝"/>
        <family val="1"/>
        <charset val="128"/>
      </rPr>
      <t>東部ｽｶｲﾂﾘｰ線</t>
    </r>
    <r>
      <rPr>
        <sz val="10"/>
        <rFont val="ＭＳ 明朝"/>
        <family val="1"/>
        <charset val="128"/>
      </rPr>
      <t>-7:54足利市</t>
    </r>
    <rPh sb="11" eb="16">
      <t>ヨヨギウエハラ</t>
    </rPh>
    <rPh sb="25" eb="28">
      <t>キタセンジュ</t>
    </rPh>
    <rPh sb="33" eb="35">
      <t>トウブ</t>
    </rPh>
    <rPh sb="47" eb="50">
      <t>アシカガシ</t>
    </rPh>
    <phoneticPr fontId="3"/>
  </si>
  <si>
    <r>
      <t>足利市8:00</t>
    </r>
    <r>
      <rPr>
        <sz val="8"/>
        <rFont val="ＭＳ 明朝"/>
        <family val="1"/>
        <charset val="128"/>
      </rPr>
      <t>-足利市生活路線バス-</t>
    </r>
    <r>
      <rPr>
        <sz val="10"/>
        <rFont val="ＭＳ 明朝"/>
        <family val="1"/>
        <charset val="128"/>
      </rPr>
      <t>8:37(8:39着)</t>
    </r>
    <rPh sb="0" eb="3">
      <t>アシカガシ</t>
    </rPh>
    <rPh sb="8" eb="11">
      <t>アシカガシ</t>
    </rPh>
    <rPh sb="11" eb="13">
      <t>セイカツ</t>
    </rPh>
    <rPh sb="13" eb="15">
      <t>ロセン</t>
    </rPh>
    <rPh sb="27" eb="28">
      <t>チャク</t>
    </rPh>
    <phoneticPr fontId="3"/>
  </si>
  <si>
    <t>コース７へ</t>
    <phoneticPr fontId="3"/>
  </si>
  <si>
    <t>コース６より</t>
    <phoneticPr fontId="3"/>
  </si>
  <si>
    <t>曇時々晴</t>
    <phoneticPr fontId="3"/>
  </si>
  <si>
    <t>晴後曇</t>
    <rPh sb="1" eb="2">
      <t>ノチ</t>
    </rPh>
    <phoneticPr fontId="3"/>
  </si>
  <si>
    <t>藤坂峠P</t>
    <phoneticPr fontId="3"/>
  </si>
  <si>
    <t>記念碑</t>
  </si>
  <si>
    <t>曇後晴</t>
    <rPh sb="1" eb="2">
      <t>ノチ</t>
    </rPh>
    <rPh sb="2" eb="3">
      <t>ハレ</t>
    </rPh>
    <phoneticPr fontId="3"/>
  </si>
  <si>
    <t>樺崎八幡宮P</t>
    <phoneticPr fontId="3"/>
  </si>
  <si>
    <t>足利駅</t>
    <phoneticPr fontId="3"/>
  </si>
  <si>
    <t>＜田沼駅＞</t>
  </si>
  <si>
    <r>
      <t>田沼12:12</t>
    </r>
    <r>
      <rPr>
        <sz val="8"/>
        <rFont val="ＭＳ 明朝"/>
        <family val="1"/>
        <charset val="128"/>
      </rPr>
      <t>-東武佐野線</t>
    </r>
    <r>
      <rPr>
        <sz val="10"/>
        <rFont val="ＭＳ 明朝"/>
        <family val="1"/>
        <charset val="128"/>
      </rPr>
      <t>-12:40館林12:58</t>
    </r>
    <r>
      <rPr>
        <sz val="8"/>
        <rFont val="ＭＳ 明朝"/>
        <family val="1"/>
        <charset val="128"/>
      </rPr>
      <t>-東武線-</t>
    </r>
    <r>
      <rPr>
        <sz val="10"/>
        <rFont val="ＭＳ 明朝"/>
        <family val="1"/>
        <charset val="128"/>
      </rPr>
      <t>13:27久喜13:34</t>
    </r>
    <r>
      <rPr>
        <sz val="8"/>
        <rFont val="ＭＳ 明朝"/>
        <family val="1"/>
        <charset val="128"/>
      </rPr>
      <t>-東武線-</t>
    </r>
    <r>
      <rPr>
        <sz val="10"/>
        <rFont val="ＭＳ 明朝"/>
        <family val="1"/>
        <charset val="128"/>
      </rPr>
      <t>14:18</t>
    </r>
    <rPh sb="0" eb="2">
      <t>タヌマ</t>
    </rPh>
    <rPh sb="8" eb="10">
      <t>トウブ</t>
    </rPh>
    <rPh sb="10" eb="13">
      <t>サノセン</t>
    </rPh>
    <rPh sb="19" eb="21">
      <t>タテバヤシ</t>
    </rPh>
    <rPh sb="27" eb="29">
      <t>トウブ</t>
    </rPh>
    <rPh sb="29" eb="30">
      <t>セン</t>
    </rPh>
    <rPh sb="36" eb="38">
      <t>クキ</t>
    </rPh>
    <phoneticPr fontId="3"/>
  </si>
  <si>
    <r>
      <t>北千住14:26</t>
    </r>
    <r>
      <rPr>
        <sz val="8"/>
        <rFont val="ＭＳ 明朝"/>
        <family val="1"/>
        <charset val="128"/>
      </rPr>
      <t>-千代田線-</t>
    </r>
    <r>
      <rPr>
        <sz val="10"/>
        <rFont val="ＭＳ 明朝"/>
        <family val="1"/>
        <charset val="128"/>
      </rPr>
      <t>15:03代々木上原15:06</t>
    </r>
    <r>
      <rPr>
        <sz val="8"/>
        <rFont val="ＭＳ 明朝"/>
        <family val="1"/>
        <charset val="128"/>
      </rPr>
      <t>-小田急線-</t>
    </r>
    <r>
      <rPr>
        <sz val="10"/>
        <rFont val="ＭＳ 明朝"/>
        <family val="1"/>
        <charset val="128"/>
      </rPr>
      <t>15:18登戸15:20</t>
    </r>
    <r>
      <rPr>
        <sz val="8"/>
        <rFont val="ＭＳ 明朝"/>
        <family val="1"/>
        <charset val="128"/>
      </rPr>
      <t>-小田急線-</t>
    </r>
    <r>
      <rPr>
        <sz val="10"/>
        <rFont val="ＭＳ 明朝"/>
        <family val="1"/>
        <charset val="128"/>
      </rPr>
      <t>15:24生田</t>
    </r>
    <rPh sb="58" eb="60">
      <t>イクタ</t>
    </rPh>
    <phoneticPr fontId="3"/>
  </si>
  <si>
    <t>歴史のまちを望むみち</t>
  </si>
  <si>
    <r>
      <t xml:space="preserve">大平下駅～大中寺～六角堂～大平山神社～錦着山～栃木駅
</t>
    </r>
    <r>
      <rPr>
        <sz val="10"/>
        <color rgb="FF833C0C"/>
        <rFont val="ＭＳ 明朝"/>
        <family val="1"/>
        <charset val="128"/>
      </rPr>
      <t>撮影ポイント：錦着山慰霊塔</t>
    </r>
    <r>
      <rPr>
        <sz val="10"/>
        <rFont val="ＭＳ 明朝"/>
        <family val="1"/>
        <charset val="128"/>
      </rPr>
      <t xml:space="preserve">
大きな工場の先で大失敗をしました。思い込みは禁物だということです。標識はきちんとしているのに、ろくろく見もせずに左折したのがいけなかったのです。道のない傾斜地を無理やり下りていくと、住宅地の手前でなんとフェンスに囲まれ向うに行けません。服にいっぱい草の種子がくっつき靴の中にも入ってしまいました。過去最大のミスかも知れません。大中寺手前のミスと合わせると１時間以上になってしまいました。それでも下り坂はできるだけ走ったので、約30分の超過で済みました。
謙信平展望台の位置が分りませんでした。コースはＴ字路を右なのですが、一度左に曲り展望台へ行って戻ってくるようです。案内板はありましたがかすれてよく見えず、コースマップもそのようになっていません。結局すぐ近くの見通しの悪い展望台に上り、眺めの悪さにがっかりしてしまいました。もう少ししっかりした案内をしてほしいものです。</t>
    </r>
    <rPh sb="48" eb="49">
      <t>サキ</t>
    </rPh>
    <rPh sb="118" eb="121">
      <t>ケイシャチ</t>
    </rPh>
    <rPh sb="133" eb="136">
      <t>ジュウタクチ</t>
    </rPh>
    <rPh sb="137" eb="139">
      <t>テマエ</t>
    </rPh>
    <rPh sb="342" eb="343">
      <t>ミ</t>
    </rPh>
    <rPh sb="370" eb="371">
      <t>チカ</t>
    </rPh>
    <phoneticPr fontId="3"/>
  </si>
  <si>
    <r>
      <t xml:space="preserve">村檜神社～桜峠～清水寺～大中寺～西山田ブドウ団地～大平下駅
</t>
    </r>
    <r>
      <rPr>
        <sz val="10"/>
        <color rgb="FF833C0C"/>
        <rFont val="ＭＳ 明朝"/>
        <family val="1"/>
        <charset val="128"/>
      </rPr>
      <t xml:space="preserve">撮影ポイント：桜峠の四阿
</t>
    </r>
    <r>
      <rPr>
        <sz val="10"/>
        <rFont val="ＭＳ 明朝"/>
        <family val="1"/>
        <charset val="128"/>
      </rPr>
      <t xml:space="preserve">
昼前にコース９のゴール村檜神社に着いたので、昼食を取ろうとお店を探しましたが、全く見当たりませんでした。仕方なくコンビニで買ったパンを食べて、すぐコース10をスタートしました。出だしこそ村檜神社と大慈寺など見るところがありますが、その先桜峠までの約５kmは見るべきものがありません。平坦で単調な道が延々と続きます。桜峠で写真を撮っていたら、晃石山の方から一人の男性が下りてきて、休まずに清水寺の方に消えて行きました。他には誰も出会いませんでした。清水寺からのあじさい林道は舗装された歩き易い道です。大中寺へ抜ける細い道は本当にここでいいのかと迷いながら進みました。ブドウ団地を過ぎる約２kmの道は遊歩道のような杉林で雰囲気のある道でした。</t>
    </r>
    <phoneticPr fontId="3"/>
  </si>
  <si>
    <r>
      <t xml:space="preserve">(逆)小金井駅～摩利支天塚古墳～琵琶塚古墳～紫式部の墓～下野国分尼寺跡～下野国分寺跡～蓮華寺～下野国庁跡～大神神社～野州大塚駅
</t>
    </r>
    <r>
      <rPr>
        <sz val="10"/>
        <color rgb="FF833C0C"/>
        <rFont val="ＭＳ 明朝"/>
        <family val="1"/>
        <charset val="128"/>
      </rPr>
      <t>撮影ポイント：摩利支天塚古墳摩利支天社</t>
    </r>
    <r>
      <rPr>
        <sz val="10"/>
        <rFont val="ＭＳ 明朝"/>
        <family val="1"/>
        <charset val="128"/>
      </rPr>
      <t xml:space="preserve">
昨日は小山駅前のホテルに宿泊しました。当初は6:25発の宇都宮線に乗るつもりでした。しかし、コース16,15とも大幅に時間超過したので、もっと早い電車に乗るため4:30に起床しました。栃木県３コース目も５時間の標準時間を大幅に超過し、５時間54分かかってしまいました。休憩・見学・撮影を除いても21分超過しています。指導標識がなく大回りをしたところもありますが、それほど大きなロスではありませんでした。それでも大きくズレ込んだのは見所が多いことも影響しているのではないでしょうか。
このコースは神社・仏閣だけでなく、古墳やら国庁跡など史跡が多く資料館なども各所にありました。これらの史跡を維持していくのは大変なことだと思います。時間があればじっくり見てみたい気がします。
栃木県で２番目に長い距離ですが朝６時前に出発したので、何とか午前中に歩き終えることができました。</t>
    </r>
    <rPh sb="1" eb="2">
      <t>ギャク</t>
    </rPh>
    <rPh sb="16" eb="18">
      <t>ビワ</t>
    </rPh>
    <rPh sb="18" eb="19">
      <t>ツカ</t>
    </rPh>
    <rPh sb="19" eb="21">
      <t>コフン</t>
    </rPh>
    <rPh sb="22" eb="25">
      <t>ムラサキシキブ</t>
    </rPh>
    <rPh sb="26" eb="27">
      <t>ハカ</t>
    </rPh>
    <rPh sb="49" eb="51">
      <t>シモツケ</t>
    </rPh>
    <rPh sb="51" eb="52">
      <t>コク</t>
    </rPh>
    <rPh sb="52" eb="53">
      <t>チョウ</t>
    </rPh>
    <rPh sb="53" eb="54">
      <t>アト</t>
    </rPh>
    <phoneticPr fontId="3"/>
  </si>
  <si>
    <r>
      <t xml:space="preserve">(逆)久下田駅～芳全寺～宗光寺～長沼八幡宮～龍興寺～安国寺～祇園原～自治医大駅
</t>
    </r>
    <r>
      <rPr>
        <sz val="10"/>
        <color rgb="FF833C0C"/>
        <rFont val="ＭＳ 明朝"/>
        <family val="1"/>
        <charset val="128"/>
      </rPr>
      <t xml:space="preserve">撮影ポイント：長沼八幡宮随身門
</t>
    </r>
    <r>
      <rPr>
        <sz val="10"/>
        <rFont val="ＭＳ 明朝"/>
        <family val="1"/>
        <charset val="128"/>
      </rPr>
      <t xml:space="preserve">
先月までに１都５県119コースを歩き終え、いよいよ最後の栃木県を回ります。栃木県最初のコースは最高地点が標高61mで、なだらかな道でした。距離は県内最長の21.0kmで見るところも多く、思ったより時間がかかってしまいました。
鬼怒川サイクリングロード1.7kmと田川サイクリングロード0.7kmの２つのサイクリングロード計2.4kmを歩くのも、このコースの特徴といえます。指導標識や指導柱が要所要所に設置されており、距離表示もあるので大変助かりました。ただし、片側しか歩道がなく横断歩道のないところで、道路の反対側に指導標識が設置されているところが何ヶ所かあります。内容を見るためにわざわざ道路を渡り、また歩道に戻るということは煩わしいだけでなく危険です。なぜこのような場所に設置しているのか不思議でなりません。
県が設定した標準時間は休憩や見学の時間が含まれていないのは承知しているのですが、どの程度になっているかによって計画が狂ってしまいます。大きなミスがないのに実際時間が44分も超過したということはかなり厳しい時間設定になっていると思いました。今後は余裕を持った行動計画を立てなければならないと強く感じました。</t>
    </r>
    <rPh sb="1" eb="2">
      <t>ギャク</t>
    </rPh>
    <rPh sb="34" eb="39">
      <t>ジチイダイエキ</t>
    </rPh>
    <phoneticPr fontId="3"/>
  </si>
  <si>
    <r>
      <t xml:space="preserve">(逆)益子駅～瑞光寺～根本山～能仁寺～大前神社～五行川～真岡駅
</t>
    </r>
    <r>
      <rPr>
        <sz val="10"/>
        <color rgb="FF833C0C"/>
        <rFont val="ＭＳ 明朝"/>
        <family val="1"/>
        <charset val="128"/>
      </rPr>
      <t>撮影ポイント：能仁寺山門</t>
    </r>
    <r>
      <rPr>
        <sz val="10"/>
        <rFont val="ＭＳ 明朝"/>
        <family val="1"/>
        <charset val="128"/>
      </rPr>
      <t xml:space="preserve">
この日の真岡市日没時刻は16:25のため、１日２コースはあきらめて１コースにしました。余裕があったせいか珍しくノーミスで、しかも標準時間をわずかに切ることができました。根本山といっても標高150m足らずで大したことはなく、殆どが100m以下の平地でした。コースマップに示されているルート標高は根本山が90mほどになっており、益子駅・真岡駅は50m以下になっています。しかし、実際と大きくズレています。表側の50を100、100を150とすれば丁度良いようです。
大前神社は奈良時代からの由緒ある延喜式内の名社で、ご祭神は福の神様のだいこく様とえびす様ということです。日本一というえびす様にはびっくりしましたが、群馬県妙義山麓中之嶽大国神社で見た日本一の大黒様を思い出しました。だいこく様とえびす様は親子だそうですが、こちらのえびす様は1989年生まれ、妙義山の大黒様は2005年生まれということで、えびす様の方が年上です。</t>
    </r>
    <phoneticPr fontId="3"/>
  </si>
  <si>
    <r>
      <t xml:space="preserve">(逆)七井駅～円通寺～益子の森～高館城跡～権現平～西明寺～益子駅
</t>
    </r>
    <r>
      <rPr>
        <sz val="10"/>
        <color rgb="FF833C0C"/>
        <rFont val="ＭＳ 明朝"/>
        <family val="1"/>
        <charset val="128"/>
      </rPr>
      <t>撮影ポイント：益子の森の地名標識</t>
    </r>
    <r>
      <rPr>
        <sz val="10"/>
        <color rgb="FF7030A0"/>
        <rFont val="ＭＳ 明朝"/>
        <family val="1"/>
        <charset val="128"/>
      </rPr>
      <t xml:space="preserve">
</t>
    </r>
    <r>
      <rPr>
        <sz val="10"/>
        <rFont val="ＭＳ 明朝"/>
        <family val="1"/>
        <charset val="128"/>
      </rPr>
      <t xml:space="preserve">
コース20の終点七井駅で10分ほど休憩して、コース19に入りました。スタート後10分程して最初のミス、風戸交差点を真っすぐ行ってしまいました。10分のロスです。円通寺を抜け大きな池を過ぎた所で２回目のミス、荒れた道で進めなくなり戻りました。気温が低く昼になってても霜柱が溶けません。陶芸体験の店や洒落たカフェの立ち並ぶ通りを過ぎ、益子の森まで2.2kmのところで３回目のミス、右折するのが早すぎました。山道、舗装道路、狭い道と頻繁に曲るので、須田ヶ池までがすごく長く感じました。益子の森の森林公園内でも間違えそうになりましたが、その都度立ち止まり確認をしながら進みました。高館城跡脇を過ぎて林道益子公園線に出たところで４回目のミス、400mほど下って気がつき急坂を戻ります。舗装道路に出た所からすぐのところにある標識を見落としていました。権現平、西明寺以降益子駅までは順調でした。それにしてもこのコースは右へ左へやたらに曲ります。山道だけでなく市街地もくねくねと目まぐるしく曲がるので、よく注意していないと標識を見落してしまいます。コースマップが分りにくいのは幹線道路も山道も同じ太さで書かれているので、現在歩いているところが判別しにくいところにあります。学校や施設など要所要所の名前が書かれていない点も分りにくくしている要因です。
これで栃木県11コース137.8km、累計で129コース1,535.8kmになりました。</t>
    </r>
    <rPh sb="89" eb="90">
      <t>ゴ</t>
    </rPh>
    <rPh sb="92" eb="93">
      <t>フン</t>
    </rPh>
    <rPh sb="93" eb="94">
      <t>ホド</t>
    </rPh>
    <rPh sb="96" eb="98">
      <t>サイショ</t>
    </rPh>
    <rPh sb="124" eb="125">
      <t>フン</t>
    </rPh>
    <rPh sb="135" eb="136">
      <t>ヌ</t>
    </rPh>
    <rPh sb="137" eb="138">
      <t>ダイ</t>
    </rPh>
    <rPh sb="140" eb="141">
      <t>イケ</t>
    </rPh>
    <rPh sb="142" eb="143">
      <t>ス</t>
    </rPh>
    <rPh sb="145" eb="146">
      <t>トコロ</t>
    </rPh>
    <rPh sb="148" eb="150">
      <t>カイメ</t>
    </rPh>
    <rPh sb="154" eb="155">
      <t>ア</t>
    </rPh>
    <rPh sb="157" eb="158">
      <t>ミチ</t>
    </rPh>
    <rPh sb="159" eb="160">
      <t>スス</t>
    </rPh>
    <rPh sb="165" eb="166">
      <t>モド</t>
    </rPh>
    <rPh sb="171" eb="173">
      <t>キオン</t>
    </rPh>
    <rPh sb="174" eb="175">
      <t>ヒク</t>
    </rPh>
    <rPh sb="176" eb="177">
      <t>ヒル</t>
    </rPh>
    <rPh sb="183" eb="185">
      <t>シモバシラ</t>
    </rPh>
    <rPh sb="186" eb="187">
      <t>トゴフンホドサイショフンヌダイイケストコロカイメアミチススモドキオンヒクヒルシモバシラトゴフンホドサイショフンヌダイイケストコロカイメアミチススモドキオンヒクヒルシモバシラト</t>
    </rPh>
    <rPh sb="380" eb="381">
      <t>キュウ</t>
    </rPh>
    <rPh sb="381" eb="382">
      <t>サカ</t>
    </rPh>
    <rPh sb="427" eb="429">
      <t>イコウ</t>
    </rPh>
    <rPh sb="435" eb="437">
      <t>ジュンチョウ</t>
    </rPh>
    <phoneticPr fontId="3"/>
  </si>
  <si>
    <r>
      <t xml:space="preserve">道の駅ばとう～青少年旅行村～広瀬温泉郷～絵本の丘美術館～なかがわ水遊園
</t>
    </r>
    <r>
      <rPr>
        <sz val="10"/>
        <color rgb="FF833C0C"/>
        <rFont val="ＭＳ 明朝"/>
        <family val="1"/>
        <charset val="128"/>
      </rPr>
      <t>撮影ポイント：広瀬温泉郷（ゆりがねの湯）</t>
    </r>
    <r>
      <rPr>
        <sz val="10"/>
        <rFont val="ＭＳ 明朝"/>
        <family val="1"/>
        <charset val="128"/>
      </rPr>
      <t xml:space="preserve">
コース31は１と２の選択コースです。距離が短い１の方を選びました。出だしの1.1kmはコース30と同じ道を戻り、馬頭温泉入口からは小口黒羽線（県道298号線）の坂を上っていきます。青少年旅行村入口の方へ行く道はコースマップでは１本しかありませんが、カーブする手前で道が分岐していました。指導標識は太い道を直進するようになっているので、恐らくバイパスのように新しく作った道路と思われます。従ってコースマップ上の青少年旅行村入口は通っていません。そこから下りになりますが、次々と立派な温泉旅館が並んでいます。当初一泊で来ようとしたときに、泊まろうとした旅館です。
なかがわ水遊園が休園だったのは誤算でした。帰りのバス時刻表を調べているときに休園日はなかがわ水遊園バス停が利用できないのは分っていました。しかし、この日がまさか
休園だとは思わなかったので、前後の停留所の位置を確認していませんでした。
途中走りこんだりして、大幅に早く着いたので事なきを得ました。</t>
    </r>
    <phoneticPr fontId="3"/>
  </si>
  <si>
    <r>
      <t xml:space="preserve">道の駅ばとう～唐の御所～すくすくの森～乾徳寺～広重美術館～和見～道の駅ばとう
</t>
    </r>
    <r>
      <rPr>
        <sz val="10"/>
        <color rgb="FF833C0C"/>
        <rFont val="ＭＳ 明朝"/>
        <family val="1"/>
        <charset val="128"/>
      </rPr>
      <t>撮影ポイント：唐の御所（解説標識）</t>
    </r>
    <r>
      <rPr>
        <sz val="10"/>
        <rFont val="ＭＳ 明朝"/>
        <family val="1"/>
        <charset val="128"/>
      </rPr>
      <t xml:space="preserve">
コースルートを検討した結果、コース30と31の２コースが残ってしまい日帰りで行くことにしました。往復約10時間かかるため、朝 3:30に起きて始発に乗り、帰りは21時過ぎの予定で出かけました。
前半は見所が多く急坂の山道など変化に富んでいますが、後半は単調で長い距離を歩くので飽きがきてしまいます。できるだけ早く回って１本前のバスに乗りたいとの思いから、下り坂はできるだけ走りました。そのおかげで標準時間より１時間以上早くゴールすることができました。
コース名になっている浮世絵は広重美術館のことで、史跡は唐の御所を指していると思われますが、美術館に入る余裕はなく片方を見られなかったのは残念でした。</t>
    </r>
    <phoneticPr fontId="3"/>
  </si>
  <si>
    <r>
      <t xml:space="preserve">長峰ビジターセンター～解石神社本殿～解石神社奥宮～花立峠～龍門の滝～太平寺～滝駅
</t>
    </r>
    <r>
      <rPr>
        <sz val="10"/>
        <color rgb="FF833C0C"/>
        <rFont val="ＭＳ 明朝"/>
        <family val="1"/>
        <charset val="128"/>
      </rPr>
      <t>撮影ポイント：解石神社（奥宮）</t>
    </r>
    <r>
      <rPr>
        <sz val="10"/>
        <rFont val="ＭＳ 明朝"/>
        <family val="1"/>
        <charset val="128"/>
      </rPr>
      <t xml:space="preserve">
標高の一番高いところが出だしの250m足らずなのに、難易度が３ということは何かあるに違いないと思いながらの出発です。それは約４km先にありました。解石神社本殿から奥宮への高低差約150mにわたる一直線の坂道です。石段とは名ばかりで、踏みしろが狭くしかも落ち葉で埋もれてうまく踏みつけることができないのです。手摺りがなくなった上の方がむしろ傾斜がきついような感じがしました。文字通り四つん這い状態で、岩をつかみながら一歩一歩上っていきます。ここを含めて山道では誰一人見かけませんでした。人がいたのは龍門の滝でのアベック数組だけです。
午前中に続きノーミスです。しかもコースタイムより１時間近く短縮できたのは上りで時間がかかったと思い、下り坂をほとんど小走りで進んだためと思われます。
バス路線閉鎖の案内はコースマップが送られてきた時に一緒に入っていましたが、踏切閉鎖によるコース変更の案内はありませんでした。どうやらかなり以前に変更されたにもかかわらず、古いマップが送られてきたようです。ホームページのPDFコースマップが変更されているのに、説明がないのはそういう理由かもしれません。</t>
    </r>
    <rPh sb="15" eb="17">
      <t>ホンデン</t>
    </rPh>
    <rPh sb="22" eb="23">
      <t>オク</t>
    </rPh>
    <rPh sb="23" eb="24">
      <t>ミヤ</t>
    </rPh>
    <phoneticPr fontId="3"/>
  </si>
  <si>
    <r>
      <t xml:space="preserve">ふるさとセンター茂木～そば畑～木戸不動尊～国見の棚田～長峰ビジターセンター
</t>
    </r>
    <r>
      <rPr>
        <sz val="10"/>
        <color rgb="FF833C0C"/>
        <rFont val="ＭＳ 明朝"/>
        <family val="1"/>
        <charset val="128"/>
      </rPr>
      <t>撮影ポイント：大瀬橋</t>
    </r>
    <r>
      <rPr>
        <sz val="10"/>
        <rFont val="ＭＳ 明朝"/>
        <family val="1"/>
        <charset val="128"/>
      </rPr>
      <t xml:space="preserve">
１～３月は雪が降ったら行けなくなると思っていましたが、今年は今のところ全く心配しなくてもよさそうです。この日も朝から快晴でした。
何回も乗り降りした真岡鐡道は今日で最後になります。車窓からは沿線を歩くコースの道がところどころ見えて、久下田駅から茂木駅まで約33kmは殆ど歩きつくした感じです。
このコース26は1,2の選択になっていますが、短い方の1を選びました。標高差200m以上の緩い上り坂が続きます。
標識がしっかりしているのでノーミスで歩けました。しかし木戸不動尊にはたどり着けませんでした。せめて曲がり角にここから何メートルとかの表示があればあきらめずに済んだのではと思うと残念でなりません。</t>
    </r>
    <phoneticPr fontId="3"/>
  </si>
  <si>
    <r>
      <t xml:space="preserve">栃木駅～錦着山～太平山神社～晃石山～桜峠～馬不入山～岩舟駅
</t>
    </r>
    <r>
      <rPr>
        <sz val="10"/>
        <color rgb="FF833C0C"/>
        <rFont val="ＭＳ 明朝"/>
        <family val="1"/>
        <charset val="128"/>
      </rPr>
      <t xml:space="preserve">撮影ポイント：晃石神社本殿
</t>
    </r>
    <r>
      <rPr>
        <sz val="10"/>
        <rFont val="ＭＳ 明朝"/>
        <family val="1"/>
        <charset val="128"/>
      </rPr>
      <t xml:space="preserve">
コース11で通ったばかりの道と7.2kmも重複しているため、出だしの部分をショートカットしました。県道を順調に進んでいたのですが、またしてもコースマップを落すという失態をやらかしてしまいました。六角堂 から太平山神社までの石段1,000段を、午前・午後と一日２回も通ったことになります。太平山神社からの山道では４～５人とすれ違いました。太平山の山頂にでも行ったのでしょうか。その先はアップダウンが続きます。晃石神社で撮影ポイントの写真を撮っていたら、一人の男性が上ってきました。軽装ですがトレッキングポールを２本持っています。しばらく解説板を眺めていたので、お先に失礼しました。馬不入山を越えてから急な下りで、足を滑らせてしまいました。日没と電車の時間が気になりあせっていたのですが、大事に至らなくてよかったです。</t>
    </r>
    <phoneticPr fontId="3"/>
  </si>
  <si>
    <r>
      <t xml:space="preserve">(逆)下飯野バス停～河井～（鷲ノ巣展望所）～（鷹ノ巣展望所）～鎌倉山～ふるさとセンター茂木
</t>
    </r>
    <r>
      <rPr>
        <sz val="10"/>
        <color rgb="FF833C0C"/>
        <rFont val="ＭＳ 明朝"/>
        <family val="1"/>
        <charset val="128"/>
      </rPr>
      <t>撮影ポイント：鎌倉山の路傍サイン</t>
    </r>
    <r>
      <rPr>
        <sz val="10"/>
        <color rgb="FFC00000"/>
        <rFont val="ＭＳ 明朝"/>
        <family val="1"/>
        <charset val="128"/>
      </rPr>
      <t xml:space="preserve">
</t>
    </r>
    <r>
      <rPr>
        <sz val="10"/>
        <rFont val="ＭＳ 明朝"/>
        <family val="1"/>
        <charset val="128"/>
      </rPr>
      <t xml:space="preserve">
通行止めによる迂回路は事前の案内で承知していましたが、かなり前からのようなのでもしかしたら解除されているかもしれないと淡い期待をしていました。しかし、現地での標識には注意書きが張られたままです。がけ崩れではなく倒木なら何とかなるのではとも考えましたが、ここは素直に従うことにしました。鷲ノ巣・鷹ノ巣展望所からの眺めを見ることはできなかったですが、鎌倉山の展望所からは那珂川の蛇行している様子がはっきり確認できました。鎌倉山山頂からはこのコース唯一の山道ですが、思ったより急な狭い道でゆっくり慎重に降りていきました。この冬一番の寒さということで、白糸の滝は昼を過ぎた時間でも完全に凍結していました。ふるさとセンター茂木にゴール後すぐ先にある大瀬観光やな駐車場にも寄ってみました。そのままコース21に入り、途中まで今来た道を戻ります。</t>
    </r>
    <rPh sb="43" eb="45">
      <t>モテギ</t>
    </rPh>
    <phoneticPr fontId="3"/>
  </si>
  <si>
    <r>
      <t xml:space="preserve">(逆)大瀬～鎌倉山～中郷～城山公園～御本陣橋～茂木駅
</t>
    </r>
    <r>
      <rPr>
        <sz val="10"/>
        <color rgb="FF833C0C"/>
        <rFont val="ＭＳ 明朝"/>
        <family val="1"/>
        <charset val="128"/>
      </rPr>
      <t>撮影ポイント：茂木城跡の解説標識</t>
    </r>
    <r>
      <rPr>
        <sz val="10"/>
        <rFont val="ＭＳ 明朝"/>
        <family val="1"/>
        <charset val="128"/>
      </rPr>
      <t xml:space="preserve">
前半の1.5kmはコース22と同じ道なので、殆ど立ち止まることなく通り過ぎました。その先は田園地帯を緩やかに下っていきます。荒橿神社の１km手前からは長い上り坂になり、山あいの道を進みます。やがて右側に細く並木が続き神社が近いことを感じさせます。道を外れて木々の間を右に抜けると荒橿神社の裏手に出ました。足場と屋根に覆われている朽ち果てた三重塔には哀れさを覚えます。解説文に「霊験現なる神として家内安全、商売繁昌、交通安全等々の祈願のため近郷近在はもとより遠く県外からの参詣者が多い所」とありますが、誰一人いない静寂な雰囲気からはとても想像できません。
城山公園に向う標識にだまされました。当コース唯一のミスです。幸い長い階段を一直線に上ると城山公園のすぐ下に出たので、大きなロスにならずに助かりました。</t>
    </r>
    <phoneticPr fontId="3"/>
  </si>
  <si>
    <r>
      <t xml:space="preserve">(逆)茂木駅～安楽寺～芳賀富士～安善寺～七井駅
</t>
    </r>
    <r>
      <rPr>
        <sz val="10"/>
        <color rgb="FF833C0C"/>
        <rFont val="ＭＳ 明朝"/>
        <family val="1"/>
        <charset val="128"/>
      </rPr>
      <t>撮影ポイント：安楽寺の案内標識</t>
    </r>
    <r>
      <rPr>
        <sz val="10"/>
        <rFont val="ＭＳ 明朝"/>
        <family val="1"/>
        <charset val="128"/>
      </rPr>
      <t xml:space="preserve">
始発の真岡駅から終点の茂木駅まで途中駅で乗車する人は一人もいませんでした。先に乗っていた人も手前で降りたので、貸切り状態でした。少し古いデータですが2015年度の１日平均乗車人員は最も多い真岡駅ですら491人ということです。茂木駅は341人ですが、七井駅は143人というこで無人駅になるのも仕方ないということでしょうか。それにしても経営状況が気になります。
できるだけ早い時間に帰りたいと思い、日の出前から歩き出しました。そんな時間でも道の駅へ行くまでに散歩をしている数人に会いました。撮影ポイントの安楽寺に大仏殿があることを知らず、見逃してしまいました。茂木町で最も古い仏堂建築物だそうです。コース案内には一言もふれられていません。芳賀富士は見る角度によって、確かに富士山によく似た形をしています。登山道の分岐から10分もかからずに山頂へ行けるので、気軽なハイキングコースといった感じです。このコース案内に書かれているルート標高のうち、芳賀富士山頂の高度がいい加減です。250mより下になっていますが、実際は272mほどあります。これから行くコースもよく確認する必要がありそうです。</t>
    </r>
    <rPh sb="255" eb="257">
      <t>ジカン</t>
    </rPh>
    <phoneticPr fontId="3"/>
  </si>
  <si>
    <r>
      <t xml:space="preserve">(逆)真岡駅～桜町陣屋跡～二宮神社～専修寺～長栄寺～久下田駅
</t>
    </r>
    <r>
      <rPr>
        <sz val="10"/>
        <color rgb="FF833C0C"/>
        <rFont val="ＭＳ 明朝"/>
        <family val="1"/>
        <charset val="128"/>
      </rPr>
      <t>撮影ポイント：桜町陣屋跡の解説標識</t>
    </r>
    <r>
      <rPr>
        <sz val="10"/>
        <rFont val="ＭＳ 明朝"/>
        <family val="1"/>
        <charset val="128"/>
      </rPr>
      <t xml:space="preserve">
昨年12月13日に泊った真岡駅近くのホテルが満杯でとれなかったため、コース途中のホテルに泊まることにしました。コース22・21と回って茂木駅から真岡駅に着いたのが17:10で、既に暗くなっていました。明日の朝食と昼食を買うために駅裏のスーパーマーケットまで行き、その後駅に戻ってからスタートしました。田町橋までわずか0.9kmですが今日はここまでで、近くのホテルに向います。
翌朝６時前にホテルを出て田町橋から再開です。橋の上は照明があり気にならなかったのですが、五行川サイクリングロードに入ったとたん真っ暗になりました。あわててヘッドライトを取出し、足元を照らしながら歩きます。２km以上続く土手の道を進んでいるときに、東の空が赤く染まってきました。土手を離れる頃ようやく明るくなり、ライトをはずしました。親鸞聖人建立の専修寺はそれほど広くない境内に重要文化財の建物がいくつも配置され、見ごたえがありました。</t>
    </r>
    <phoneticPr fontId="3"/>
  </si>
  <si>
    <r>
      <t xml:space="preserve">田沼駅～唐沢山～唐沢山神社～京路戸峠～諏訪岳～村檜神社
</t>
    </r>
    <r>
      <rPr>
        <sz val="10"/>
        <color rgb="FF833C0C"/>
        <rFont val="ＭＳ 明朝"/>
        <family val="1"/>
        <charset val="128"/>
      </rPr>
      <t>撮影ポイント：唐沢山神社</t>
    </r>
    <r>
      <rPr>
        <sz val="10"/>
        <rFont val="ＭＳ 明朝"/>
        <family val="1"/>
        <charset val="128"/>
      </rPr>
      <t xml:space="preserve">
朝最寄駅5:38発に乗り、東武佐野線田沼駅には8:44に着きました。所要２時間46分は栃木県にしては短い方です。無人駅で乗降客は少なく、ひっそりしていました。駅から2km弱の舗装道路を過ぎて唐沢山の麓から登山道に入ります。気温は15℃ほどですが、上るにつれて汗びっしょりになりました。駐車場に出てから少し迷いましたが、標識を見つけてレストハウスに向います。田沼駅に置いてあった「唐沢山 HIKING MAP」で天狗岩や神社の位置を確認し、スムーズに移動することができました。唐沢山神社では犬を連れた二人連れなど、数人が参拝に訪れていました。
京路戸峠までの山道で１人の男性と出会いましたが、それ以外は誰も見かけませんでした。途中分り難い箇所もありますが、指導標識がしっかりしており標準時間よりも30分も早く歩くことができました。</t>
    </r>
    <phoneticPr fontId="3"/>
  </si>
  <si>
    <r>
      <t xml:space="preserve">＜入名草バス停＞→入名草～厳島神社～名草の巨石群～藤坂峠～馬打峠～行道山浄因寺
</t>
    </r>
    <r>
      <rPr>
        <sz val="10"/>
        <color rgb="FF833C0C"/>
        <rFont val="ＭＳ 明朝"/>
        <family val="1"/>
        <charset val="128"/>
      </rPr>
      <t>撮影ポイント：藤坂峠の指導標識：見当たらず指導標識</t>
    </r>
    <r>
      <rPr>
        <sz val="10"/>
        <rFont val="ＭＳ 明朝"/>
        <family val="1"/>
        <charset val="128"/>
      </rPr>
      <t xml:space="preserve">
２ヶ月ぶりとなる今回のコース６～７は他の人のブログを見るとかなりタフなようで、足がガクガクになったとか、日没が気になる季節は避けた方が良いなどと書かれていました。確かにアップダウンが多く、しかも急なのでかなり足にきます。
残念なのは撮影ポイントを見つけられなかったことです。過去勘違いして別な場所で撮ったこともありました。探して分らなかったのは群馬県でも１回ありました。その時は別の日にコースを終えてから電車に乗って立ち寄り、探すことができました。駅のすぐ近くだから行く気になりましたが、今回はもう行く気力がないので、代りに撮った写真を県庁に送るつもりです。
雨はどうにかもちこたえたので、あたらずに済みました。このままコース７に向います。</t>
    </r>
    <rPh sb="1" eb="2">
      <t>イ</t>
    </rPh>
    <rPh sb="2" eb="4">
      <t>ナグサ</t>
    </rPh>
    <rPh sb="6" eb="7">
      <t>テイ</t>
    </rPh>
    <rPh sb="21" eb="23">
      <t>キョセキ</t>
    </rPh>
    <rPh sb="23" eb="24">
      <t>グン</t>
    </rPh>
    <rPh sb="56" eb="58">
      <t>ミア</t>
    </rPh>
    <rPh sb="61" eb="63">
      <t>シドウ</t>
    </rPh>
    <rPh sb="63" eb="65">
      <t>ヒョウシキ</t>
    </rPh>
    <phoneticPr fontId="3"/>
  </si>
  <si>
    <r>
      <t xml:space="preserve">行道山浄因寺～石尊山～大岩毘沙門天～両崖山～織姫神社～足利駅
</t>
    </r>
    <r>
      <rPr>
        <sz val="10"/>
        <color rgb="FF833C0C"/>
        <rFont val="ＭＳ 明朝"/>
        <family val="1"/>
        <charset val="128"/>
      </rPr>
      <t>撮影ポイント：行道山浄因寺清心亭</t>
    </r>
    <r>
      <rPr>
        <sz val="10"/>
        <color rgb="FF7030A0"/>
        <rFont val="ＭＳ 明朝"/>
        <family val="1"/>
        <charset val="128"/>
      </rPr>
      <t xml:space="preserve">
</t>
    </r>
    <r>
      <rPr>
        <sz val="10"/>
        <rFont val="ＭＳ 明朝"/>
        <family val="1"/>
        <charset val="128"/>
      </rPr>
      <t xml:space="preserve">
標高が500mに満たない山でこんなにも疲れるのかというコースでした。コース６のアップダウンでかなり足にきているところなので、なおさらそう感じるのだと思います。
山道では誰一人出会うことはありませんでした。
鑁阿寺の本堂はさすが国宝だけあって、立派な建物でした。しかも足利氏宅跡というだけでなく、日本の100名城にも選ばれているというのですから驚きです。
今日歩いたコース６～７の geographica データは次の通りです。
距離19.7km、最高高度462m、累計高度(+)1,736m、累計高度(-)1,843m</t>
    </r>
    <rPh sb="24" eb="26">
      <t>ジンジャ</t>
    </rPh>
    <rPh sb="170" eb="172">
      <t>リッパ</t>
    </rPh>
    <rPh sb="173" eb="175">
      <t>タテモノ</t>
    </rPh>
    <rPh sb="196" eb="198">
      <t>ニホン</t>
    </rPh>
    <rPh sb="202" eb="204">
      <t>メイジョウ</t>
    </rPh>
    <rPh sb="206" eb="207">
      <t>エラ</t>
    </rPh>
    <rPh sb="220" eb="221">
      <t>オドロ</t>
    </rPh>
    <phoneticPr fontId="3"/>
  </si>
  <si>
    <r>
      <t xml:space="preserve">(逆)＜東武佐野線田沼駅＞～出流原弁天池・赤見温泉～塩坂峠～樺崎八幡宮～ばん阿寺～足利駅 
</t>
    </r>
    <r>
      <rPr>
        <sz val="10"/>
        <color rgb="FF833C0C"/>
        <rFont val="ＭＳ 明朝"/>
        <family val="1"/>
        <charset val="128"/>
      </rPr>
      <t>撮影ポイント：樺崎八幡宮</t>
    </r>
    <r>
      <rPr>
        <sz val="10"/>
        <rFont val="ＭＳ 明朝"/>
        <family val="1"/>
        <charset val="128"/>
      </rPr>
      <t xml:space="preserve">
距離はありますが最高高度が232mで、ほとんどが市街地の舗装道路です。山道は塩坂峠の前後２～３kmだけなので、昨日のコース６・７のような険しいところはありませんでした。終点出流原弁天池 からはバスの便が悪いため、最寄駅の東武佐野線田沼駅まで4.6kmを歩きました。行道山浄因寺の清心亭は巨石の上に建つ質素なたたずまいですが、石灰岩の上に建つ磯山弁財天は真っ赤で派手な建物でした。それにしても石や岩の上によくあんな建物を建てられるものだと関心してしまいます。
これで関東ふれあいの道は栃木県266.9km、全体1664.9kmとなり、残すところ８コースになりました。</t>
    </r>
    <rPh sb="4" eb="6">
      <t>トウブ</t>
    </rPh>
    <rPh sb="6" eb="8">
      <t>サノ</t>
    </rPh>
    <rPh sb="8" eb="9">
      <t>セン</t>
    </rPh>
    <rPh sb="9" eb="11">
      <t>タヌマ</t>
    </rPh>
    <rPh sb="11" eb="12">
      <t>エキ</t>
    </rPh>
    <phoneticPr fontId="3"/>
  </si>
  <si>
    <t>踏破者ブログ</t>
    <rPh sb="0" eb="2">
      <t>トウハ</t>
    </rPh>
    <rPh sb="2" eb="3">
      <t>シャ</t>
    </rPh>
    <phoneticPr fontId="3"/>
  </si>
  <si>
    <t>https://blogs.yahoo.co.jp/kumotori11/31900975.html</t>
    <phoneticPr fontId="3"/>
  </si>
  <si>
    <t>2010.5.17 第71号</t>
    <rPh sb="10" eb="11">
      <t>ダイ</t>
    </rPh>
    <rPh sb="13" eb="14">
      <t>ゴウ</t>
    </rPh>
    <phoneticPr fontId="3"/>
  </si>
  <si>
    <t>http://kanazawa-wanokai.in.coocan.jp/report/report201203/report201203.html</t>
    <phoneticPr fontId="3"/>
  </si>
  <si>
    <t>2013.2.14  第97～102号</t>
    <rPh sb="11" eb="12">
      <t>ダイ</t>
    </rPh>
    <rPh sb="18" eb="19">
      <t>ゴウ</t>
    </rPh>
    <phoneticPr fontId="3"/>
  </si>
  <si>
    <t>http://kazuma634.hatenablog.com/entry/20111103/p1</t>
    <phoneticPr fontId="3"/>
  </si>
  <si>
    <t>2011.10.20 第80号</t>
    <rPh sb="11" eb="12">
      <t>ダイ</t>
    </rPh>
    <rPh sb="14" eb="15">
      <t>ゴウ</t>
    </rPh>
    <phoneticPr fontId="3"/>
  </si>
  <si>
    <t>2012.6.13  第86号</t>
    <rPh sb="11" eb="12">
      <t>ダイ</t>
    </rPh>
    <rPh sb="14" eb="15">
      <t>ゴウ</t>
    </rPh>
    <phoneticPr fontId="3"/>
  </si>
  <si>
    <t>https://izuneko.exblog.jp/18569652/</t>
    <phoneticPr fontId="3"/>
  </si>
  <si>
    <t>2012.9     第91号</t>
    <rPh sb="11" eb="12">
      <t>ダイ</t>
    </rPh>
    <rPh sb="14" eb="15">
      <t>ゴウ</t>
    </rPh>
    <phoneticPr fontId="3"/>
  </si>
  <si>
    <t>http://aruku.bz/index.php?Kanto%2Frecord</t>
    <phoneticPr fontId="3"/>
  </si>
  <si>
    <t>2008.2.14  第53～54</t>
    <rPh sb="11" eb="12">
      <t>ダイ</t>
    </rPh>
    <phoneticPr fontId="3"/>
  </si>
  <si>
    <t>詳細あり</t>
    <rPh sb="0" eb="2">
      <t>ショウサイ</t>
    </rPh>
    <phoneticPr fontId="3"/>
  </si>
  <si>
    <t>http://rockwave.my.coocan.jp/09orientation/orie02.htm</t>
    <phoneticPr fontId="3"/>
  </si>
  <si>
    <t>2009.9     第62号</t>
    <rPh sb="11" eb="12">
      <t>ダイ</t>
    </rPh>
    <rPh sb="14" eb="15">
      <t>ゴウ</t>
    </rPh>
    <phoneticPr fontId="3"/>
  </si>
  <si>
    <t>道の駅伊王野</t>
    <phoneticPr fontId="3"/>
  </si>
  <si>
    <t>芦野氏陣屋裏門P</t>
    <phoneticPr fontId="3"/>
  </si>
  <si>
    <t>裏門</t>
  </si>
  <si>
    <t>芦野の里へのみち</t>
    <phoneticPr fontId="3"/>
  </si>
  <si>
    <t>伊王野分岐</t>
    <rPh sb="0" eb="1">
      <t>イ</t>
    </rPh>
    <rPh sb="1" eb="2">
      <t>オウ</t>
    </rPh>
    <rPh sb="2" eb="3">
      <t>ノ</t>
    </rPh>
    <rPh sb="3" eb="5">
      <t>ブンキノブンキ</t>
    </rPh>
    <phoneticPr fontId="3"/>
  </si>
  <si>
    <t>栃木32番
昔をしのぶ
古墳のみち
7.3km
2018年
10月17日(水)
曇
15:05～17:55
3:10→2:50</t>
    <rPh sb="0" eb="2">
      <t>トチギ</t>
    </rPh>
    <rPh sb="4" eb="5">
      <t>バン</t>
    </rPh>
    <phoneticPr fontId="3"/>
  </si>
  <si>
    <t>解説板</t>
  </si>
  <si>
    <t>道の駅那須与一の郷</t>
  </si>
  <si>
    <t>笠石神社</t>
  </si>
  <si>
    <t>上侍塚古墳</t>
    <phoneticPr fontId="3"/>
  </si>
  <si>
    <t>下侍塚古墳</t>
    <phoneticPr fontId="3"/>
  </si>
  <si>
    <t>分岐点</t>
    <rPh sb="0" eb="3">
      <t>ブンキテン</t>
    </rPh>
    <phoneticPr fontId="3"/>
  </si>
  <si>
    <t>なかがわ水遊園</t>
  </si>
  <si>
    <t>黒羽城址公園</t>
  </si>
  <si>
    <t>那須神社</t>
  </si>
  <si>
    <t>＜稲沢＞</t>
    <rPh sb="1" eb="3">
      <t>イナサワ</t>
    </rPh>
    <phoneticPr fontId="3"/>
  </si>
  <si>
    <r>
      <t>コース35-1より  下町</t>
    </r>
    <r>
      <rPr>
        <sz val="8"/>
        <rFont val="ＭＳ 明朝"/>
        <family val="1"/>
        <charset val="128"/>
      </rPr>
      <t>-那須町町民バス-</t>
    </r>
    <r>
      <rPr>
        <sz val="10"/>
        <rFont val="ＭＳ 明朝"/>
        <family val="1"/>
        <charset val="128"/>
      </rPr>
      <t>稲沢</t>
    </r>
    <phoneticPr fontId="3"/>
  </si>
  <si>
    <r>
      <t xml:space="preserve">2019.05.14火 </t>
    </r>
    <r>
      <rPr>
        <b/>
        <sz val="10"/>
        <rFont val="ＭＳ 明朝"/>
        <family val="1"/>
        <charset val="128"/>
      </rPr>
      <t>栃木06</t>
    </r>
    <r>
      <rPr>
        <sz val="10"/>
        <rFont val="ＭＳ 明朝"/>
        <family val="1"/>
        <charset val="128"/>
      </rPr>
      <t xml:space="preserve"> 山なみのみち (1.7)+8.9km=10.6km-3 曇 (8:40)～9:04～16:09 (0:25)+4:00=4:25→4:47</t>
    </r>
    <phoneticPr fontId="3"/>
  </si>
  <si>
    <t>栃木06番
山なみのみち
(1.7)+8.9km
=10.6km-3
2019年
5月14日(火)
曇
 (8:40)～
9:04～16:09
(0:25)+4:00=
4:25→4:47</t>
    <rPh sb="0" eb="2">
      <t>トチギ</t>
    </rPh>
    <rPh sb="4" eb="5">
      <t>バン</t>
    </rPh>
    <phoneticPr fontId="3"/>
  </si>
  <si>
    <r>
      <t xml:space="preserve">2019.05.14火 </t>
    </r>
    <r>
      <rPr>
        <b/>
        <sz val="10"/>
        <rFont val="ＭＳ 明朝"/>
        <family val="1"/>
        <charset val="128"/>
      </rPr>
      <t>栃木07</t>
    </r>
    <r>
      <rPr>
        <sz val="10"/>
        <rFont val="ＭＳ 明朝"/>
        <family val="1"/>
        <charset val="128"/>
      </rPr>
      <t xml:space="preserve"> 歴史のまちを望むみち 9.0km-2 曇 13:35～18:00 3:50→4:25</t>
    </r>
    <phoneticPr fontId="3"/>
  </si>
  <si>
    <t>栃木07番
歴史のまちを望むみち
9.0km-2
2019年
5月14日(火)
曇
13:35～18:00
3:50→4:25</t>
    <rPh sb="0" eb="2">
      <t>トチギ</t>
    </rPh>
    <rPh sb="4" eb="5">
      <t>バン</t>
    </rPh>
    <rPh sb="38" eb="39">
      <t>ヒ</t>
    </rPh>
    <phoneticPr fontId="3"/>
  </si>
  <si>
    <t>栃木08番
マンサクの花咲くみち
(4.5)+14.0km
=18.5km-2
2018年
5月15日(水)
曇後晴
15:05～17:55
(1:10)+4:40
=5:50→2:50</t>
    <rPh sb="0" eb="2">
      <t>トチギ</t>
    </rPh>
    <rPh sb="4" eb="5">
      <t>バン</t>
    </rPh>
    <rPh sb="57" eb="58">
      <t>ノチ</t>
    </rPh>
    <rPh sb="58" eb="59">
      <t>ハレ</t>
    </rPh>
    <phoneticPr fontId="3"/>
  </si>
  <si>
    <t>2018.05.15水 栃木08 マンサクの花咲くみち (4.5)+14.0km=18.5km-2 曇後晴 15:05～17:55 (1:10)+4:40=5:50→2:50</t>
    <rPh sb="10" eb="11">
      <t>スイ</t>
    </rPh>
    <rPh sb="12" eb="14">
      <t>トチギ</t>
    </rPh>
    <phoneticPr fontId="3"/>
  </si>
  <si>
    <r>
      <t>生田6:11</t>
    </r>
    <r>
      <rPr>
        <sz val="8"/>
        <rFont val="ＭＳ 明朝"/>
        <family val="1"/>
        <charset val="128"/>
      </rPr>
      <t>-向ヶ丘-</t>
    </r>
    <r>
      <rPr>
        <sz val="10"/>
        <rFont val="ＭＳ 明朝"/>
        <family val="1"/>
        <charset val="128"/>
      </rPr>
      <t>6:33代々木上原6:35</t>
    </r>
    <r>
      <rPr>
        <sz val="8"/>
        <rFont val="ＭＳ 明朝"/>
        <family val="1"/>
        <charset val="128"/>
      </rPr>
      <t>-千代田線-</t>
    </r>
    <r>
      <rPr>
        <sz val="10"/>
        <rFont val="ＭＳ 明朝"/>
        <family val="1"/>
        <charset val="128"/>
      </rPr>
      <t>7:09北千住7:19</t>
    </r>
    <r>
      <rPr>
        <sz val="8"/>
        <rFont val="ＭＳ 明朝"/>
        <family val="1"/>
        <charset val="128"/>
      </rPr>
      <t>-東武ｽｶｲﾂﾘｰﾗｲﾝ-</t>
    </r>
    <phoneticPr fontId="3"/>
  </si>
  <si>
    <r>
      <t>8:32館林8:59</t>
    </r>
    <r>
      <rPr>
        <sz val="8"/>
        <rFont val="ＭＳ 明朝"/>
        <family val="1"/>
        <charset val="128"/>
      </rPr>
      <t>-東武伊勢崎線-</t>
    </r>
    <r>
      <rPr>
        <sz val="10"/>
        <rFont val="ＭＳ 明朝"/>
        <family val="1"/>
        <charset val="128"/>
      </rPr>
      <t>9:27太田9:38</t>
    </r>
    <r>
      <rPr>
        <sz val="8"/>
        <rFont val="ＭＳ 明朝"/>
        <family val="1"/>
        <charset val="128"/>
      </rPr>
      <t>-東武桐生線-</t>
    </r>
    <r>
      <rPr>
        <sz val="10"/>
        <rFont val="ＭＳ 明朝"/>
        <family val="1"/>
        <charset val="128"/>
      </rPr>
      <t>10:04相老10:15-</t>
    </r>
    <phoneticPr fontId="3"/>
  </si>
  <si>
    <r>
      <rPr>
        <sz val="8"/>
        <rFont val="ＭＳ 明朝"/>
        <family val="1"/>
        <charset val="128"/>
      </rPr>
      <t>-わたらせ渓谷鉄道-</t>
    </r>
    <r>
      <rPr>
        <sz val="10"/>
        <rFont val="ＭＳ 明朝"/>
        <family val="1"/>
        <charset val="128"/>
      </rPr>
      <t>10:34上神梅</t>
    </r>
    <phoneticPr fontId="3"/>
  </si>
  <si>
    <t>＜鏡岩＞</t>
    <rPh sb="1" eb="3">
      <t>カガミイワ</t>
    </rPh>
    <phoneticPr fontId="3"/>
  </si>
  <si>
    <t>＜一の鳥居＞</t>
    <rPh sb="1" eb="2">
      <t>イチ</t>
    </rPh>
    <rPh sb="3" eb="5">
      <t>トリイ</t>
    </rPh>
    <phoneticPr fontId="3"/>
  </si>
  <si>
    <t>前日のコース１より</t>
    <rPh sb="0" eb="2">
      <t>ゼンジツ</t>
    </rPh>
    <phoneticPr fontId="3"/>
  </si>
  <si>
    <r>
      <t>田宿バス停12:35</t>
    </r>
    <r>
      <rPr>
        <sz val="9"/>
        <rFont val="ＭＳ 明朝"/>
        <family val="1"/>
        <charset val="128"/>
      </rPr>
      <t>-バス-</t>
    </r>
    <r>
      <rPr>
        <sz val="10"/>
        <rFont val="ＭＳ 明朝"/>
        <family val="1"/>
        <charset val="128"/>
      </rPr>
      <t>13:14西那須野駅13:36</t>
    </r>
    <r>
      <rPr>
        <sz val="8"/>
        <rFont val="ＭＳ 明朝"/>
        <family val="1"/>
        <charset val="128"/>
      </rPr>
      <t>-宇都宮線-</t>
    </r>
    <r>
      <rPr>
        <sz val="10"/>
        <rFont val="ＭＳ 明朝"/>
        <family val="1"/>
        <charset val="128"/>
      </rPr>
      <t>14:16宇都宮14:36</t>
    </r>
    <r>
      <rPr>
        <sz val="8"/>
        <rFont val="ＭＳ 明朝"/>
        <family val="1"/>
        <charset val="128"/>
      </rPr>
      <t>-湘南新宿L-</t>
    </r>
    <r>
      <rPr>
        <sz val="10"/>
        <rFont val="ＭＳ 明朝"/>
        <family val="1"/>
        <charset val="128"/>
      </rPr>
      <t>16:14</t>
    </r>
    <rPh sb="0" eb="1">
      <t>タ</t>
    </rPh>
    <rPh sb="1" eb="2">
      <t>ジュク</t>
    </rPh>
    <rPh sb="4" eb="5">
      <t>テイ</t>
    </rPh>
    <rPh sb="23" eb="24">
      <t>エキ</t>
    </rPh>
    <rPh sb="37" eb="38">
      <t>セン</t>
    </rPh>
    <rPh sb="49" eb="51">
      <t>ショウナン</t>
    </rPh>
    <rPh sb="51" eb="53">
      <t>シンジュク</t>
    </rPh>
    <rPh sb="57" eb="58">
      <t>セン</t>
    </rPh>
    <phoneticPr fontId="3"/>
  </si>
  <si>
    <r>
      <t>大宮18:50</t>
    </r>
    <r>
      <rPr>
        <sz val="8"/>
        <rFont val="ＭＳ 明朝"/>
        <family val="1"/>
        <charset val="128"/>
      </rPr>
      <t>-埼京線通勤快速-</t>
    </r>
    <r>
      <rPr>
        <sz val="10"/>
        <rFont val="ＭＳ 明朝"/>
        <family val="1"/>
        <charset val="128"/>
      </rPr>
      <t>19:20新宿19:32</t>
    </r>
    <r>
      <rPr>
        <sz val="8"/>
        <rFont val="ＭＳ 明朝"/>
        <family val="1"/>
        <charset val="128"/>
      </rPr>
      <t>-小田急線快速急行-</t>
    </r>
    <r>
      <rPr>
        <sz val="10"/>
        <rFont val="ＭＳ 明朝"/>
        <family val="1"/>
        <charset val="128"/>
      </rPr>
      <t>19:40登戸19:52</t>
    </r>
    <r>
      <rPr>
        <sz val="8"/>
        <rFont val="ＭＳ 明朝"/>
        <family val="1"/>
        <charset val="128"/>
      </rPr>
      <t>-各停-</t>
    </r>
    <r>
      <rPr>
        <sz val="10"/>
        <rFont val="ＭＳ 明朝"/>
        <family val="1"/>
        <charset val="128"/>
      </rPr>
      <t>19:56生田</t>
    </r>
    <rPh sb="0" eb="2">
      <t>オオミヤ</t>
    </rPh>
    <rPh sb="37" eb="39">
      <t>シンジュク</t>
    </rPh>
    <rPh sb="45" eb="48">
      <t>オダキュウ</t>
    </rPh>
    <rPh sb="48" eb="49">
      <t>セン</t>
    </rPh>
    <rPh sb="49" eb="51">
      <t>カイソク</t>
    </rPh>
    <rPh sb="51" eb="53">
      <t>キュウコウ</t>
    </rPh>
    <rPh sb="59" eb="61">
      <t>ノボリトカクテイ</t>
    </rPh>
    <phoneticPr fontId="3"/>
  </si>
  <si>
    <t>栃木33.1集計</t>
    <phoneticPr fontId="3"/>
  </si>
  <si>
    <t>栃木34集計</t>
    <phoneticPr fontId="3"/>
  </si>
  <si>
    <t>栃木35.1集計</t>
    <phoneticPr fontId="3"/>
  </si>
  <si>
    <t>栃木31.1集計</t>
    <phoneticPr fontId="3"/>
  </si>
  <si>
    <t>踏破撮影ポイント</t>
  </si>
  <si>
    <t>白孔雀の滝地名板</t>
  </si>
  <si>
    <t>伊豆ヶ岳山頂地名板</t>
  </si>
  <si>
    <t>猿岩地名版</t>
  </si>
  <si>
    <t>城峰神社鳥居</t>
  </si>
  <si>
    <t>関八州見晴台地名板</t>
  </si>
  <si>
    <t>なし-連絡コース</t>
  </si>
  <si>
    <t>高山高原牧場の展望台</t>
  </si>
  <si>
    <t>備前楯山の解説標識</t>
  </si>
  <si>
    <t>能仁寺山門</t>
  </si>
  <si>
    <t>益子の森の地名標識</t>
  </si>
  <si>
    <t>安楽寺の案内標識</t>
  </si>
  <si>
    <t>(踏破認定対象外) なし</t>
  </si>
  <si>
    <t>晃石神社本殿</t>
  </si>
  <si>
    <t>関東ふれあいの道の看板前</t>
  </si>
  <si>
    <t>神崎神社：解説標識</t>
  </si>
  <si>
    <t>楽満寺：解説標識</t>
  </si>
  <si>
    <t>龍角寺：拝殿</t>
  </si>
  <si>
    <t>北須賀：甚兵衛排水機場</t>
  </si>
  <si>
    <t>真名上人塚：解説標識</t>
  </si>
  <si>
    <t>笠森保養センター展望台：解説標識</t>
  </si>
  <si>
    <t>誕生寺：仁王門</t>
  </si>
  <si>
    <t>豊英：大滝</t>
  </si>
  <si>
    <t>小梨峠の案内看板</t>
    <phoneticPr fontId="3"/>
  </si>
  <si>
    <t>白衣観音</t>
    <phoneticPr fontId="3"/>
  </si>
  <si>
    <t>貫前神社</t>
    <phoneticPr fontId="3"/>
  </si>
  <si>
    <t>旧茂木家住宅</t>
    <phoneticPr fontId="3"/>
  </si>
  <si>
    <t>大桁山山頂</t>
    <phoneticPr fontId="3"/>
  </si>
  <si>
    <t>石原和三郎歌碑</t>
    <phoneticPr fontId="3"/>
  </si>
  <si>
    <t>袈裟懸橋</t>
    <phoneticPr fontId="3"/>
  </si>
  <si>
    <t>寝釈迦像</t>
    <phoneticPr fontId="3"/>
  </si>
  <si>
    <t>不動滝</t>
    <phoneticPr fontId="3"/>
  </si>
  <si>
    <t>貴船神社</t>
    <phoneticPr fontId="3"/>
  </si>
  <si>
    <t>樺崎八幡宮本殿</t>
    <phoneticPr fontId="3"/>
  </si>
  <si>
    <t>唐沢山参拝門</t>
    <phoneticPr fontId="3"/>
  </si>
  <si>
    <t>桜峠の四阿</t>
    <phoneticPr fontId="3"/>
  </si>
  <si>
    <t>大宮神社の解説標識</t>
    <phoneticPr fontId="3"/>
  </si>
  <si>
    <t>摩利支天塚古墳摩利支天社</t>
    <phoneticPr fontId="3"/>
  </si>
  <si>
    <t>箕輪城跡の鳥居</t>
    <phoneticPr fontId="3"/>
  </si>
  <si>
    <t>長沼八幡宮随身門</t>
    <phoneticPr fontId="3"/>
  </si>
  <si>
    <t>唐の御所（解説標識）</t>
    <phoneticPr fontId="3"/>
  </si>
  <si>
    <t>広瀬温泉郷（ゆりがねの湯）</t>
    <phoneticPr fontId="3"/>
  </si>
  <si>
    <t>徳蔵寺の大子堂</t>
    <phoneticPr fontId="3"/>
  </si>
  <si>
    <t>笠間城天主跡石碑</t>
    <phoneticPr fontId="3"/>
  </si>
  <si>
    <t>楞厳寺の山門</t>
    <phoneticPr fontId="3"/>
  </si>
  <si>
    <t>冨谷観音三重塔</t>
    <phoneticPr fontId="3"/>
  </si>
  <si>
    <t>雨引山休憩所の地名板</t>
    <phoneticPr fontId="3"/>
  </si>
  <si>
    <t>燕山頂の地名板</t>
    <phoneticPr fontId="3"/>
  </si>
  <si>
    <t>路傍休憩所の大石</t>
    <phoneticPr fontId="3"/>
  </si>
  <si>
    <t>カタクリ群落の案内板</t>
    <phoneticPr fontId="3"/>
  </si>
  <si>
    <t xml:space="preserve"> 実際 正味h</t>
    <phoneticPr fontId="3"/>
  </si>
  <si>
    <t xml:space="preserve"> 実際 休憩h</t>
    <phoneticPr fontId="3"/>
  </si>
  <si>
    <t xml:space="preserve"> 実際 総ｈ</t>
    <phoneticPr fontId="3"/>
  </si>
  <si>
    <t>コース標準h</t>
    <phoneticPr fontId="3"/>
  </si>
  <si>
    <t>HP更新</t>
    <phoneticPr fontId="3"/>
  </si>
  <si>
    <t>発光路</t>
    <rPh sb="0" eb="2">
      <t>ハッコウ</t>
    </rPh>
    <rPh sb="2" eb="3">
      <t>ロ</t>
    </rPh>
    <phoneticPr fontId="3"/>
  </si>
  <si>
    <t>石割桜</t>
    <rPh sb="0" eb="3">
      <t>イシワリザクラ</t>
    </rPh>
    <phoneticPr fontId="3"/>
  </si>
  <si>
    <t>不動の滝</t>
    <rPh sb="0" eb="2">
      <t>フドウ</t>
    </rPh>
    <rPh sb="3" eb="4">
      <t>タキ</t>
    </rPh>
    <phoneticPr fontId="3"/>
  </si>
  <si>
    <t>像の鼻</t>
    <rPh sb="0" eb="1">
      <t>ゾウ</t>
    </rPh>
    <rPh sb="2" eb="3">
      <t>ハナ</t>
    </rPh>
    <phoneticPr fontId="3"/>
  </si>
  <si>
    <t>井戸湿原</t>
    <rPh sb="0" eb="2">
      <t>イド</t>
    </rPh>
    <rPh sb="2" eb="4">
      <t>シツゲン</t>
    </rPh>
    <phoneticPr fontId="3"/>
  </si>
  <si>
    <t>前日光ﾊｲﾗﾝﾄﾞﾛｯｼﾞ</t>
    <rPh sb="0" eb="1">
      <t>マエ</t>
    </rPh>
    <rPh sb="1" eb="3">
      <t>ニッコウ</t>
    </rPh>
    <phoneticPr fontId="3"/>
  </si>
  <si>
    <t>仏岩P</t>
    <rPh sb="0" eb="1">
      <t>ホトケ</t>
    </rPh>
    <rPh sb="1" eb="2">
      <t>イワ</t>
    </rPh>
    <phoneticPr fontId="3"/>
  </si>
  <si>
    <t>方塞山</t>
    <rPh sb="0" eb="1">
      <t>ホウ</t>
    </rPh>
    <rPh sb="1" eb="2">
      <t>ソク</t>
    </rPh>
    <rPh sb="2" eb="3">
      <t>ヤマ</t>
    </rPh>
    <phoneticPr fontId="3"/>
  </si>
  <si>
    <t>ツツジ平</t>
    <rPh sb="3" eb="4">
      <t>タイラ</t>
    </rPh>
    <phoneticPr fontId="3"/>
  </si>
  <si>
    <t>三枚岩</t>
    <rPh sb="0" eb="1">
      <t>サン</t>
    </rPh>
    <rPh sb="1" eb="2">
      <t>マイ</t>
    </rPh>
    <rPh sb="2" eb="3">
      <t>イワ</t>
    </rPh>
    <phoneticPr fontId="3"/>
  </si>
  <si>
    <t>身代地蔵</t>
    <rPh sb="0" eb="2">
      <t>ミガワ</t>
    </rPh>
    <rPh sb="2" eb="4">
      <t>ジゾウ</t>
    </rPh>
    <phoneticPr fontId="3"/>
  </si>
  <si>
    <t>古峰神社</t>
    <rPh sb="0" eb="2">
      <t>フルミネ</t>
    </rPh>
    <rPh sb="2" eb="4">
      <t>ジンジャ</t>
    </rPh>
    <phoneticPr fontId="3"/>
  </si>
  <si>
    <r>
      <t>生田4:55-5:12経堂5:14-5:25新宿5:35-</t>
    </r>
    <r>
      <rPr>
        <sz val="8"/>
        <rFont val="ＭＳ 明朝"/>
        <family val="1"/>
        <charset val="128"/>
      </rPr>
      <t>山手線</t>
    </r>
    <r>
      <rPr>
        <sz val="10"/>
        <rFont val="ＭＳ 明朝"/>
        <family val="1"/>
        <charset val="128"/>
      </rPr>
      <t>-6:00上野6:08-</t>
    </r>
    <r>
      <rPr>
        <sz val="8"/>
        <rFont val="ＭＳ 明朝"/>
        <family val="1"/>
        <charset val="128"/>
      </rPr>
      <t>宇都宮線</t>
    </r>
    <r>
      <rPr>
        <sz val="10"/>
        <rFont val="ＭＳ 明朝"/>
        <family val="1"/>
        <charset val="128"/>
      </rPr>
      <t>-7:51</t>
    </r>
    <rPh sb="11" eb="13">
      <t>キョウドウ</t>
    </rPh>
    <rPh sb="29" eb="31">
      <t>ヤマテ</t>
    </rPh>
    <rPh sb="37" eb="39">
      <t>ウエノ</t>
    </rPh>
    <phoneticPr fontId="3"/>
  </si>
  <si>
    <t>曇</t>
    <phoneticPr fontId="3"/>
  </si>
  <si>
    <t>北向き地蔵</t>
    <rPh sb="0" eb="2">
      <t>キタム</t>
    </rPh>
    <rPh sb="3" eb="5">
      <t>ジゾウ</t>
    </rPh>
    <phoneticPr fontId="3"/>
  </si>
  <si>
    <t>芦野遊行柳(庵)</t>
    <rPh sb="4" eb="5">
      <t>ヤナギ</t>
    </rPh>
    <phoneticPr fontId="3"/>
  </si>
  <si>
    <t>東陽小学校</t>
    <rPh sb="2" eb="3">
      <t>ショウ</t>
    </rPh>
    <phoneticPr fontId="3"/>
  </si>
  <si>
    <t>下町バス停</t>
    <rPh sb="0" eb="2">
      <t>シモマチ</t>
    </rPh>
    <rPh sb="4" eb="5">
      <t>テイ</t>
    </rPh>
    <phoneticPr fontId="3"/>
  </si>
  <si>
    <t>昼食</t>
    <rPh sb="0" eb="2">
      <t>チュウショク</t>
    </rPh>
    <phoneticPr fontId="3"/>
  </si>
  <si>
    <t>高舘城跡</t>
  </si>
  <si>
    <t>道不明</t>
    <rPh sb="0" eb="1">
      <t>ミチ</t>
    </rPh>
    <rPh sb="1" eb="3">
      <t>フメイ</t>
    </rPh>
    <phoneticPr fontId="3"/>
  </si>
  <si>
    <t>見学</t>
    <rPh sb="0" eb="2">
      <t>ケンガク</t>
    </rPh>
    <phoneticPr fontId="3"/>
  </si>
  <si>
    <t>高岩園地</t>
    <rPh sb="0" eb="2">
      <t>タカイワ</t>
    </rPh>
    <rPh sb="2" eb="4">
      <t>エンチ</t>
    </rPh>
    <phoneticPr fontId="3"/>
  </si>
  <si>
    <t>修験光明寺跡P</t>
  </si>
  <si>
    <t>句碑</t>
    <rPh sb="0" eb="2">
      <t>クヒ</t>
    </rPh>
    <phoneticPr fontId="3"/>
  </si>
  <si>
    <t>コース32へ</t>
  </si>
  <si>
    <t>35-2</t>
    <phoneticPr fontId="3"/>
  </si>
  <si>
    <r>
      <t>新宿16:21</t>
    </r>
    <r>
      <rPr>
        <sz val="8"/>
        <rFont val="ＭＳ 明朝"/>
        <family val="1"/>
        <charset val="128"/>
      </rPr>
      <t>-小田急線快速急行-</t>
    </r>
    <r>
      <rPr>
        <sz val="10"/>
        <rFont val="ＭＳ 明朝"/>
        <family val="1"/>
        <charset val="128"/>
      </rPr>
      <t>16:37登戸16:39</t>
    </r>
    <r>
      <rPr>
        <sz val="8"/>
        <rFont val="ＭＳ 明朝"/>
        <family val="1"/>
        <charset val="128"/>
      </rPr>
      <t>-各停-</t>
    </r>
    <r>
      <rPr>
        <sz val="10"/>
        <rFont val="ＭＳ 明朝"/>
        <family val="1"/>
        <charset val="128"/>
      </rPr>
      <t>16:43生田</t>
    </r>
    <rPh sb="16" eb="18">
      <t>シンジュク</t>
    </rPh>
    <rPh sb="30" eb="32">
      <t>キュウコウ</t>
    </rPh>
    <rPh sb="38" eb="40">
      <t>ノボリトカクテイ</t>
    </rPh>
    <phoneticPr fontId="3"/>
  </si>
  <si>
    <t>栃木35番-1
芦野の里へのみち
4.9+(1.0)=5.9km
2019年
６月11日(火)
曇
09:32～11:26
11:59～12:30
1:40+(0:20)
=2:00→
1:54+(0:31)
=2:25</t>
    <rPh sb="0" eb="2">
      <t>トチギ</t>
    </rPh>
    <rPh sb="4" eb="5">
      <t>バン</t>
    </rPh>
    <phoneticPr fontId="3"/>
  </si>
  <si>
    <r>
      <t xml:space="preserve">(逆) 遊行庵～三光寺～芦野宿場跡入り口～伊王野分岐～道の駅東山道伊王野
</t>
    </r>
    <r>
      <rPr>
        <sz val="10"/>
        <color rgb="FF833C0C"/>
        <rFont val="ＭＳ 明朝"/>
        <family val="1"/>
        <charset val="128"/>
      </rPr>
      <t>撮影ポイント：芦野氏陣屋裏門</t>
    </r>
    <r>
      <rPr>
        <sz val="10"/>
        <rFont val="ＭＳ 明朝"/>
        <family val="1"/>
        <charset val="128"/>
      </rPr>
      <t xml:space="preserve">
前日の予報では曇後雨だったので、レインウェア上下をしっかり準備して出かけました。
最寄駅は東北本線の黒田原ですが、そこから起点まではバスの便が悪いため、予約したタクシー乗ります。朝4:30に家を出て起点に着いたのが9:30過ぎなので所要時間は５時間を超えます。５回の乗換えがありますが、全ての電車が時刻表通りでした。本当に日本の電車は正確だと、改めて思いました。
見どころは前半に集中しています。有料の施設が何ヶ所かありましたが、時間が気になるので入場はしませんでした。撮影ポイントの芦野氏陣屋裏門は道路に面しており、コース案内にも撮影時には車に注意とあります。幸い撮影中は一台も車は通りませんでした。
終点の道の駅東山道伊王野についてからは、時間があったので食事後周辺の散策をしながら、次の目的地に行くバス停へ向いました。天気は青空も見えてきて、何とか持ちこたえたので、助かりました。</t>
    </r>
    <rPh sb="129" eb="131">
      <t>ヨヤク</t>
    </rPh>
    <rPh sb="137" eb="138">
      <t>ノ</t>
    </rPh>
    <rPh sb="415" eb="417">
      <t>テンキ</t>
    </rPh>
    <rPh sb="439" eb="440">
      <t>タス</t>
    </rPh>
    <phoneticPr fontId="3"/>
  </si>
  <si>
    <t>栃木33番-1
黒羽芭蕉のみち
(4.5)+12.2=
16.7km
2019年
６月11日(火)
 (12:53)～14:00～17:27
６月12日(水)
 6:07～7:21
晴時々曇
(4.5)+
3:10→2:50</t>
    <rPh sb="0" eb="2">
      <t>トチギ</t>
    </rPh>
    <rPh sb="4" eb="5">
      <t>バン</t>
    </rPh>
    <rPh sb="78" eb="79">
      <t>スイ</t>
    </rPh>
    <phoneticPr fontId="3"/>
  </si>
  <si>
    <r>
      <t xml:space="preserve">(逆) 高舘城跡～黒羽城址公園～大雄寺～修験光明寺跡～那須神社～道の駅那須与一の郷
</t>
    </r>
    <r>
      <rPr>
        <sz val="10"/>
        <color rgb="FF833C0C"/>
        <rFont val="ＭＳ 明朝"/>
        <family val="1"/>
        <charset val="128"/>
      </rPr>
      <t>撮影ポイント：修験光明寺跡</t>
    </r>
    <r>
      <rPr>
        <sz val="10"/>
        <rFont val="ＭＳ 明朝"/>
        <family val="1"/>
        <charset val="128"/>
      </rPr>
      <t xml:space="preserve">
コース35-1の起点 道の駅東山道伊王野から33-1終点 高舘城跡までは連絡道で7.1kmほどあります。（実際はコース変更でもっとあります）事前に調べたところ町民バスが途中の稲沢まで行くことが分り、歩く距離を約半分にすることができるはずでした。栃木県庁から送ってもらったコースマップを頼りに高舘城跡を目指したところ、とんでもない目にあいました。</t>
    </r>
    <r>
      <rPr>
        <b/>
        <sz val="10"/>
        <color rgb="FFFF0000"/>
        <rFont val="ＭＳ 明朝"/>
        <family val="1"/>
        <charset val="128"/>
      </rPr>
      <t>マップには「トンネル脇の旧道がコースです」と注意書きがあります。それを信じて旧道を通ったところ、荒れに荒れた道でした。</t>
    </r>
    <r>
      <rPr>
        <sz val="10"/>
        <rFont val="ＭＳ 明朝"/>
        <family val="1"/>
        <charset val="128"/>
      </rPr>
      <t>それでも何とか展望台入口の看板を見つけて、階段を上り始めました。ところが踏板が腐っていて、今にもはずれそうになっています。慎重に進んで行くと、</t>
    </r>
    <r>
      <rPr>
        <b/>
        <sz val="10"/>
        <color rgb="FFFF0000"/>
        <rFont val="ＭＳ 明朝"/>
        <family val="1"/>
        <charset val="128"/>
      </rPr>
      <t>途中で完全に道がなくなりました。</t>
    </r>
    <r>
      <rPr>
        <sz val="10"/>
        <rFont val="ＭＳ 明朝"/>
        <family val="1"/>
        <charset val="128"/>
      </rPr>
      <t>それでも上を目指して倒木をかき分け、数十分かけて木の枝をつかみながら急な坂を上っていきました。
帰ってから調べたら、ホームページに掲載されているPDFのコースマップはトンネルを通るように変更されていました。しかし</t>
    </r>
    <r>
      <rPr>
        <b/>
        <sz val="10"/>
        <color rgb="FFFF0000"/>
        <rFont val="ＭＳ 明朝"/>
        <family val="1"/>
        <charset val="128"/>
      </rPr>
      <t>「お知らせ」欄には何らそのことが書かれていません。</t>
    </r>
    <r>
      <rPr>
        <sz val="10"/>
        <rFont val="ＭＳ 明朝"/>
        <family val="1"/>
        <charset val="128"/>
      </rPr>
      <t>行く前にホームページを何度も読み返しましたが、まさかPDFのみが変更されているとは気がつきませんでした。しかも距離が10.0kmから11.2kmに変更されているにもかかわらず、コース一覧では10.0kmのままです。しかも、</t>
    </r>
    <r>
      <rPr>
        <b/>
        <sz val="10"/>
        <color rgb="FFFF0000"/>
        <rFont val="ＭＳ 明朝"/>
        <family val="1"/>
        <charset val="128"/>
      </rPr>
      <t>下りの道が分らず40分以上右往左往しました。すべての道が行き止まりで、どうしようもない状態です。さらに起点から黒羽方面を示す標識が一つもありません。全く不親切で、「どうすればいいんだよ～！」と叫んでしまいました。</t>
    </r>
    <r>
      <rPr>
        <sz val="10"/>
        <rFont val="ＭＳ 明朝"/>
        <family val="1"/>
        <charset val="128"/>
      </rPr>
      <t>結局舗装道路を大幅に迂回して、なんとか脱出しました。
少なくともこれまでの栃木県コースは標識が整備されており何ら問題なく歩いてきただけに、どうしてここだけこんな状態なのか納得がいきません。</t>
    </r>
    <r>
      <rPr>
        <b/>
        <sz val="10"/>
        <color rgb="FFFF0000"/>
        <rFont val="ＭＳ 明朝"/>
        <family val="1"/>
        <charset val="128"/>
      </rPr>
      <t>関東１都６県の中で栃木県は最高だ、と思っていたイメージがこのコースだけで崩れてしまいました。本当に残念です。</t>
    </r>
    <phoneticPr fontId="3"/>
  </si>
  <si>
    <t>道の駅那須与一の郷 ～ 那須神社 ～ 修験光明寺跡 ～ 高岩園地 ～ 黒羽くらしの館 ～ 高舘城跡
撮影ポイント：修験光明寺跡</t>
    <phoneticPr fontId="3"/>
  </si>
  <si>
    <t>連絡コース</t>
    <phoneticPr fontId="3"/>
  </si>
  <si>
    <t>連絡コース</t>
    <phoneticPr fontId="3"/>
  </si>
  <si>
    <r>
      <t xml:space="preserve">2019.06.11火 </t>
    </r>
    <r>
      <rPr>
        <b/>
        <sz val="10"/>
        <rFont val="ＭＳ 明朝"/>
        <family val="1"/>
        <charset val="128"/>
      </rPr>
      <t xml:space="preserve">栃木35-1 </t>
    </r>
    <r>
      <rPr>
        <sz val="10"/>
        <rFont val="ＭＳ 明朝"/>
        <family val="1"/>
        <charset val="128"/>
      </rPr>
      <t>芦野の里へのみち 4.9+(1.0)=5.9km 曇 09:32～11:26 11:59～12:30 1:40+(0:20)=2:00→1:54+(0:31)=2:25</t>
    </r>
    <rPh sb="10" eb="11">
      <t>ヒ</t>
    </rPh>
    <phoneticPr fontId="3"/>
  </si>
  <si>
    <r>
      <t xml:space="preserve">2019.06.11火～12水 </t>
    </r>
    <r>
      <rPr>
        <b/>
        <sz val="10"/>
        <rFont val="ＭＳ 明朝"/>
        <family val="1"/>
        <charset val="128"/>
      </rPr>
      <t>栃木33-1</t>
    </r>
    <r>
      <rPr>
        <sz val="10"/>
        <rFont val="ＭＳ 明朝"/>
        <family val="1"/>
        <charset val="128"/>
      </rPr>
      <t xml:space="preserve"> 黒羽芭蕉のみち (4.5)+12.2=16.7km 晴時々曇 6.11 (12:53)～14:00～17:27 6.12 6:07～7:21 (4.5)+3:10→2:50</t>
    </r>
    <rPh sb="10" eb="11">
      <t>ヒ</t>
    </rPh>
    <rPh sb="14" eb="15">
      <t>スイ</t>
    </rPh>
    <phoneticPr fontId="3"/>
  </si>
  <si>
    <r>
      <t xml:space="preserve">(逆) 道の駅那須与一の郷～威徳院～笠石神社～上・下侍塚古墳～なかがわ水遊園
</t>
    </r>
    <r>
      <rPr>
        <sz val="10"/>
        <color rgb="FF833C0C"/>
        <rFont val="ＭＳ 明朝"/>
        <family val="1"/>
        <charset val="128"/>
      </rPr>
      <t>撮影ポイント：下侍塚古墳（解説板）</t>
    </r>
    <r>
      <rPr>
        <sz val="10"/>
        <rFont val="ＭＳ 明朝"/>
        <family val="1"/>
        <charset val="128"/>
      </rPr>
      <t xml:space="preserve">
昨日のコース33は案内の不備でひどい目にあいましたが、今回はスムーズに歩くことができました。道の駅那須与一の郷は朝早かったため駐車場に車はなく、店も閉まっていました。与一伝承館を見られなかったのは残念です。
笠石神社までの 7.5kmは舗装道路をひたすら歩きます。田んぼや畑が続くなかで、ビニールハウスが目につきました。中を覗いたところ一見雑草のようにしかみえない植物で、何を栽培しているのか分りませんでした。途中牛舎があったり、湯津上梨街道には梨畑が続いており、のどかな田園風景でした。
那須国造碑は囲われて本体は見えませんでした。群馬県コース４で行った多胡碑はコンクリートの建物に囲まれていましたが、ガラス戸越しに見ることができました。それに比べると古びた木造の囲いはかなり貧弱に感じました。
下侍塚古墳では下侍塚回遊路の看板と下侍塚古墳群の標識に惑わされました。この近くに案内図があればもっと分り易いと思いました。</t>
    </r>
    <phoneticPr fontId="3"/>
  </si>
  <si>
    <r>
      <t xml:space="preserve">2019.06.12水 </t>
    </r>
    <r>
      <rPr>
        <b/>
        <sz val="10"/>
        <rFont val="ＭＳ 明朝"/>
        <family val="1"/>
        <charset val="128"/>
      </rPr>
      <t>栃木32</t>
    </r>
    <r>
      <rPr>
        <sz val="10"/>
        <rFont val="ＭＳ 明朝"/>
        <family val="1"/>
        <charset val="128"/>
      </rPr>
      <t xml:space="preserve"> 昔をしのぶ古墳のみち 7.3km 曇 15:05～17:55 3:10→2:50</t>
    </r>
    <rPh sb="10" eb="11">
      <t>スイ</t>
    </rPh>
    <phoneticPr fontId="3"/>
  </si>
  <si>
    <r>
      <rPr>
        <b/>
        <sz val="10"/>
        <rFont val="ＭＳ 明朝"/>
        <family val="1"/>
        <charset val="128"/>
      </rPr>
      <t>2019.06.05木 曇</t>
    </r>
    <r>
      <rPr>
        <sz val="10"/>
        <rFont val="ＭＳ 明朝"/>
        <family val="1"/>
        <charset val="128"/>
      </rPr>
      <t xml:space="preserve"> 多摩森林科学園～八王子城跡～八王子神社～富士見台～蛇滝口バス停～蛇滝～ⓢケーブル高尾山駅～高尾病院～高尾山口駅</t>
    </r>
    <rPh sb="10" eb="11">
      <t>モク</t>
    </rPh>
    <rPh sb="12" eb="13">
      <t>クモリ</t>
    </rPh>
    <rPh sb="14" eb="16">
      <t>タマ</t>
    </rPh>
    <rPh sb="16" eb="18">
      <t>シンリン</t>
    </rPh>
    <rPh sb="18" eb="20">
      <t>カガク</t>
    </rPh>
    <rPh sb="20" eb="21">
      <t>エン</t>
    </rPh>
    <rPh sb="54" eb="57">
      <t>タカオサン</t>
    </rPh>
    <rPh sb="57" eb="58">
      <t>エキ</t>
    </rPh>
    <rPh sb="59" eb="61">
      <t>タカオ</t>
    </rPh>
    <rPh sb="61" eb="63">
      <t>ビョウイン</t>
    </rPh>
    <rPh sb="64" eb="68">
      <t>タカオサングチ</t>
    </rPh>
    <phoneticPr fontId="3"/>
  </si>
  <si>
    <r>
      <t xml:space="preserve">2019.03.28木 </t>
    </r>
    <r>
      <rPr>
        <b/>
        <sz val="10"/>
        <rFont val="ＭＳ 明朝"/>
        <family val="1"/>
        <charset val="128"/>
      </rPr>
      <t>栃木30</t>
    </r>
    <r>
      <rPr>
        <sz val="10"/>
        <rFont val="ＭＳ 明朝"/>
        <family val="1"/>
        <charset val="128"/>
      </rPr>
      <t xml:space="preserve"> 浮世絵と史跡を見る里のみち 11.4m-3 晴時々曇 09:17～12:27 4:20→3:10</t>
    </r>
    <rPh sb="10" eb="11">
      <t>モク</t>
    </rPh>
    <phoneticPr fontId="3"/>
  </si>
  <si>
    <r>
      <t xml:space="preserve">2019.03.28木 </t>
    </r>
    <r>
      <rPr>
        <b/>
        <sz val="10"/>
        <rFont val="ＭＳ 明朝"/>
        <family val="1"/>
        <charset val="128"/>
      </rPr>
      <t>栃木31-1</t>
    </r>
    <r>
      <rPr>
        <sz val="10"/>
        <rFont val="ＭＳ 明朝"/>
        <family val="1"/>
        <charset val="128"/>
      </rPr>
      <t xml:space="preserve"> 浮世絵と史跡を見る里のみち 7.3km-2 
晴時々曇 12:31～14:21 2:40→1:</t>
    </r>
    <r>
      <rPr>
        <b/>
        <sz val="10"/>
        <rFont val="ＭＳ 明朝"/>
        <family val="1"/>
        <charset val="128"/>
      </rPr>
      <t>50</t>
    </r>
    <phoneticPr fontId="3"/>
  </si>
  <si>
    <r>
      <t xml:space="preserve">2019.03.28木 </t>
    </r>
    <r>
      <rPr>
        <b/>
        <sz val="10"/>
        <rFont val="ＭＳ 明朝"/>
        <family val="1"/>
        <charset val="128"/>
      </rPr>
      <t>栃木31-1</t>
    </r>
    <r>
      <rPr>
        <sz val="10"/>
        <rFont val="ＭＳ 明朝"/>
        <family val="1"/>
        <charset val="128"/>
      </rPr>
      <t xml:space="preserve"> 浮世絵と史跡を見る里のみち 7.3km-2 
晴時々曇 12:31～14:21 2:40→1:50</t>
    </r>
    <phoneticPr fontId="3"/>
  </si>
  <si>
    <r>
      <rPr>
        <b/>
        <sz val="10"/>
        <rFont val="ＭＳ 明朝"/>
        <family val="1"/>
        <charset val="128"/>
      </rPr>
      <t>2019.04.21日</t>
    </r>
    <r>
      <rPr>
        <sz val="10"/>
        <rFont val="ＭＳ 明朝"/>
        <family val="1"/>
        <charset val="128"/>
      </rPr>
      <t xml:space="preserve"> 晴  第34回外秩父七峰縦走ハイキング大会42km 小川町役場～</t>
    </r>
    <r>
      <rPr>
        <sz val="10"/>
        <color rgb="FFFF0000"/>
        <rFont val="ＭＳ 明朝"/>
        <family val="1"/>
        <charset val="128"/>
      </rPr>
      <t>①官ノ倉山</t>
    </r>
    <r>
      <rPr>
        <sz val="10"/>
        <rFont val="ＭＳ 明朝"/>
        <family val="1"/>
        <charset val="128"/>
      </rPr>
      <t>～和紙の里～萩平丁字路～</t>
    </r>
    <r>
      <rPr>
        <sz val="10"/>
        <color rgb="FFFF0000"/>
        <rFont val="ＭＳ 明朝"/>
        <family val="1"/>
        <charset val="128"/>
      </rPr>
      <t>②笠山</t>
    </r>
    <r>
      <rPr>
        <sz val="10"/>
        <rFont val="ＭＳ 明朝"/>
        <family val="1"/>
        <charset val="128"/>
      </rPr>
      <t>～笠山峠～</t>
    </r>
    <r>
      <rPr>
        <sz val="10"/>
        <color rgb="FFFF0000"/>
        <rFont val="ＭＳ 明朝"/>
        <family val="1"/>
        <charset val="128"/>
      </rPr>
      <t>③堂平山</t>
    </r>
    <r>
      <rPr>
        <sz val="10"/>
        <rFont val="ＭＳ 明朝"/>
        <family val="1"/>
        <charset val="128"/>
      </rPr>
      <t>～</t>
    </r>
    <r>
      <rPr>
        <sz val="10"/>
        <color rgb="FFFF0000"/>
        <rFont val="ＭＳ 明朝"/>
        <family val="1"/>
        <charset val="128"/>
      </rPr>
      <t>④剣ヶ峰</t>
    </r>
    <r>
      <rPr>
        <sz val="10"/>
        <rFont val="ＭＳ 明朝"/>
        <family val="1"/>
        <charset val="128"/>
      </rPr>
      <t>～白石峠～定峰峠～旧定峰峠～</t>
    </r>
    <r>
      <rPr>
        <sz val="10"/>
        <color rgb="FFFF0000"/>
        <rFont val="ＭＳ 明朝"/>
        <family val="1"/>
        <charset val="128"/>
      </rPr>
      <t>⑤大霧山</t>
    </r>
    <r>
      <rPr>
        <sz val="10"/>
        <rFont val="ＭＳ 明朝"/>
        <family val="1"/>
        <charset val="128"/>
      </rPr>
      <t>～粥新田峠～二本木峠～</t>
    </r>
    <r>
      <rPr>
        <sz val="10"/>
        <color rgb="FFFF0000"/>
        <rFont val="ＭＳ 明朝"/>
        <family val="1"/>
        <charset val="128"/>
      </rPr>
      <t>⑥皇鈴山</t>
    </r>
    <r>
      <rPr>
        <sz val="10"/>
        <rFont val="ＭＳ 明朝"/>
        <family val="1"/>
        <charset val="128"/>
      </rPr>
      <t>～</t>
    </r>
    <r>
      <rPr>
        <sz val="10"/>
        <color rgb="FFFF0000"/>
        <rFont val="ＭＳ 明朝"/>
        <family val="1"/>
        <charset val="128"/>
      </rPr>
      <t>⑦登谷山</t>
    </r>
    <r>
      <rPr>
        <sz val="10"/>
        <rFont val="ＭＳ 明朝"/>
        <family val="1"/>
        <charset val="128"/>
      </rPr>
      <t>～釜伏峠～中間平～鉢形城公園～寄居駅</t>
    </r>
    <rPh sb="10" eb="11">
      <t>ヒ</t>
    </rPh>
    <rPh sb="12" eb="13">
      <t>ハレ</t>
    </rPh>
    <rPh sb="15" eb="16">
      <t>ダイ</t>
    </rPh>
    <rPh sb="18" eb="19">
      <t>カイ</t>
    </rPh>
    <rPh sb="19" eb="20">
      <t>ソト</t>
    </rPh>
    <rPh sb="20" eb="22">
      <t>チチブ</t>
    </rPh>
    <rPh sb="22" eb="23">
      <t>ナナ</t>
    </rPh>
    <rPh sb="23" eb="24">
      <t>ミネ</t>
    </rPh>
    <rPh sb="24" eb="26">
      <t>ジュウソウ</t>
    </rPh>
    <rPh sb="31" eb="33">
      <t>タイカイ</t>
    </rPh>
    <rPh sb="38" eb="41">
      <t>オガワマチ</t>
    </rPh>
    <rPh sb="41" eb="43">
      <t>ヤクバ</t>
    </rPh>
    <phoneticPr fontId="3"/>
  </si>
  <si>
    <t>晴</t>
    <rPh sb="0" eb="1">
      <t>ハレ</t>
    </rPh>
    <phoneticPr fontId="3"/>
  </si>
  <si>
    <t>かじか荘泊</t>
    <rPh sb="3" eb="4">
      <t>ソウ</t>
    </rPh>
    <rPh sb="4" eb="5">
      <t>ハク</t>
    </rPh>
    <phoneticPr fontId="3"/>
  </si>
  <si>
    <t>備前楯山P</t>
    <rPh sb="0" eb="2">
      <t>ビゼン</t>
    </rPh>
    <rPh sb="2" eb="4">
      <t>タテヤマ</t>
    </rPh>
    <phoneticPr fontId="3"/>
  </si>
  <si>
    <t>晴後雷雨</t>
    <rPh sb="0" eb="1">
      <t>ハレ</t>
    </rPh>
    <rPh sb="1" eb="2">
      <t>ノチ</t>
    </rPh>
    <rPh sb="2" eb="4">
      <t>ライウ</t>
    </rPh>
    <phoneticPr fontId="3"/>
  </si>
  <si>
    <t>庚申山荘P</t>
    <rPh sb="0" eb="2">
      <t>コウシン</t>
    </rPh>
    <rPh sb="2" eb="4">
      <t>サンソウ</t>
    </rPh>
    <phoneticPr fontId="3"/>
  </si>
  <si>
    <t>建物</t>
    <rPh sb="0" eb="2">
      <t>タテモノ</t>
    </rPh>
    <phoneticPr fontId="3"/>
  </si>
  <si>
    <t>標識</t>
    <phoneticPr fontId="3"/>
  </si>
  <si>
    <r>
      <t>生田5:58-6:02登戸6:03-6:20新宿6:25</t>
    </r>
    <r>
      <rPr>
        <sz val="8"/>
        <rFont val="ＭＳ 明朝"/>
        <family val="1"/>
        <charset val="128"/>
      </rPr>
      <t>-埼京線-</t>
    </r>
    <r>
      <rPr>
        <sz val="10"/>
        <rFont val="ＭＳ 明朝"/>
        <family val="1"/>
        <charset val="128"/>
      </rPr>
      <t>6:38赤羽6:50</t>
    </r>
    <r>
      <rPr>
        <sz val="8"/>
        <rFont val="ＭＳ 明朝"/>
        <family val="1"/>
        <charset val="128"/>
      </rPr>
      <t>-高崎線-</t>
    </r>
    <r>
      <rPr>
        <sz val="10"/>
        <rFont val="ＭＳ 明朝"/>
        <family val="1"/>
        <charset val="128"/>
      </rPr>
      <t xml:space="preserve">8:31高崎 </t>
    </r>
    <rPh sb="11" eb="13">
      <t>ノブト</t>
    </rPh>
    <rPh sb="22" eb="24">
      <t>シンジュク</t>
    </rPh>
    <rPh sb="29" eb="32">
      <t>サイキョウセン</t>
    </rPh>
    <rPh sb="37" eb="39">
      <t>アカバネ</t>
    </rPh>
    <rPh sb="44" eb="47">
      <t>タカサキセン</t>
    </rPh>
    <rPh sb="52" eb="54">
      <t>タカサキ</t>
    </rPh>
    <phoneticPr fontId="3"/>
  </si>
  <si>
    <t>みち</t>
    <phoneticPr fontId="3"/>
  </si>
  <si>
    <t>翌日ｺｰｽ23へ</t>
    <rPh sb="0" eb="2">
      <t>ヨクジツ</t>
    </rPh>
    <phoneticPr fontId="3"/>
  </si>
  <si>
    <t>栃木01番
赤銅のみち
13.5→17.4km-3
2019年
08月07日(水)
晴
11:06～17:10
5:50→6:04</t>
    <rPh sb="0" eb="2">
      <t>トチギ</t>
    </rPh>
    <rPh sb="4" eb="5">
      <t>バン</t>
    </rPh>
    <rPh sb="43" eb="44">
      <t>ハレ</t>
    </rPh>
    <phoneticPr fontId="3"/>
  </si>
  <si>
    <t>分岐１古河橋</t>
    <rPh sb="0" eb="2">
      <t>ブンキ</t>
    </rPh>
    <phoneticPr fontId="3"/>
  </si>
  <si>
    <r>
      <t xml:space="preserve">(逆)通洞駅～足尾駅～間藤駅～足尾ダム～本山～備前楯山～銀山平
</t>
    </r>
    <r>
      <rPr>
        <sz val="10"/>
        <color theme="5" tint="-0.499984740745262"/>
        <rFont val="ＭＳ 明朝"/>
        <family val="1"/>
        <charset val="128"/>
      </rPr>
      <t xml:space="preserve">撮影ポイント：備前楯山の解説標識
</t>
    </r>
    <r>
      <rPr>
        <sz val="10"/>
        <rFont val="ＭＳ 明朝"/>
        <family val="1"/>
        <charset val="128"/>
      </rPr>
      <t xml:space="preserve">
梅雨が長引き動けなかったのですが、かじか荘の予約がとれ２ヶ月ぶりの栃木です。丁度よいタイミングで桐生駅に着き、わたらせ渓谷鐵道のトロッコ列車に初めて乗ることができました。帽子を飛ばしそうになりながら、ガラスのない窓から吹き込む風は気持ちよかったです。観光スポットでの徐行運転、車掌さんのガイドなどがあり、これまで気付かなかった汽車見の滝を知りました。
足尾ダムの銅親水公園では観光バスを含む車が数台停まっていました。古河橋など観光地には人が出ていましたが、山道に入った途端誰一人見かけなくなりました。先週富士山に行った疲れが残っているのか、備前楯山の狭い上り坂はかなりきつく感じました。
銀山平展望台までの道はとぎれとぎれで、その間標識は一つもありません。結局たどりつけませんでしたが、途中見かけた動物は間違いなくカモシカだと思っています。</t>
    </r>
    <rPh sb="1" eb="2">
      <t>ギャク</t>
    </rPh>
    <rPh sb="50" eb="52">
      <t>ツユ</t>
    </rPh>
    <rPh sb="53" eb="55">
      <t>ナガビ</t>
    </rPh>
    <rPh sb="56" eb="57">
      <t>ウゴ</t>
    </rPh>
    <rPh sb="79" eb="80">
      <t>ゲツ</t>
    </rPh>
    <rPh sb="83" eb="85">
      <t>トチギ</t>
    </rPh>
    <rPh sb="88" eb="90">
      <t>チョウド</t>
    </rPh>
    <rPh sb="98" eb="100">
      <t>キリュウ</t>
    </rPh>
    <rPh sb="100" eb="101">
      <t>エキ</t>
    </rPh>
    <rPh sb="102" eb="103">
      <t>ツ</t>
    </rPh>
    <rPh sb="118" eb="120">
      <t>レッシャ</t>
    </rPh>
    <rPh sb="121" eb="122">
      <t>ハジ</t>
    </rPh>
    <rPh sb="124" eb="125">
      <t>ノ</t>
    </rPh>
    <rPh sb="135" eb="137">
      <t>ボウシ</t>
    </rPh>
    <rPh sb="138" eb="139">
      <t>ト</t>
    </rPh>
    <rPh sb="156" eb="157">
      <t>マド</t>
    </rPh>
    <rPh sb="159" eb="160">
      <t>フ</t>
    </rPh>
    <rPh sb="161" eb="162">
      <t>コ</t>
    </rPh>
    <rPh sb="163" eb="164">
      <t>カゼ</t>
    </rPh>
    <rPh sb="165" eb="167">
      <t>キモ</t>
    </rPh>
    <rPh sb="175" eb="177">
      <t>カンコウ</t>
    </rPh>
    <rPh sb="183" eb="185">
      <t>ジョコウ</t>
    </rPh>
    <rPh sb="185" eb="187">
      <t>ウンテン</t>
    </rPh>
    <rPh sb="188" eb="190">
      <t>シャショウ</t>
    </rPh>
    <rPh sb="206" eb="208">
      <t>キヅ</t>
    </rPh>
    <rPh sb="213" eb="215">
      <t>キシャ</t>
    </rPh>
    <rPh sb="215" eb="216">
      <t>ミ</t>
    </rPh>
    <rPh sb="217" eb="218">
      <t>タキ</t>
    </rPh>
    <rPh sb="219" eb="220">
      <t>シ</t>
    </rPh>
    <phoneticPr fontId="3"/>
  </si>
  <si>
    <t>ヤシオ咲く庚申のみち</t>
    <phoneticPr fontId="3"/>
  </si>
  <si>
    <r>
      <t>原向15:22</t>
    </r>
    <r>
      <rPr>
        <sz val="8"/>
        <rFont val="ＭＳ 明朝"/>
        <family val="1"/>
        <charset val="128"/>
      </rPr>
      <t>-わたらせ渓谷鉄道-</t>
    </r>
    <r>
      <rPr>
        <sz val="10"/>
        <rFont val="ＭＳ 明朝"/>
        <family val="1"/>
        <charset val="128"/>
      </rPr>
      <t>16:36桐生16:40</t>
    </r>
    <r>
      <rPr>
        <sz val="8"/>
        <rFont val="ＭＳ 明朝"/>
        <family val="1"/>
        <charset val="128"/>
      </rPr>
      <t>-両毛線-</t>
    </r>
    <r>
      <rPr>
        <sz val="10"/>
        <rFont val="ＭＳ 明朝"/>
        <family val="1"/>
        <charset val="128"/>
      </rPr>
      <t>17:09佐野17:29</t>
    </r>
    <r>
      <rPr>
        <sz val="8"/>
        <rFont val="ＭＳ 明朝"/>
        <family val="1"/>
        <charset val="128"/>
      </rPr>
      <t>-東武佐野線-</t>
    </r>
    <rPh sb="0" eb="2">
      <t>ハラムコウ</t>
    </rPh>
    <rPh sb="22" eb="24">
      <t>キリュウ</t>
    </rPh>
    <rPh sb="30" eb="33">
      <t>リョウモウセン</t>
    </rPh>
    <rPh sb="39" eb="41">
      <t>サノ</t>
    </rPh>
    <rPh sb="47" eb="49">
      <t>トウブ</t>
    </rPh>
    <rPh sb="49" eb="52">
      <t>サノセン</t>
    </rPh>
    <phoneticPr fontId="3"/>
  </si>
  <si>
    <r>
      <t>17:45舘林18:09</t>
    </r>
    <r>
      <rPr>
        <sz val="8"/>
        <rFont val="ＭＳ 明朝"/>
        <family val="1"/>
        <charset val="128"/>
      </rPr>
      <t>-東武伊勢崎線-</t>
    </r>
    <r>
      <rPr>
        <sz val="10"/>
        <rFont val="ＭＳ 明朝"/>
        <family val="1"/>
        <charset val="128"/>
      </rPr>
      <t>18:38久喜19:02</t>
    </r>
    <r>
      <rPr>
        <sz val="8"/>
        <rFont val="ＭＳ 明朝"/>
        <family val="1"/>
        <charset val="128"/>
      </rPr>
      <t>-湘南新宿L-</t>
    </r>
    <r>
      <rPr>
        <sz val="10"/>
        <rFont val="ＭＳ 明朝"/>
        <family val="1"/>
        <charset val="128"/>
      </rPr>
      <t>19:56新宿20:02-小田</t>
    </r>
    <rPh sb="5" eb="7">
      <t>タテバヤシ</t>
    </rPh>
    <rPh sb="13" eb="15">
      <t>トウブ</t>
    </rPh>
    <rPh sb="15" eb="18">
      <t>イセザキ</t>
    </rPh>
    <rPh sb="18" eb="19">
      <t>セン</t>
    </rPh>
    <rPh sb="25" eb="27">
      <t>クキ</t>
    </rPh>
    <rPh sb="44" eb="46">
      <t>シンジュク</t>
    </rPh>
    <rPh sb="52" eb="54">
      <t>オダ</t>
    </rPh>
    <phoneticPr fontId="3"/>
  </si>
  <si>
    <t>急線登戸乗換-20:26生田（上毛線信号点検のため栃木で運転取止めのため）</t>
    <rPh sb="15" eb="17">
      <t>ジョウモウ</t>
    </rPh>
    <rPh sb="17" eb="18">
      <t>セン</t>
    </rPh>
    <rPh sb="18" eb="20">
      <t>シンゴウ</t>
    </rPh>
    <rPh sb="20" eb="22">
      <t>テンケン</t>
    </rPh>
    <rPh sb="25" eb="27">
      <t>トチギ</t>
    </rPh>
    <rPh sb="28" eb="30">
      <t>ウンテン</t>
    </rPh>
    <rPh sb="30" eb="32">
      <t>トリヤ</t>
    </rPh>
    <phoneticPr fontId="3"/>
  </si>
  <si>
    <r>
      <t xml:space="preserve">銀山平～庚申渓谷～一ノ鳥居～鏡岩～庚申山荘～天下の見晴
</t>
    </r>
    <r>
      <rPr>
        <sz val="10"/>
        <color rgb="FF833C0C"/>
        <rFont val="ＭＳ 明朝"/>
        <family val="1"/>
        <charset val="128"/>
      </rPr>
      <t>撮影ポイント：庚申山荘</t>
    </r>
    <r>
      <rPr>
        <sz val="10"/>
        <rFont val="ＭＳ 明朝"/>
        <family val="1"/>
        <charset val="128"/>
      </rPr>
      <t xml:space="preserve">
この日は朝から温泉に入り、気分良くスタートしました。スタート地点の銀山平829mからゴールの天下見晴1540mまで、標高差711mを往復します。
林道に入るといくつか橋を渡り、丸石沢や庚申渓谷、笹見木澤など滝や渓谷を見ながら
上っていきます。一の鳥居を過ぎると本格的な登山道になります。途端に標識が少なくなりました。赤と黄色のマーカーが目印というのはすぐ分りましたが、沢の途中で見失いました。はっきりした道筋ではないので、こちらだろうと感で沢から外れた方へ行ったのが大間違いでした。掴まるものがなく落葉で埋まった急斜面を数メートルずり落ちてしまいました。幸い石にぶつかることも、ひっくり返ることもなくコースに復帰することができました。その後はマーカーを注意して進んだので、ミスすることはありませんでした。
ゴールまであと２kmのところで、激しい雷雨に見舞われました。バリバリとすさまじい音とともに、たたきつけるような雨が容赦なく襲ってきます。逃げ場がないので、全身ずぶ濡れになりながら速足で駆け抜けました。
立ち寄ったかじか荘ではパジャマを貸してくれたり、ビニールシートを用意してくれたり、親切に対応していただき本当に感謝しています。</t>
    </r>
    <phoneticPr fontId="3"/>
  </si>
  <si>
    <r>
      <t>2019.08.07水</t>
    </r>
    <r>
      <rPr>
        <b/>
        <sz val="10"/>
        <rFont val="ＭＳ 明朝"/>
        <family val="1"/>
        <charset val="128"/>
      </rPr>
      <t xml:space="preserve"> 栃木01</t>
    </r>
    <r>
      <rPr>
        <sz val="10"/>
        <rFont val="ＭＳ 明朝"/>
        <family val="1"/>
        <charset val="128"/>
      </rPr>
      <t xml:space="preserve"> 赤銅のみち 13.5→17.4km 晴 11:06～17:10
5:50→6:04</t>
    </r>
    <rPh sb="10" eb="11">
      <t>スイ</t>
    </rPh>
    <phoneticPr fontId="3"/>
  </si>
  <si>
    <t>栃木23番
ヤシオ咲く庚申のみち
7.0km+(7.0km)
=14.0km
2019年
08月08日(木)
晴後雷雨
7:31～13:33
3:10+(2:35)
=5:45→
3:35+(2:27)
=6:02</t>
    <rPh sb="0" eb="2">
      <t>トチギ</t>
    </rPh>
    <rPh sb="4" eb="5">
      <t>バン</t>
    </rPh>
    <rPh sb="58" eb="59">
      <t>モク</t>
    </rPh>
    <phoneticPr fontId="3"/>
  </si>
  <si>
    <r>
      <t xml:space="preserve">2019.08.08木 </t>
    </r>
    <r>
      <rPr>
        <b/>
        <sz val="10"/>
        <rFont val="ＭＳ 明朝"/>
        <family val="1"/>
        <charset val="128"/>
      </rPr>
      <t>栃木23</t>
    </r>
    <r>
      <rPr>
        <sz val="10"/>
        <rFont val="ＭＳ 明朝"/>
        <family val="1"/>
        <charset val="128"/>
      </rPr>
      <t xml:space="preserve"> ヤシオ咲く庚申のみち 7.0km+(7.0km)=14.0km 
晴後雷雨 7:31～13:33 3:10+(2:35)=5:45→3:35+(2:27)=6:02</t>
    </r>
    <rPh sb="10" eb="11">
      <t>モク</t>
    </rPh>
    <phoneticPr fontId="3"/>
  </si>
  <si>
    <r>
      <rPr>
        <b/>
        <sz val="10"/>
        <rFont val="ＭＳ 明朝"/>
        <family val="1"/>
        <charset val="128"/>
      </rPr>
      <t>2019.07.03水 曇</t>
    </r>
    <r>
      <rPr>
        <sz val="10"/>
        <rFont val="ＭＳ 明朝"/>
        <family val="1"/>
        <charset val="128"/>
      </rPr>
      <t xml:space="preserve"> 高尾山口駅～高尾病院～ⓢケーブル高尾山駅～高尾病院～高尾山口駅－長沼駅～長沼公園～野猿峠～季重神社～平山城址公園～平山城址公園駅</t>
    </r>
    <rPh sb="10" eb="11">
      <t>スイ</t>
    </rPh>
    <rPh sb="12" eb="13">
      <t>クモリ</t>
    </rPh>
    <rPh sb="20" eb="22">
      <t>タカオ</t>
    </rPh>
    <rPh sb="22" eb="24">
      <t>ビョウイン</t>
    </rPh>
    <rPh sb="30" eb="33">
      <t>タカオサン</t>
    </rPh>
    <rPh sb="33" eb="34">
      <t>エキ</t>
    </rPh>
    <rPh sb="46" eb="49">
      <t>ナガヌマエキ</t>
    </rPh>
    <rPh sb="50" eb="52">
      <t>ナガヌマ</t>
    </rPh>
    <rPh sb="52" eb="54">
      <t>コウエン</t>
    </rPh>
    <rPh sb="55" eb="57">
      <t>ヤエン</t>
    </rPh>
    <rPh sb="57" eb="58">
      <t>トウゲ</t>
    </rPh>
    <rPh sb="64" eb="66">
      <t>ヒラヤマ</t>
    </rPh>
    <rPh sb="66" eb="68">
      <t>ジョウシ</t>
    </rPh>
    <rPh sb="68" eb="70">
      <t>コウエン</t>
    </rPh>
    <rPh sb="77" eb="78">
      <t>エキ</t>
    </rPh>
    <phoneticPr fontId="3"/>
  </si>
  <si>
    <r>
      <rPr>
        <b/>
        <sz val="10"/>
        <rFont val="ＭＳ 明朝"/>
        <family val="1"/>
        <charset val="128"/>
      </rPr>
      <t>2019.08.22木 曇</t>
    </r>
    <r>
      <rPr>
        <sz val="10"/>
        <rFont val="ＭＳ 明朝"/>
        <family val="1"/>
        <charset val="128"/>
      </rPr>
      <t xml:space="preserve"> 高尾山口駅～高尾病院～ⓢケーブル高尾山駅～金毘羅台～金毘羅台歩道～落合～高尾駅</t>
    </r>
    <rPh sb="10" eb="11">
      <t>モク</t>
    </rPh>
    <rPh sb="12" eb="13">
      <t>クモリ</t>
    </rPh>
    <rPh sb="20" eb="22">
      <t>タカオ</t>
    </rPh>
    <rPh sb="22" eb="24">
      <t>ビョウイン</t>
    </rPh>
    <rPh sb="30" eb="33">
      <t>タカオサン</t>
    </rPh>
    <rPh sb="33" eb="34">
      <t>エキ</t>
    </rPh>
    <rPh sb="35" eb="38">
      <t>コンピラ</t>
    </rPh>
    <rPh sb="38" eb="39">
      <t>ダイ</t>
    </rPh>
    <rPh sb="44" eb="46">
      <t>ホドウ</t>
    </rPh>
    <rPh sb="47" eb="49">
      <t>オチアイ</t>
    </rPh>
    <rPh sb="50" eb="53">
      <t>タカオエキ</t>
    </rPh>
    <phoneticPr fontId="3"/>
  </si>
  <si>
    <t>バス</t>
  </si>
  <si>
    <t>タクシー</t>
  </si>
  <si>
    <t>栃木01</t>
  </si>
  <si>
    <t>栃木26.1</t>
  </si>
  <si>
    <t>(棚田めぐりのみち)</t>
  </si>
  <si>
    <t>栃木31.1</t>
  </si>
  <si>
    <t>(なす風土記の丘をめぐるみち)</t>
  </si>
  <si>
    <t>栃木33.1</t>
  </si>
  <si>
    <t>栃木35.1</t>
  </si>
  <si>
    <t>栃木36.1</t>
  </si>
  <si>
    <t>栃木36.2</t>
  </si>
  <si>
    <t>晴後雷雨</t>
    <phoneticPr fontId="3"/>
  </si>
  <si>
    <t>高原と牧場のみち</t>
    <phoneticPr fontId="3"/>
  </si>
  <si>
    <t>湿原とせせらぎのみち</t>
    <phoneticPr fontId="3"/>
  </si>
  <si>
    <t>仏岩の解説標識</t>
    <phoneticPr fontId="3"/>
  </si>
  <si>
    <t>長距離自然歩道を歩こう - 環境省</t>
    <rPh sb="8" eb="9">
      <t>アル</t>
    </rPh>
    <phoneticPr fontId="3"/>
  </si>
  <si>
    <t>平成28年長距離自然歩道利用者数（自然歩道別）</t>
    <phoneticPr fontId="3"/>
  </si>
  <si>
    <t>http://mcbethweekend.blogspot.com/2017/02/blog-post.html</t>
    <phoneticPr fontId="3"/>
  </si>
  <si>
    <t>2017.1  第 号</t>
    <rPh sb="8" eb="9">
      <t>ダイ</t>
    </rPh>
    <rPh sb="10" eb="11">
      <t>ゴウ</t>
    </rPh>
    <phoneticPr fontId="3"/>
  </si>
  <si>
    <t>メレルのウォーキングシューズとはカメレオンストームゴアテックス</t>
    <phoneticPr fontId="3"/>
  </si>
  <si>
    <t>https://ameblo.jp/yubinitako/entry-12483637106.html?frm=theme</t>
    <phoneticPr fontId="3"/>
  </si>
  <si>
    <r>
      <t>生田4:55-5:24代々木上原5:26-6:01北千住6:15</t>
    </r>
    <r>
      <rPr>
        <sz val="8"/>
        <rFont val="ＭＳ 明朝"/>
        <family val="1"/>
        <charset val="128"/>
      </rPr>
      <t>-東部ｽｶｲﾂﾘｰ線-</t>
    </r>
    <r>
      <rPr>
        <sz val="10"/>
        <rFont val="ＭＳ 明朝"/>
        <family val="1"/>
        <charset val="128"/>
      </rPr>
      <t>7:01南栗橋</t>
    </r>
    <rPh sb="47" eb="50">
      <t>ミナミクリハシ</t>
    </rPh>
    <phoneticPr fontId="3"/>
  </si>
  <si>
    <t>コース４より</t>
  </si>
  <si>
    <t>コース３へ</t>
    <phoneticPr fontId="3"/>
  </si>
  <si>
    <t>曇時々晴</t>
    <rPh sb="0" eb="1">
      <t>クモリ</t>
    </rPh>
    <rPh sb="1" eb="3">
      <t>トキドキ</t>
    </rPh>
    <rPh sb="3" eb="4">
      <t>ハレ</t>
    </rPh>
    <phoneticPr fontId="3"/>
  </si>
  <si>
    <t>晴時々曇</t>
    <rPh sb="0" eb="1">
      <t>ハレ</t>
    </rPh>
    <rPh sb="1" eb="3">
      <t>トキドキ</t>
    </rPh>
    <rPh sb="3" eb="4">
      <t>クモリ</t>
    </rPh>
    <phoneticPr fontId="3"/>
  </si>
  <si>
    <r>
      <t xml:space="preserve">(逆)発光路～石割りサクラ～不動の滝～象の鼻～仏岩～井戸湿原～横根山～前日光ハイランドロッジ
</t>
    </r>
    <r>
      <rPr>
        <sz val="10"/>
        <color theme="5" tint="-0.499984740745262"/>
        <rFont val="ＭＳ 明朝"/>
        <family val="1"/>
        <charset val="128"/>
      </rPr>
      <t>撮影ポイント：仏岩の解説標識</t>
    </r>
    <r>
      <rPr>
        <sz val="10"/>
        <rFont val="ＭＳ 明朝"/>
        <family val="1"/>
        <charset val="128"/>
      </rPr>
      <t xml:space="preserve">
朝落雷による東武線遅延の運行情報をみたときは、一瞬あせりました。しかし、全線時刻表通りの運行でほっとしました。電車に合わせてタクシーを予約したので、なおさらです。もう慣れたとはいえスタート地点まで４時間20分、かなり遠いです。
いつものように誰一人出会いませんでしたが、細かなところでいくつかミスをしました。まず林道入口近くにあるはずの石割桜に気がつかなかったこと。恐らく林道前日光線通行止の看板に気をとられて、見落としたのだと思います。次に井戸湿原手前の標識を湿原荘跡方面に曲ってしまったこと。指導標識の井戸湿原周回コース方面方面へ行くのが正解だったようです。さらに横根山手前の前日光牧場方面の標識にだまされたこと。横根山山頂方面に進んで、前日光ハイランドロッジへ行くのが正しいルートのようです。ミスの原因は起点・終点の位置が変ったにもかかわらず、指導標識が修正されていないためです。</t>
    </r>
    <rPh sb="39" eb="40">
      <t>マエ</t>
    </rPh>
    <rPh sb="40" eb="42">
      <t>ニッコウ</t>
    </rPh>
    <phoneticPr fontId="3"/>
  </si>
  <si>
    <t>栃木04番
湿原とせせらぎのみち
11.8km-3
2019年
9月12日(木)
曇時々晴
8:49～13:19
4:00→4:30</t>
    <rPh sb="0" eb="2">
      <t>トチギ</t>
    </rPh>
    <rPh sb="4" eb="5">
      <t>バン</t>
    </rPh>
    <rPh sb="39" eb="40">
      <t>モク</t>
    </rPh>
    <rPh sb="43" eb="45">
      <t>トキドキ</t>
    </rPh>
    <rPh sb="45" eb="46">
      <t>ハレ</t>
    </rPh>
    <phoneticPr fontId="3"/>
  </si>
  <si>
    <t>栃木03番
高原と牧場のみち
8.5km-3
2019年
9月12日(木)
晴時々曇
13:25～16:38
2:45→3:13</t>
    <rPh sb="0" eb="2">
      <t>トチギ</t>
    </rPh>
    <rPh sb="4" eb="5">
      <t>バン</t>
    </rPh>
    <rPh sb="39" eb="40">
      <t>ハレ</t>
    </rPh>
    <phoneticPr fontId="3"/>
  </si>
  <si>
    <t>古峯ヶ原湿原P</t>
    <rPh sb="0" eb="1">
      <t>コ</t>
    </rPh>
    <rPh sb="1" eb="2">
      <t>ミネ</t>
    </rPh>
    <rPh sb="3" eb="4">
      <t>ハラ</t>
    </rPh>
    <rPh sb="4" eb="6">
      <t>シツゲン</t>
    </rPh>
    <phoneticPr fontId="3"/>
  </si>
  <si>
    <t>古峯ヶ原湿原</t>
    <rPh sb="0" eb="1">
      <t>コ</t>
    </rPh>
    <rPh sb="1" eb="2">
      <t>ミネ</t>
    </rPh>
    <rPh sb="3" eb="4">
      <t>ハラ</t>
    </rPh>
    <rPh sb="4" eb="6">
      <t>シツゲン</t>
    </rPh>
    <phoneticPr fontId="3"/>
  </si>
  <si>
    <t>深山巴の宿P</t>
    <rPh sb="0" eb="2">
      <t>ミヤマ</t>
    </rPh>
    <rPh sb="2" eb="3">
      <t>トモエ</t>
    </rPh>
    <rPh sb="4" eb="5">
      <t>ヤド</t>
    </rPh>
    <phoneticPr fontId="3"/>
  </si>
  <si>
    <t>鳥居</t>
    <rPh sb="0" eb="2">
      <t>トリイ</t>
    </rPh>
    <phoneticPr fontId="3"/>
  </si>
  <si>
    <t>古峰神社宿坊より</t>
    <phoneticPr fontId="3"/>
  </si>
  <si>
    <t>ヒュッテ</t>
    <phoneticPr fontId="3"/>
  </si>
  <si>
    <r>
      <t>通洞15:17</t>
    </r>
    <r>
      <rPr>
        <sz val="8"/>
        <rFont val="ＭＳ 明朝"/>
        <family val="1"/>
        <charset val="128"/>
      </rPr>
      <t>-わたらせ渓谷鉄道-</t>
    </r>
    <r>
      <rPr>
        <sz val="10"/>
        <rFont val="ＭＳ 明朝"/>
        <family val="1"/>
        <charset val="128"/>
      </rPr>
      <t>16:36桐生16:40</t>
    </r>
    <r>
      <rPr>
        <sz val="8"/>
        <rFont val="ＭＳ 明朝"/>
        <family val="1"/>
        <charset val="128"/>
      </rPr>
      <t>-両毛線-</t>
    </r>
    <r>
      <rPr>
        <sz val="10"/>
        <rFont val="ＭＳ 明朝"/>
        <family val="1"/>
        <charset val="128"/>
      </rPr>
      <t>17:38小山17:42</t>
    </r>
    <r>
      <rPr>
        <sz val="8"/>
        <rFont val="ＭＳ 明朝"/>
        <family val="1"/>
        <charset val="128"/>
      </rPr>
      <t>-上野東京L-</t>
    </r>
    <rPh sb="0" eb="2">
      <t>ツウドウ</t>
    </rPh>
    <rPh sb="22" eb="24">
      <t>キリュウ</t>
    </rPh>
    <rPh sb="30" eb="33">
      <t>リョウモウセン</t>
    </rPh>
    <rPh sb="39" eb="41">
      <t>オヤマ</t>
    </rPh>
    <rPh sb="47" eb="49">
      <t>ウエノ</t>
    </rPh>
    <rPh sb="49" eb="51">
      <t>トウキョウ</t>
    </rPh>
    <phoneticPr fontId="3"/>
  </si>
  <si>
    <r>
      <t>18:48遅 赤羽18:59</t>
    </r>
    <r>
      <rPr>
        <sz val="8"/>
        <rFont val="ＭＳ 明朝"/>
        <family val="1"/>
        <charset val="128"/>
      </rPr>
      <t>-埼京線-</t>
    </r>
    <r>
      <rPr>
        <sz val="10"/>
        <rFont val="ＭＳ 明朝"/>
        <family val="1"/>
        <charset val="128"/>
      </rPr>
      <t>19:13新宿19:24</t>
    </r>
    <r>
      <rPr>
        <sz val="8"/>
        <rFont val="ＭＳ 明朝"/>
        <family val="1"/>
        <charset val="128"/>
      </rPr>
      <t>-小田急線登戸乗換</t>
    </r>
    <r>
      <rPr>
        <sz val="10"/>
        <rFont val="ＭＳ 明朝"/>
        <family val="1"/>
        <charset val="128"/>
      </rPr>
      <t>-19:56生田</t>
    </r>
    <rPh sb="5" eb="6">
      <t>オク</t>
    </rPh>
    <rPh sb="7" eb="9">
      <t>アカバネ</t>
    </rPh>
    <rPh sb="15" eb="18">
      <t>サイキョウセン</t>
    </rPh>
    <rPh sb="24" eb="26">
      <t>シンジュク</t>
    </rPh>
    <rPh sb="32" eb="33">
      <t>ショウ</t>
    </rPh>
    <rPh sb="33" eb="34">
      <t>タ</t>
    </rPh>
    <phoneticPr fontId="3"/>
  </si>
  <si>
    <t>かじか荘宿泊翌日コース23へ</t>
    <rPh sb="3" eb="4">
      <t>ソウ</t>
    </rPh>
    <rPh sb="4" eb="6">
      <t>シュクハク</t>
    </rPh>
    <phoneticPr fontId="3"/>
  </si>
  <si>
    <t>古峰神社宿坊宿泊 翌日コース２へ</t>
    <rPh sb="4" eb="6">
      <t>シュクボウ</t>
    </rPh>
    <rPh sb="6" eb="8">
      <t>シュクハク</t>
    </rPh>
    <rPh sb="9" eb="11">
      <t>ヨクジツ</t>
    </rPh>
    <phoneticPr fontId="3"/>
  </si>
  <si>
    <t>コース７より</t>
    <phoneticPr fontId="3"/>
  </si>
  <si>
    <t>コース10へ</t>
    <phoneticPr fontId="3"/>
  </si>
  <si>
    <t>コース９より</t>
    <phoneticPr fontId="3"/>
  </si>
  <si>
    <t>コース25へ</t>
    <phoneticPr fontId="3"/>
  </si>
  <si>
    <t>コース13へ</t>
  </si>
  <si>
    <t>コース15へ</t>
  </si>
  <si>
    <t>コース21終了後</t>
  </si>
  <si>
    <t>コース19へ</t>
  </si>
  <si>
    <t>コース22から</t>
  </si>
  <si>
    <t>コース21へ</t>
  </si>
  <si>
    <t>コース26-1より</t>
  </si>
  <si>
    <t>コース29より</t>
  </si>
  <si>
    <t>コース28へ</t>
  </si>
  <si>
    <t>コース31-1へ</t>
  </si>
  <si>
    <t>コース30より</t>
  </si>
  <si>
    <t>コース33-1より</t>
  </si>
  <si>
    <r>
      <t>下町</t>
    </r>
    <r>
      <rPr>
        <sz val="8"/>
        <rFont val="ＭＳ 明朝"/>
        <family val="1"/>
        <charset val="128"/>
      </rPr>
      <t>-那須町町民バス-</t>
    </r>
    <r>
      <rPr>
        <sz val="10"/>
        <rFont val="ＭＳ 明朝"/>
        <family val="1"/>
        <charset val="128"/>
      </rPr>
      <t>稲沢 コース33-1へ</t>
    </r>
    <phoneticPr fontId="3"/>
  </si>
  <si>
    <t>認定外コース</t>
  </si>
  <si>
    <r>
      <t xml:space="preserve">(逆)前日光ハイランドロッジ～方塞山～ツツジ平～三枚岩～古峯ヶ原湿原～身代地蔵～古峯神社
</t>
    </r>
    <r>
      <rPr>
        <sz val="10"/>
        <color theme="5" tint="-0.499984740745262"/>
        <rFont val="ＭＳ 明朝"/>
        <family val="1"/>
        <charset val="128"/>
      </rPr>
      <t>撮影ポイント：古峰ヶ原湿原の案内標識</t>
    </r>
    <r>
      <rPr>
        <sz val="10"/>
        <rFont val="ＭＳ 明朝"/>
        <family val="1"/>
        <charset val="128"/>
      </rPr>
      <t xml:space="preserve">
コース４を終え前日光ハイランドロッジ前で少し休憩してから入りました。牧柵の途切れたところから柵に沿って方塞山へ向うところで分かり難い箇所がありました。古峯ヶ原高原トレイルランが９月21日にあるということで、コース上に案内表示がいたるところにあります。その矢印を参考にしていたところ、しっかりとまっていない矢印の方向に進んでしまい、あわてて戻りました。牧柵は方塞山山頂まで続いており、牧場の雄大さを感じました。山頂を抜けると一転して、「修験」を感じさせる山道に変ります。三枚岩あたりから霧が出てきて、何ともいえない神秘的な光景でした。古峯ヶ原湿原からの下りでは指導標識に気をとられ、身代地蔵を見落としてしまいました。コース２で再び通るので、今度はしっかり見届けたいと思います。この日の宿は古峯神社の宿坊ですが、初めての経験です。宿泊者は２名ということですが、ほぼ同時に入館しました。するといきなりその方からブログ名で声をかけられました。今日明日で関東ふれあい全コースを完了することもご存知でした。よくご覧になっているとのことで、夕食時にはふれあい談義に花が咲き楽しい時間を過すことができました。</t>
    </r>
    <rPh sb="29" eb="30">
      <t>ミネ</t>
    </rPh>
    <rPh sb="70" eb="71">
      <t>オ</t>
    </rPh>
    <rPh sb="83" eb="84">
      <t>マエ</t>
    </rPh>
    <rPh sb="85" eb="86">
      <t>スコ</t>
    </rPh>
    <rPh sb="87" eb="89">
      <t>キュウケイ</t>
    </rPh>
    <rPh sb="93" eb="94">
      <t>ハイ</t>
    </rPh>
    <rPh sb="99" eb="100">
      <t>ボク</t>
    </rPh>
    <rPh sb="100" eb="101">
      <t>サク</t>
    </rPh>
    <rPh sb="102" eb="104">
      <t>トギ</t>
    </rPh>
    <rPh sb="111" eb="112">
      <t>サク</t>
    </rPh>
    <rPh sb="113" eb="114">
      <t>ソ</t>
    </rPh>
    <rPh sb="120" eb="121">
      <t>ムカ</t>
    </rPh>
    <rPh sb="126" eb="127">
      <t>ワ</t>
    </rPh>
    <rPh sb="129" eb="130">
      <t>ニク</t>
    </rPh>
    <rPh sb="131" eb="133">
      <t>カショ</t>
    </rPh>
    <rPh sb="154" eb="155">
      <t>ガツ</t>
    </rPh>
    <rPh sb="157" eb="158">
      <t>ヒ</t>
    </rPh>
    <rPh sb="171" eb="172">
      <t>ジョウ</t>
    </rPh>
    <rPh sb="173" eb="175">
      <t>アンナイ</t>
    </rPh>
    <rPh sb="175" eb="177">
      <t>ヒョウジ</t>
    </rPh>
    <rPh sb="192" eb="194">
      <t>ヤジルシ</t>
    </rPh>
    <rPh sb="195" eb="197">
      <t>サンコウ</t>
    </rPh>
    <rPh sb="217" eb="219">
      <t>ヤジルシ</t>
    </rPh>
    <rPh sb="220" eb="222">
      <t>ホウコウ</t>
    </rPh>
    <rPh sb="223" eb="224">
      <t>スス</t>
    </rPh>
    <rPh sb="234" eb="235">
      <t>モド</t>
    </rPh>
    <rPh sb="240" eb="241">
      <t>ボク</t>
    </rPh>
    <rPh sb="241" eb="242">
      <t>サク</t>
    </rPh>
    <rPh sb="246" eb="248">
      <t>サンチョウ</t>
    </rPh>
    <rPh sb="250" eb="251">
      <t>ツヅ</t>
    </rPh>
    <rPh sb="256" eb="258">
      <t>ボクジョウ</t>
    </rPh>
    <rPh sb="259" eb="261">
      <t>ユウダイ</t>
    </rPh>
    <rPh sb="263" eb="264">
      <t>カン</t>
    </rPh>
    <rPh sb="269" eb="271">
      <t>サンチョウ</t>
    </rPh>
    <rPh sb="272" eb="273">
      <t>ヌ</t>
    </rPh>
    <rPh sb="276" eb="278">
      <t>イッテン</t>
    </rPh>
    <rPh sb="286" eb="287">
      <t>カン</t>
    </rPh>
    <rPh sb="291" eb="293">
      <t>ヤマミチ</t>
    </rPh>
    <rPh sb="294" eb="295">
      <t>カワ</t>
    </rPh>
    <rPh sb="307" eb="308">
      <t>キリ</t>
    </rPh>
    <rPh sb="309" eb="310">
      <t>デ</t>
    </rPh>
    <rPh sb="314" eb="315">
      <t>ナン</t>
    </rPh>
    <rPh sb="321" eb="324">
      <t>シンピテキ</t>
    </rPh>
    <rPh sb="325" eb="327">
      <t>コウケイ</t>
    </rPh>
    <rPh sb="340" eb="341">
      <t>クダ</t>
    </rPh>
    <rPh sb="344" eb="346">
      <t>シドウ</t>
    </rPh>
    <rPh sb="346" eb="348">
      <t>ヒョウシキ</t>
    </rPh>
    <rPh sb="349" eb="350">
      <t>キ</t>
    </rPh>
    <rPh sb="360" eb="362">
      <t>ミオ</t>
    </rPh>
    <rPh sb="377" eb="378">
      <t>フタタ</t>
    </rPh>
    <rPh sb="379" eb="380">
      <t>トオ</t>
    </rPh>
    <rPh sb="384" eb="386">
      <t>コンド</t>
    </rPh>
    <rPh sb="391" eb="393">
      <t>ミトド</t>
    </rPh>
    <rPh sb="397" eb="398">
      <t>オモ</t>
    </rPh>
    <rPh sb="404" eb="405">
      <t>ヒ</t>
    </rPh>
    <rPh sb="406" eb="407">
      <t>ヤド</t>
    </rPh>
    <rPh sb="413" eb="415">
      <t>シュクボウ</t>
    </rPh>
    <rPh sb="419" eb="420">
      <t>ハジ</t>
    </rPh>
    <rPh sb="423" eb="425">
      <t>ケイケン</t>
    </rPh>
    <rPh sb="428" eb="431">
      <t>シュクハクシャ</t>
    </rPh>
    <rPh sb="433" eb="434">
      <t>ナ</t>
    </rPh>
    <rPh sb="445" eb="447">
      <t>ドウジ</t>
    </rPh>
    <rPh sb="464" eb="465">
      <t>カタ</t>
    </rPh>
    <rPh sb="470" eb="471">
      <t>メイ</t>
    </rPh>
    <rPh sb="472" eb="473">
      <t>コエ</t>
    </rPh>
    <rPh sb="482" eb="484">
      <t>キョウ</t>
    </rPh>
    <rPh sb="484" eb="486">
      <t>アス</t>
    </rPh>
    <rPh sb="487" eb="489">
      <t>カントウ</t>
    </rPh>
    <rPh sb="493" eb="494">
      <t>ゼン</t>
    </rPh>
    <rPh sb="498" eb="500">
      <t>カンリョウ</t>
    </rPh>
    <rPh sb="506" eb="508">
      <t>ゾンジ</t>
    </rPh>
    <rPh sb="515" eb="516">
      <t>ラン</t>
    </rPh>
    <rPh sb="528" eb="531">
      <t>ユウショクジ</t>
    </rPh>
    <rPh sb="537" eb="539">
      <t>ダンギ</t>
    </rPh>
    <rPh sb="540" eb="541">
      <t>ハナ</t>
    </rPh>
    <rPh sb="542" eb="543">
      <t>サ</t>
    </rPh>
    <rPh sb="544" eb="545">
      <t>タノ</t>
    </rPh>
    <rPh sb="547" eb="549">
      <t>ジカン</t>
    </rPh>
    <rPh sb="550" eb="551">
      <t>スゴ</t>
    </rPh>
    <phoneticPr fontId="3"/>
  </si>
  <si>
    <t>髙原 清光   75歳   214-0038 川崎市多摩区生田6-34-13  044-966-0771</t>
    <phoneticPr fontId="3"/>
  </si>
  <si>
    <r>
      <t xml:space="preserve">(逆)野州大塚駅～勝光寺～大宮神社～今泉神社～新栃木駅
</t>
    </r>
    <r>
      <rPr>
        <sz val="10"/>
        <color rgb="FF833C0C"/>
        <rFont val="ＭＳ 明朝"/>
        <family val="1"/>
        <charset val="128"/>
      </rPr>
      <t xml:space="preserve">撮影ポイント：大宮神社の解説標識
</t>
    </r>
    <r>
      <rPr>
        <sz val="10"/>
        <rFont val="ＭＳ 明朝"/>
        <family val="1"/>
        <charset val="128"/>
      </rPr>
      <t xml:space="preserve">
野州大塚駅に着きコース14をゴールしましたが、駅周辺にはあてにしたコンビニや飲食店はなく、駅舎の中の様子を確認してすぐコース13に入りました。短い距離で寄る場所が大宮神社と今泉神社の２ヶ所しかないため、見学時間も少なく栃木県３コース目で初めて標準時間を下回りました。
２日間でコース距離54.3kmですが史跡などを見て回ったり、駅周辺を歩いたりしたので、歩数計では60kmを超える距離となっています。
これまでの４コースを回った栃木県の印象としては、まず指導標識がしっかりしていて歩き易いということです。この後回るコースもそうであってほしいと願うばかりです。起点・終点どちらかに電車の駅があるところばかりだったので、何とかうまく回れました。しかし、栃木県全体の2/3は交通の便が悪いため、事前の下調べを今まで以上に念入りにしていく必要があると思っています。</t>
    </r>
    <rPh sb="1" eb="2">
      <t>ギャク</t>
    </rPh>
    <rPh sb="111" eb="112">
      <t>ハイ</t>
    </rPh>
    <phoneticPr fontId="3"/>
  </si>
  <si>
    <r>
      <t xml:space="preserve">(逆)自治医大駅～祇園原～三嶋神社～箕輪城跡～姿川サイクリングロード～小金井駅
</t>
    </r>
    <r>
      <rPr>
        <sz val="10"/>
        <color rgb="FF833C0C"/>
        <rFont val="ＭＳ 明朝"/>
        <family val="1"/>
        <charset val="128"/>
      </rPr>
      <t>撮影ポイント：箕輪城跡の鳥居</t>
    </r>
    <r>
      <rPr>
        <sz val="10"/>
        <rFont val="ＭＳ 明朝"/>
        <family val="1"/>
        <charset val="128"/>
      </rPr>
      <t xml:space="preserve">
コース16でかなり時間超過して、このままコース15に入れば暗くなるだろうと思いながらスタートしました。当初の予定では16:30頃ゴールするはずでした。コース16が予定より44分も遅れたこととコース15でも30分超過したため、ゴールしたときは真っ暗になってしまいました。この日下野市の日の入りは17:03なので、姿川サイクリングロードの宮前橋を過ぎた全面通行止めに差掛かった頃でした。ヘッドライトを持っていたとはいえ、山の中でなく市街地でよかったです。
それにしてもこんな短い距離で、しかもミスもしていないのに標準時間を30分もオーバーしたことはどういうことでしょうか。コース16で感じたように、よほど余裕を持たなければならないと改めて思いました。</t>
    </r>
    <rPh sb="1" eb="2">
      <t>ギャク</t>
    </rPh>
    <rPh sb="14" eb="15">
      <t>シマ</t>
    </rPh>
    <phoneticPr fontId="3"/>
  </si>
  <si>
    <r>
      <t xml:space="preserve">(逆)古峯神社～身代地蔵～古峰ヶ原湿原～深山巴の宿～通洞駅
</t>
    </r>
    <r>
      <rPr>
        <sz val="10"/>
        <color theme="5" tint="-0.499984740745262"/>
        <rFont val="ＭＳ 明朝"/>
        <family val="1"/>
        <charset val="128"/>
      </rPr>
      <t>撮影ポイント：深山巴の宿の鳥居</t>
    </r>
    <r>
      <rPr>
        <sz val="10"/>
        <rFont val="ＭＳ 明朝"/>
        <family val="1"/>
        <charset val="128"/>
      </rPr>
      <t xml:space="preserve">
いよいよ関東ふれあい最後のコースです。古峯神社宿坊の朝食は7:20からで、昨日知り合った全コースチャレンジ中の方と情報交換をしながらいただきました。分れ際に「またどこかでお会いする・・・」と言いかけて、「もう最後のコースなのでお会いすることはありませんね」と、二人で大笑いしました。関東ふれあいを回り始めて４年４ヶ月、こんなに人と話すのは今まで一回もありません。その方は５県は済んで群馬の一部を残し、栃木は今回初めてということでした。もっと早くからこんな出会いがあったら、真のふれあいの道といえたのにと思うと残念な気持ちです。
コース３で見落とした身代（へつり）地蔵は階段を上がった正面に解説板があったので、すぐ分りました。来る時なんで気がつかなかったか不思議なくらいです。すぐ前にある指導標識が古峯神社まで3.1kmとなっていました。コースマップの距離表示は3.0kmになっていたので、まだ100m先だと思ったのです。深山巴の宿は階段を下り奥まで行ってみました。誰一人いない静寂さが、何ともいえない雰囲気を醸しだしていました。そこからの林道の下り坂は長く単調で飽きてしまいます。しかも県道に出てから左折せず直進して足尾駅の先まで行ってしまい、30分ほどロスしました。これが最後のミスかと思うといらいらすることもなく、落着いてゴールできました。</t>
    </r>
    <rPh sb="51" eb="53">
      <t>カントウ</t>
    </rPh>
    <rPh sb="57" eb="59">
      <t>サイゴ</t>
    </rPh>
    <rPh sb="70" eb="72">
      <t>シュクボウ</t>
    </rPh>
    <rPh sb="73" eb="75">
      <t>チョウショク</t>
    </rPh>
    <rPh sb="84" eb="86">
      <t>サクジツ</t>
    </rPh>
    <rPh sb="86" eb="87">
      <t>シ</t>
    </rPh>
    <rPh sb="88" eb="89">
      <t>ア</t>
    </rPh>
    <rPh sb="91" eb="92">
      <t>ゼン</t>
    </rPh>
    <rPh sb="100" eb="101">
      <t>チュウ</t>
    </rPh>
    <rPh sb="102" eb="103">
      <t>カタ</t>
    </rPh>
    <rPh sb="104" eb="106">
      <t>ジョウホウ</t>
    </rPh>
    <rPh sb="106" eb="108">
      <t>コウカン</t>
    </rPh>
    <rPh sb="121" eb="122">
      <t>ワカ</t>
    </rPh>
    <rPh sb="123" eb="124">
      <t>ギワ</t>
    </rPh>
    <rPh sb="133" eb="134">
      <t>ア</t>
    </rPh>
    <rPh sb="142" eb="143">
      <t>イ</t>
    </rPh>
    <rPh sb="151" eb="153">
      <t>サイゴ</t>
    </rPh>
    <rPh sb="161" eb="162">
      <t>ア</t>
    </rPh>
    <rPh sb="177" eb="179">
      <t>フタリ</t>
    </rPh>
    <rPh sb="180" eb="182">
      <t>オオワラ</t>
    </rPh>
    <rPh sb="188" eb="190">
      <t>カントウ</t>
    </rPh>
    <rPh sb="195" eb="196">
      <t>マワ</t>
    </rPh>
    <rPh sb="197" eb="198">
      <t>ハジ</t>
    </rPh>
    <rPh sb="201" eb="202">
      <t>ネン</t>
    </rPh>
    <rPh sb="204" eb="205">
      <t>ゲツ</t>
    </rPh>
    <rPh sb="210" eb="211">
      <t>ヒト</t>
    </rPh>
    <rPh sb="212" eb="213">
      <t>ハナ</t>
    </rPh>
    <rPh sb="216" eb="217">
      <t>イマ</t>
    </rPh>
    <rPh sb="219" eb="221">
      <t>イッカイ</t>
    </rPh>
    <rPh sb="230" eb="231">
      <t>カタ</t>
    </rPh>
    <rPh sb="233" eb="234">
      <t>ケン</t>
    </rPh>
    <rPh sb="235" eb="236">
      <t>ス</t>
    </rPh>
    <rPh sb="238" eb="240">
      <t>グンマ</t>
    </rPh>
    <rPh sb="241" eb="243">
      <t>イチブ</t>
    </rPh>
    <rPh sb="244" eb="245">
      <t>ノコ</t>
    </rPh>
    <rPh sb="247" eb="249">
      <t>トチギ</t>
    </rPh>
    <rPh sb="250" eb="252">
      <t>コンカイ</t>
    </rPh>
    <rPh sb="252" eb="253">
      <t>ハジ</t>
    </rPh>
    <rPh sb="267" eb="268">
      <t>ハヤ</t>
    </rPh>
    <rPh sb="274" eb="276">
      <t>デア</t>
    </rPh>
    <rPh sb="283" eb="284">
      <t>シン</t>
    </rPh>
    <rPh sb="290" eb="291">
      <t>ミチ</t>
    </rPh>
    <rPh sb="298" eb="299">
      <t>オモ</t>
    </rPh>
    <rPh sb="301" eb="303">
      <t>ザンネン</t>
    </rPh>
    <rPh sb="304" eb="306">
      <t>キモ</t>
    </rPh>
    <rPh sb="316" eb="318">
      <t>ミオ</t>
    </rPh>
    <rPh sb="331" eb="333">
      <t>カイダン</t>
    </rPh>
    <rPh sb="334" eb="335">
      <t>ア</t>
    </rPh>
    <rPh sb="338" eb="340">
      <t>ショウメン</t>
    </rPh>
    <rPh sb="341" eb="343">
      <t>カイセツ</t>
    </rPh>
    <rPh sb="343" eb="344">
      <t>バン</t>
    </rPh>
    <rPh sb="353" eb="354">
      <t>ワカ</t>
    </rPh>
    <rPh sb="359" eb="360">
      <t>ク</t>
    </rPh>
    <rPh sb="361" eb="362">
      <t>トキ</t>
    </rPh>
    <rPh sb="365" eb="366">
      <t>キ</t>
    </rPh>
    <rPh sb="374" eb="377">
      <t>フシギ</t>
    </rPh>
    <rPh sb="386" eb="387">
      <t>マエ</t>
    </rPh>
    <rPh sb="390" eb="392">
      <t>シドウ</t>
    </rPh>
    <rPh sb="392" eb="394">
      <t>ヒョウシキ</t>
    </rPh>
    <rPh sb="395" eb="396">
      <t>フル</t>
    </rPh>
    <rPh sb="396" eb="397">
      <t>ミネ</t>
    </rPh>
    <rPh sb="397" eb="399">
      <t>ジンジャ</t>
    </rPh>
    <rPh sb="422" eb="424">
      <t>キョリ</t>
    </rPh>
    <rPh sb="424" eb="426">
      <t>ヒョウジ</t>
    </rPh>
    <rPh sb="447" eb="448">
      <t>サキ</t>
    </rPh>
    <rPh sb="450" eb="451">
      <t>オモ</t>
    </rPh>
    <rPh sb="463" eb="465">
      <t>カイダン</t>
    </rPh>
    <rPh sb="466" eb="467">
      <t>オ</t>
    </rPh>
    <rPh sb="468" eb="469">
      <t>オク</t>
    </rPh>
    <rPh sb="471" eb="472">
      <t>イ</t>
    </rPh>
    <rPh sb="479" eb="482">
      <t>ダレヒトリ</t>
    </rPh>
    <rPh sb="485" eb="487">
      <t>セイジャク</t>
    </rPh>
    <rPh sb="490" eb="491">
      <t>ナン</t>
    </rPh>
    <rPh sb="497" eb="500">
      <t>フンイキ</t>
    </rPh>
    <rPh sb="501" eb="502">
      <t>カモ</t>
    </rPh>
    <rPh sb="516" eb="517">
      <t>リン</t>
    </rPh>
    <rPh sb="517" eb="518">
      <t>ドウ</t>
    </rPh>
    <rPh sb="519" eb="520">
      <t>クダ</t>
    </rPh>
    <rPh sb="521" eb="522">
      <t>ザカ</t>
    </rPh>
    <rPh sb="523" eb="524">
      <t>ナガ</t>
    </rPh>
    <rPh sb="525" eb="527">
      <t>タンチョウ</t>
    </rPh>
    <rPh sb="528" eb="529">
      <t>ア</t>
    </rPh>
    <phoneticPr fontId="3"/>
  </si>
  <si>
    <t>栃木02番
修験行者のみち
12.5km-3
2019年
9月13日(金)
曇
15:05～17:55
4:00→2:50</t>
    <rPh sb="0" eb="2">
      <t>トチギ</t>
    </rPh>
    <rPh sb="4" eb="5">
      <t>バン</t>
    </rPh>
    <rPh sb="36" eb="37">
      <t>キン</t>
    </rPh>
    <phoneticPr fontId="3"/>
  </si>
  <si>
    <r>
      <t xml:space="preserve">2019.09.12木 </t>
    </r>
    <r>
      <rPr>
        <b/>
        <sz val="10"/>
        <rFont val="ＭＳ 明朝"/>
        <family val="1"/>
        <charset val="128"/>
      </rPr>
      <t>栃木04</t>
    </r>
    <r>
      <rPr>
        <sz val="10"/>
        <rFont val="ＭＳ 明朝"/>
        <family val="1"/>
        <charset val="128"/>
      </rPr>
      <t xml:space="preserve"> 湿原とせせらぎのみち 11.8km-3 曇時々晴 8:49～13:19 4:00→4:30</t>
    </r>
    <rPh sb="10" eb="11">
      <t>モク</t>
    </rPh>
    <phoneticPr fontId="3"/>
  </si>
  <si>
    <r>
      <t xml:space="preserve">2019.09.12木 </t>
    </r>
    <r>
      <rPr>
        <b/>
        <sz val="10"/>
        <rFont val="ＭＳ 明朝"/>
        <family val="1"/>
        <charset val="128"/>
      </rPr>
      <t>栃木03</t>
    </r>
    <r>
      <rPr>
        <sz val="10"/>
        <rFont val="ＭＳ 明朝"/>
        <family val="1"/>
        <charset val="128"/>
      </rPr>
      <t xml:space="preserve"> 高原と牧場のみち 8.5km-3 晴時々曇 13:25～16:38 2:45→3:13</t>
    </r>
    <phoneticPr fontId="3"/>
  </si>
  <si>
    <r>
      <t xml:space="preserve">2019.09.13金 </t>
    </r>
    <r>
      <rPr>
        <b/>
        <sz val="10"/>
        <rFont val="ＭＳ 明朝"/>
        <family val="1"/>
        <charset val="128"/>
      </rPr>
      <t>栃木02</t>
    </r>
    <r>
      <rPr>
        <sz val="10"/>
        <rFont val="ＭＳ 明朝"/>
        <family val="1"/>
        <charset val="128"/>
      </rPr>
      <t xml:space="preserve"> 修験行者のみち 12.5km-3 曇時々雨 15:05～17:55 4:00→2:50</t>
    </r>
    <rPh sb="10" eb="11">
      <t>キン</t>
    </rPh>
    <rPh sb="35" eb="37">
      <t>トキドキ</t>
    </rPh>
    <rPh sb="37" eb="38">
      <t>アメ</t>
    </rPh>
    <phoneticPr fontId="3"/>
  </si>
  <si>
    <t>栃木県</t>
    <rPh sb="0" eb="3">
      <t>トキドキアメ</t>
    </rPh>
    <phoneticPr fontId="3"/>
  </si>
  <si>
    <r>
      <rPr>
        <b/>
        <sz val="10"/>
        <rFont val="ＭＳ 明朝"/>
        <family val="1"/>
        <charset val="128"/>
      </rPr>
      <t>H29.5.28日</t>
    </r>
    <r>
      <rPr>
        <sz val="10"/>
        <rFont val="ＭＳ 明朝"/>
        <family val="1"/>
        <charset val="128"/>
      </rPr>
      <t xml:space="preserve"> 曇 </t>
    </r>
    <r>
      <rPr>
        <sz val="10"/>
        <color rgb="FFFF0000"/>
        <rFont val="ＭＳ 明朝"/>
        <family val="1"/>
        <charset val="128"/>
      </rPr>
      <t>高尾・陣馬スタンプハイク</t>
    </r>
    <r>
      <rPr>
        <sz val="10"/>
        <rFont val="ＭＳ 明朝"/>
        <family val="1"/>
        <charset val="128"/>
      </rPr>
      <t xml:space="preserve"> ⓢ陣馬高原下茶屋～新ルート～ⓢ陣馬山山頂～奈良子峠～明王峠～底沢峠～ⓢ景信山～小仏峠～ⓢ城山～ⓢ城山下茶屋～相模湖駅</t>
    </r>
    <rPh sb="8" eb="9">
      <t>ヒ</t>
    </rPh>
    <rPh sb="26" eb="28">
      <t>ジンバ</t>
    </rPh>
    <rPh sb="28" eb="30">
      <t>コウゲン</t>
    </rPh>
    <rPh sb="30" eb="31">
      <t>シタ</t>
    </rPh>
    <rPh sb="31" eb="33">
      <t>チャヤ</t>
    </rPh>
    <rPh sb="34" eb="35">
      <t>シン</t>
    </rPh>
    <rPh sb="40" eb="42">
      <t>ジンバ</t>
    </rPh>
    <rPh sb="42" eb="43">
      <t>サン</t>
    </rPh>
    <rPh sb="43" eb="45">
      <t>サンチョウ</t>
    </rPh>
    <rPh sb="46" eb="48">
      <t>ナラ</t>
    </rPh>
    <rPh sb="48" eb="49">
      <t>コ</t>
    </rPh>
    <rPh sb="49" eb="50">
      <t>トウゲ</t>
    </rPh>
    <rPh sb="51" eb="53">
      <t>ミョウオウ</t>
    </rPh>
    <rPh sb="53" eb="54">
      <t>トウゲ</t>
    </rPh>
    <rPh sb="55" eb="56">
      <t>ソコ</t>
    </rPh>
    <rPh sb="56" eb="57">
      <t>サワ</t>
    </rPh>
    <rPh sb="57" eb="58">
      <t>トウゲ</t>
    </rPh>
    <rPh sb="60" eb="61">
      <t>ケイ</t>
    </rPh>
    <rPh sb="61" eb="62">
      <t>ノブ</t>
    </rPh>
    <rPh sb="62" eb="63">
      <t>ヤマ</t>
    </rPh>
    <rPh sb="64" eb="66">
      <t>コボトケ</t>
    </rPh>
    <rPh sb="66" eb="67">
      <t>トウゲ</t>
    </rPh>
    <rPh sb="69" eb="71">
      <t>シロヤマ</t>
    </rPh>
    <rPh sb="73" eb="75">
      <t>シロヤマ</t>
    </rPh>
    <rPh sb="75" eb="76">
      <t>ゲ</t>
    </rPh>
    <rPh sb="79" eb="82">
      <t>サガミコ</t>
    </rPh>
    <rPh sb="82" eb="83">
      <t>エキ</t>
    </rPh>
    <phoneticPr fontId="3"/>
  </si>
  <si>
    <r>
      <rPr>
        <b/>
        <sz val="10"/>
        <rFont val="ＭＳ 明朝"/>
        <family val="1"/>
        <charset val="128"/>
      </rPr>
      <t>H29.6.15木</t>
    </r>
    <r>
      <rPr>
        <sz val="10"/>
        <rFont val="ＭＳ 明朝"/>
        <family val="1"/>
        <charset val="128"/>
      </rPr>
      <t xml:space="preserve"> 晴 高尾山口駅～駒木野～高尾梅郷～日影～いろはの森～４号路～浄心門～ⓢケーブル高尾山駅～高尾病院～599休館～高尾山口駅</t>
    </r>
    <rPh sb="8" eb="9">
      <t>キ</t>
    </rPh>
    <rPh sb="12" eb="16">
      <t>タカオサングチ</t>
    </rPh>
    <rPh sb="16" eb="17">
      <t>エキ</t>
    </rPh>
    <rPh sb="18" eb="19">
      <t>コマ</t>
    </rPh>
    <rPh sb="19" eb="20">
      <t>キ</t>
    </rPh>
    <rPh sb="20" eb="21">
      <t>ノ</t>
    </rPh>
    <rPh sb="22" eb="24">
      <t>タカオ</t>
    </rPh>
    <rPh sb="24" eb="26">
      <t>バイゴウ</t>
    </rPh>
    <rPh sb="34" eb="35">
      <t>モリ</t>
    </rPh>
    <rPh sb="40" eb="41">
      <t>ジョウ</t>
    </rPh>
    <rPh sb="41" eb="42">
      <t>シン</t>
    </rPh>
    <rPh sb="42" eb="43">
      <t>モン</t>
    </rPh>
    <rPh sb="62" eb="63">
      <t>ヤス</t>
    </rPh>
    <rPh sb="63" eb="64">
      <t>カン</t>
    </rPh>
    <phoneticPr fontId="3"/>
  </si>
  <si>
    <r>
      <rPr>
        <b/>
        <sz val="10"/>
        <rFont val="ＭＳ 明朝"/>
        <family val="1"/>
        <charset val="128"/>
      </rPr>
      <t>H29.7.16日</t>
    </r>
    <r>
      <rPr>
        <sz val="10"/>
        <rFont val="ＭＳ 明朝"/>
        <family val="1"/>
        <charset val="128"/>
      </rPr>
      <t xml:space="preserve"> 晴 高尾山口駅～599Q301～高尾病院～霞台～ⓢケーブル山上駅～２号路一周～蛇滝～高尾梅郷～駒木野～高尾山口駅</t>
    </r>
    <rPh sb="8" eb="9">
      <t>ヒ</t>
    </rPh>
    <rPh sb="12" eb="16">
      <t>タカオサングチ</t>
    </rPh>
    <rPh sb="16" eb="17">
      <t>エキ</t>
    </rPh>
    <rPh sb="26" eb="28">
      <t>タカオ</t>
    </rPh>
    <rPh sb="28" eb="30">
      <t>ビョウイン</t>
    </rPh>
    <rPh sb="31" eb="33">
      <t>カスミダイ</t>
    </rPh>
    <rPh sb="39" eb="42">
      <t>サンジョウエキ</t>
    </rPh>
    <rPh sb="44" eb="45">
      <t>ゴウ</t>
    </rPh>
    <rPh sb="45" eb="46">
      <t>ロ</t>
    </rPh>
    <rPh sb="46" eb="48">
      <t>イッシュウ</t>
    </rPh>
    <rPh sb="49" eb="50">
      <t>ジャ</t>
    </rPh>
    <rPh sb="50" eb="51">
      <t>タキ</t>
    </rPh>
    <rPh sb="61" eb="65">
      <t>タカオサングチ</t>
    </rPh>
    <rPh sb="65" eb="66">
      <t>エキ</t>
    </rPh>
    <phoneticPr fontId="3"/>
  </si>
  <si>
    <r>
      <rPr>
        <b/>
        <sz val="10"/>
        <rFont val="ＭＳ 明朝"/>
        <family val="1"/>
        <charset val="128"/>
      </rPr>
      <t>H29.8.4金</t>
    </r>
    <r>
      <rPr>
        <sz val="10"/>
        <rFont val="ＭＳ 明朝"/>
        <family val="1"/>
        <charset val="128"/>
      </rPr>
      <t>～5土 晴 御殿場 時之栖 御殿場高原ホテル</t>
    </r>
    <rPh sb="7" eb="8">
      <t>キン</t>
    </rPh>
    <rPh sb="10" eb="11">
      <t>ド</t>
    </rPh>
    <rPh sb="14" eb="17">
      <t>ゴテンバ</t>
    </rPh>
    <rPh sb="18" eb="21">
      <t>トキノスミカ</t>
    </rPh>
    <rPh sb="22" eb="25">
      <t>ゴテンバ</t>
    </rPh>
    <rPh sb="25" eb="27">
      <t>コウゲン</t>
    </rPh>
    <phoneticPr fontId="3"/>
  </si>
  <si>
    <r>
      <rPr>
        <b/>
        <sz val="10"/>
        <rFont val="ＭＳ 明朝"/>
        <family val="1"/>
        <charset val="128"/>
      </rPr>
      <t>2019.17土</t>
    </r>
    <r>
      <rPr>
        <sz val="10"/>
        <rFont val="ＭＳ 明朝"/>
        <family val="1"/>
        <charset val="128"/>
      </rPr>
      <t>～18日 曇 御殿場 時之栖 御殿場高原ホテル ぐりんぱ</t>
    </r>
    <rPh sb="7" eb="8">
      <t>ド</t>
    </rPh>
    <rPh sb="11" eb="12">
      <t>ヒ</t>
    </rPh>
    <rPh sb="13" eb="14">
      <t>クモリ</t>
    </rPh>
    <rPh sb="15" eb="18">
      <t>ゴテンバ</t>
    </rPh>
    <rPh sb="19" eb="22">
      <t>トキノスミカ</t>
    </rPh>
    <rPh sb="23" eb="26">
      <t>ゴテンバ</t>
    </rPh>
    <rPh sb="26" eb="28">
      <t>コウゲン</t>
    </rPh>
    <phoneticPr fontId="3"/>
  </si>
  <si>
    <r>
      <rPr>
        <b/>
        <sz val="10"/>
        <rFont val="ＭＳ 明朝"/>
        <family val="1"/>
        <charset val="128"/>
      </rPr>
      <t>2019.02.17日 晴</t>
    </r>
    <r>
      <rPr>
        <sz val="10"/>
        <rFont val="ＭＳ 明朝"/>
        <family val="1"/>
        <charset val="128"/>
      </rPr>
      <t xml:space="preserve"> 高尾山口駅～清滝～高尾病院～霞台～ⓢケーブル高尾山駅～薬王院～富士道～山頂～稲荷山～高尾山口駅</t>
    </r>
    <rPh sb="10" eb="11">
      <t>ヒ</t>
    </rPh>
    <rPh sb="12" eb="13">
      <t>ハレ</t>
    </rPh>
    <rPh sb="14" eb="18">
      <t>タカオサングチ</t>
    </rPh>
    <rPh sb="23" eb="25">
      <t>タカオ</t>
    </rPh>
    <rPh sb="25" eb="27">
      <t>ビョウイン</t>
    </rPh>
    <rPh sb="28" eb="30">
      <t>カスミダイ</t>
    </rPh>
    <rPh sb="36" eb="39">
      <t>タカオサン</t>
    </rPh>
    <rPh sb="39" eb="40">
      <t>エキ</t>
    </rPh>
    <rPh sb="45" eb="47">
      <t>フジ</t>
    </rPh>
    <rPh sb="47" eb="48">
      <t>ミチ</t>
    </rPh>
    <rPh sb="49" eb="51">
      <t>サンチョウ</t>
    </rPh>
    <rPh sb="56" eb="60">
      <t>タカオサングチ</t>
    </rPh>
    <phoneticPr fontId="3"/>
  </si>
  <si>
    <r>
      <rPr>
        <b/>
        <sz val="10"/>
        <rFont val="ＭＳ 明朝"/>
        <family val="1"/>
        <charset val="128"/>
      </rPr>
      <t>2019.01.31木 曇</t>
    </r>
    <r>
      <rPr>
        <sz val="10"/>
        <rFont val="ＭＳ 明朝"/>
        <family val="1"/>
        <charset val="128"/>
      </rPr>
      <t xml:space="preserve"> 高尾山口駅～清滝～高尾病院～霞台～ⓢケーブル高尾山駅～霞台～高尾病院～高尾山口駅</t>
    </r>
    <rPh sb="10" eb="11">
      <t>モク</t>
    </rPh>
    <rPh sb="12" eb="13">
      <t>クモリ</t>
    </rPh>
    <rPh sb="14" eb="18">
      <t>タカオサングチ</t>
    </rPh>
    <rPh sb="23" eb="25">
      <t>タカオ</t>
    </rPh>
    <rPh sb="25" eb="27">
      <t>ビョウイン</t>
    </rPh>
    <rPh sb="28" eb="30">
      <t>カスミダイ</t>
    </rPh>
    <rPh sb="36" eb="39">
      <t>タカオサン</t>
    </rPh>
    <rPh sb="39" eb="40">
      <t>エキ</t>
    </rPh>
    <rPh sb="44" eb="46">
      <t>タカオ</t>
    </rPh>
    <rPh sb="46" eb="48">
      <t>ビョウイン</t>
    </rPh>
    <rPh sb="49" eb="53">
      <t>タカオサングチ</t>
    </rPh>
    <phoneticPr fontId="3"/>
  </si>
  <si>
    <t>高尾・陣馬</t>
    <phoneticPr fontId="3"/>
  </si>
  <si>
    <r>
      <rPr>
        <b/>
        <sz val="10"/>
        <rFont val="ＭＳ 明朝"/>
        <family val="1"/>
        <charset val="128"/>
      </rPr>
      <t>2019.06.05木 曇</t>
    </r>
    <r>
      <rPr>
        <sz val="10"/>
        <rFont val="ＭＳ 明朝"/>
        <family val="1"/>
        <charset val="128"/>
      </rPr>
      <t xml:space="preserve"> （多摩森林科学園～八王子城跡～八王子神社～富士見台）～蛇滝口バス停～蛇滝～ⓢケーブル高尾山駅～高尾病院～高尾山口駅</t>
    </r>
    <rPh sb="10" eb="11">
      <t>モク</t>
    </rPh>
    <rPh sb="12" eb="13">
      <t>クモリ</t>
    </rPh>
    <rPh sb="15" eb="17">
      <t>タマ</t>
    </rPh>
    <rPh sb="17" eb="19">
      <t>シンリン</t>
    </rPh>
    <rPh sb="19" eb="21">
      <t>カガク</t>
    </rPh>
    <rPh sb="21" eb="22">
      <t>エン</t>
    </rPh>
    <rPh sb="56" eb="59">
      <t>タカオサン</t>
    </rPh>
    <rPh sb="59" eb="60">
      <t>エキ</t>
    </rPh>
    <rPh sb="61" eb="63">
      <t>タカオ</t>
    </rPh>
    <rPh sb="63" eb="65">
      <t>ビョウイン</t>
    </rPh>
    <rPh sb="66" eb="70">
      <t>タカオサングチ</t>
    </rPh>
    <phoneticPr fontId="3"/>
  </si>
  <si>
    <r>
      <rPr>
        <b/>
        <sz val="10"/>
        <rFont val="ＭＳ 明朝"/>
        <family val="1"/>
        <charset val="128"/>
      </rPr>
      <t>2019.06.05木 曇</t>
    </r>
    <r>
      <rPr>
        <sz val="10"/>
        <rFont val="ＭＳ 明朝"/>
        <family val="1"/>
        <charset val="128"/>
      </rPr>
      <t xml:space="preserve"> 多摩森林科学園～八王子城跡～八王子神社～富士見台～蛇滝口バス停～（蛇滝～ⓢケーブル高尾山駅～高尾病院～高尾山口駅）</t>
    </r>
    <rPh sb="10" eb="11">
      <t>モク</t>
    </rPh>
    <rPh sb="12" eb="13">
      <t>クモリ</t>
    </rPh>
    <rPh sb="14" eb="16">
      <t>タマ</t>
    </rPh>
    <rPh sb="16" eb="18">
      <t>シンリン</t>
    </rPh>
    <rPh sb="18" eb="20">
      <t>カガク</t>
    </rPh>
    <rPh sb="20" eb="21">
      <t>エン</t>
    </rPh>
    <rPh sb="55" eb="58">
      <t>タカオサン</t>
    </rPh>
    <rPh sb="58" eb="59">
      <t>エキ</t>
    </rPh>
    <rPh sb="60" eb="62">
      <t>タカオ</t>
    </rPh>
    <rPh sb="62" eb="64">
      <t>ビョウイン</t>
    </rPh>
    <rPh sb="65" eb="69">
      <t>タカオサングチ</t>
    </rPh>
    <phoneticPr fontId="3"/>
  </si>
  <si>
    <t>川崎</t>
  </si>
  <si>
    <t>川崎</t>
    <rPh sb="0" eb="2">
      <t>カワサキ</t>
    </rPh>
    <phoneticPr fontId="3"/>
  </si>
  <si>
    <r>
      <rPr>
        <b/>
        <sz val="10"/>
        <rFont val="ＭＳ 明朝"/>
        <family val="1"/>
        <charset val="128"/>
      </rPr>
      <t>2019.04.17水</t>
    </r>
    <r>
      <rPr>
        <sz val="10"/>
        <rFont val="ＭＳ 明朝"/>
        <family val="1"/>
        <charset val="128"/>
      </rPr>
      <t xml:space="preserve"> 曇～  生田緑地シリーズ ①北西部・ホタルの里 ②4.24 曇 西口周辺・岡本太郎美術館他 ③4.24 曇 中央部・かわさき宙と緑の科学館他 ④4.28 晴 横穴墓群～東口周辺～野鳥の森 ⑤4.28 晴 日本民家園 ⑥5.3 晴 中央部から南側 梅園・つつじ山他 ⑦5.9 曇 ばら苑 ⑧5.9 曇 水生植物鑑賞池～とんもり谷戸</t>
    </r>
    <rPh sb="10" eb="11">
      <t>スイ</t>
    </rPh>
    <rPh sb="16" eb="18">
      <t>イクタ</t>
    </rPh>
    <rPh sb="18" eb="20">
      <t>リョクチ</t>
    </rPh>
    <rPh sb="42" eb="43">
      <t>クモリ</t>
    </rPh>
    <rPh sb="64" eb="65">
      <t>クモリ</t>
    </rPh>
    <rPh sb="89" eb="90">
      <t>ハレ</t>
    </rPh>
    <rPh sb="112" eb="113">
      <t>ハレ</t>
    </rPh>
    <rPh sb="125" eb="126">
      <t>ハレ</t>
    </rPh>
    <rPh sb="160" eb="161">
      <t>クモリ</t>
    </rPh>
    <phoneticPr fontId="3"/>
  </si>
  <si>
    <t>関東ふれあい</t>
    <phoneticPr fontId="3"/>
  </si>
  <si>
    <r>
      <rPr>
        <b/>
        <sz val="10"/>
        <rFont val="ＭＳ 明朝"/>
        <family val="1"/>
        <charset val="128"/>
      </rPr>
      <t>2019.05.30木</t>
    </r>
    <r>
      <rPr>
        <sz val="10"/>
        <rFont val="ＭＳ 明朝"/>
        <family val="1"/>
        <charset val="128"/>
      </rPr>
      <t xml:space="preserve"> 晴 東高根森林公園</t>
    </r>
    <rPh sb="10" eb="11">
      <t>モク</t>
    </rPh>
    <rPh sb="12" eb="13">
      <t>ハレ</t>
    </rPh>
    <phoneticPr fontId="3"/>
  </si>
  <si>
    <r>
      <rPr>
        <b/>
        <sz val="10"/>
        <rFont val="ＭＳ 明朝"/>
        <family val="1"/>
        <charset val="128"/>
      </rPr>
      <t>2019.06.08土</t>
    </r>
    <r>
      <rPr>
        <sz val="10"/>
        <rFont val="ＭＳ 明朝"/>
        <family val="1"/>
        <charset val="128"/>
      </rPr>
      <t xml:space="preserve"> 曇時々晴 浄慶寺のあじさいとユニークな羅漢像</t>
    </r>
    <rPh sb="12" eb="13">
      <t>クモリ</t>
    </rPh>
    <rPh sb="13" eb="15">
      <t>トキドキ</t>
    </rPh>
    <rPh sb="15" eb="16">
      <t>ハレ</t>
    </rPh>
    <rPh sb="17" eb="18">
      <t>ジョウ</t>
    </rPh>
    <rPh sb="18" eb="20">
      <t>ケイジ</t>
    </rPh>
    <rPh sb="31" eb="33">
      <t>ラカン</t>
    </rPh>
    <rPh sb="33" eb="34">
      <t>ゾウ</t>
    </rPh>
    <phoneticPr fontId="3"/>
  </si>
  <si>
    <r>
      <rPr>
        <b/>
        <sz val="10"/>
        <rFont val="ＭＳ 明朝"/>
        <family val="1"/>
        <charset val="128"/>
      </rPr>
      <t>2019.06.25火</t>
    </r>
    <r>
      <rPr>
        <sz val="10"/>
        <rFont val="ＭＳ 明朝"/>
        <family val="1"/>
        <charset val="128"/>
      </rPr>
      <t xml:space="preserve"> 晴 多摩川水辺の自然コースと稲田公園</t>
    </r>
    <phoneticPr fontId="3"/>
  </si>
  <si>
    <r>
      <rPr>
        <b/>
        <sz val="10"/>
        <rFont val="ＭＳ 明朝"/>
        <family val="1"/>
        <charset val="128"/>
      </rPr>
      <t>2019.06.22土</t>
    </r>
    <r>
      <rPr>
        <sz val="10"/>
        <rFont val="ＭＳ 明朝"/>
        <family val="1"/>
        <charset val="128"/>
      </rPr>
      <t xml:space="preserve"> 雨時々曇 あじさい寺 妙楽寺／川崎市緑化センターと二ヶ領用水</t>
    </r>
    <rPh sb="21" eb="22">
      <t>デラ</t>
    </rPh>
    <rPh sb="23" eb="26">
      <t>ミョウラクジ</t>
    </rPh>
    <phoneticPr fontId="3"/>
  </si>
  <si>
    <r>
      <rPr>
        <b/>
        <sz val="10"/>
        <rFont val="ＭＳ 明朝"/>
        <family val="1"/>
        <charset val="128"/>
      </rPr>
      <t>2019.05.23木</t>
    </r>
    <r>
      <rPr>
        <sz val="10"/>
        <rFont val="ＭＳ 明朝"/>
        <family val="1"/>
        <charset val="128"/>
      </rPr>
      <t xml:space="preserve"> 晴 菅生神社と宮前美しの森公園／菅生緑地</t>
    </r>
    <rPh sb="10" eb="11">
      <t>モク</t>
    </rPh>
    <rPh sb="12" eb="13">
      <t>ハレ</t>
    </rPh>
    <phoneticPr fontId="3"/>
  </si>
  <si>
    <t>東京</t>
    <phoneticPr fontId="3"/>
  </si>
  <si>
    <r>
      <rPr>
        <b/>
        <sz val="10"/>
        <rFont val="ＭＳ 明朝"/>
        <family val="1"/>
        <charset val="128"/>
      </rPr>
      <t>2019.06.26水</t>
    </r>
    <r>
      <rPr>
        <sz val="10"/>
        <rFont val="ＭＳ 明朝"/>
        <family val="1"/>
        <charset val="128"/>
      </rPr>
      <t xml:space="preserve"> 晴 駒場野公園～松濤美術館～鍋島松濤公園／駒場公園～旧前田侯爵邸～日本近代文学館</t>
    </r>
    <rPh sb="10" eb="11">
      <t>スイ</t>
    </rPh>
    <rPh sb="12" eb="13">
      <t>ハレ</t>
    </rPh>
    <phoneticPr fontId="3"/>
  </si>
  <si>
    <r>
      <rPr>
        <b/>
        <sz val="10"/>
        <rFont val="ＭＳ 明朝"/>
        <family val="1"/>
        <charset val="128"/>
      </rPr>
      <t>2019.07.03水 曇</t>
    </r>
    <r>
      <rPr>
        <sz val="10"/>
        <rFont val="ＭＳ 明朝"/>
        <family val="1"/>
        <charset val="128"/>
      </rPr>
      <t xml:space="preserve"> 高尾山口駅～高尾病院～ⓢケーブル高尾山駅～高尾病院～高尾山口駅（－長沼駅～長沼公園～野猿峠～季重神社～平山城址公園～平山城址公園駅）</t>
    </r>
    <rPh sb="10" eb="11">
      <t>スイ</t>
    </rPh>
    <rPh sb="12" eb="13">
      <t>クモリ</t>
    </rPh>
    <rPh sb="20" eb="22">
      <t>タカオ</t>
    </rPh>
    <rPh sb="22" eb="24">
      <t>ビョウイン</t>
    </rPh>
    <rPh sb="30" eb="33">
      <t>タカオサン</t>
    </rPh>
    <rPh sb="33" eb="34">
      <t>エキ</t>
    </rPh>
    <rPh sb="47" eb="50">
      <t>ナガヌマエキ</t>
    </rPh>
    <rPh sb="51" eb="53">
      <t>ナガヌマ</t>
    </rPh>
    <rPh sb="53" eb="55">
      <t>コウエン</t>
    </rPh>
    <rPh sb="56" eb="58">
      <t>ヤエン</t>
    </rPh>
    <rPh sb="58" eb="59">
      <t>トウゲ</t>
    </rPh>
    <rPh sb="65" eb="67">
      <t>ヒラヤマ</t>
    </rPh>
    <rPh sb="67" eb="69">
      <t>ジョウシ</t>
    </rPh>
    <rPh sb="69" eb="71">
      <t>コウエン</t>
    </rPh>
    <rPh sb="78" eb="79">
      <t>エキ</t>
    </rPh>
    <phoneticPr fontId="3"/>
  </si>
  <si>
    <r>
      <rPr>
        <b/>
        <sz val="10"/>
        <rFont val="ＭＳ 明朝"/>
        <family val="1"/>
        <charset val="128"/>
      </rPr>
      <t>2019.07.03水 曇</t>
    </r>
    <r>
      <rPr>
        <sz val="10"/>
        <rFont val="ＭＳ 明朝"/>
        <family val="1"/>
        <charset val="128"/>
      </rPr>
      <t xml:space="preserve"> （高尾山口駅～高尾病院～ⓢケーブル高尾山駅～高尾病院～高尾山口駅）－長沼駅～長沼公園～野猿峠～季重神社～平山城址公園～平山城址公園駅</t>
    </r>
    <rPh sb="10" eb="11">
      <t>スイ</t>
    </rPh>
    <rPh sb="12" eb="13">
      <t>クモリ</t>
    </rPh>
    <rPh sb="21" eb="23">
      <t>タカオ</t>
    </rPh>
    <rPh sb="23" eb="25">
      <t>ビョウイン</t>
    </rPh>
    <rPh sb="31" eb="34">
      <t>タカオサン</t>
    </rPh>
    <rPh sb="34" eb="35">
      <t>エキ</t>
    </rPh>
    <rPh sb="48" eb="51">
      <t>ナガヌマエキ</t>
    </rPh>
    <rPh sb="52" eb="54">
      <t>ナガヌマ</t>
    </rPh>
    <rPh sb="54" eb="56">
      <t>コウエン</t>
    </rPh>
    <rPh sb="57" eb="59">
      <t>ヤエン</t>
    </rPh>
    <rPh sb="59" eb="60">
      <t>トウゲ</t>
    </rPh>
    <rPh sb="66" eb="68">
      <t>ヒラヤマ</t>
    </rPh>
    <rPh sb="68" eb="70">
      <t>ジョウシ</t>
    </rPh>
    <rPh sb="70" eb="72">
      <t>コウエン</t>
    </rPh>
    <rPh sb="79" eb="80">
      <t>エキ</t>
    </rPh>
    <phoneticPr fontId="3"/>
  </si>
  <si>
    <r>
      <rPr>
        <b/>
        <sz val="10"/>
        <rFont val="ＭＳ 明朝"/>
        <family val="1"/>
        <charset val="128"/>
      </rPr>
      <t>2019.08.25日 晴</t>
    </r>
    <r>
      <rPr>
        <sz val="10"/>
        <rFont val="ＭＳ 明朝"/>
        <family val="1"/>
        <charset val="128"/>
      </rPr>
      <t xml:space="preserve"> 小沢城址＆穴澤天神社大祭</t>
    </r>
    <rPh sb="10" eb="11">
      <t>ヒ</t>
    </rPh>
    <rPh sb="12" eb="13">
      <t>ハレ</t>
    </rPh>
    <rPh sb="14" eb="16">
      <t>オザワ</t>
    </rPh>
    <rPh sb="16" eb="18">
      <t>ジョウシ</t>
    </rPh>
    <rPh sb="19" eb="21">
      <t>アナザワ</t>
    </rPh>
    <rPh sb="21" eb="22">
      <t>テン</t>
    </rPh>
    <rPh sb="22" eb="24">
      <t>ジンジャ</t>
    </rPh>
    <rPh sb="24" eb="26">
      <t>タイサイ</t>
    </rPh>
    <phoneticPr fontId="3"/>
  </si>
  <si>
    <r>
      <rPr>
        <b/>
        <sz val="10"/>
        <rFont val="ＭＳ 明朝"/>
        <family val="1"/>
        <charset val="128"/>
      </rPr>
      <t>2019.08.29木 晴</t>
    </r>
    <r>
      <rPr>
        <sz val="10"/>
        <rFont val="ＭＳ 明朝"/>
        <family val="1"/>
        <charset val="128"/>
      </rPr>
      <t xml:space="preserve"> 都立小宮公園・ひよどり山／都立滝山公園・滝山城址</t>
    </r>
    <rPh sb="10" eb="11">
      <t>モク</t>
    </rPh>
    <rPh sb="12" eb="13">
      <t>ハレ</t>
    </rPh>
    <rPh sb="14" eb="16">
      <t>トリツ</t>
    </rPh>
    <rPh sb="16" eb="18">
      <t>コミヤ</t>
    </rPh>
    <rPh sb="18" eb="20">
      <t>コウエン</t>
    </rPh>
    <rPh sb="25" eb="26">
      <t>ヤマ</t>
    </rPh>
    <rPh sb="27" eb="29">
      <t>トリツ</t>
    </rPh>
    <rPh sb="29" eb="31">
      <t>タキヤマ</t>
    </rPh>
    <rPh sb="31" eb="33">
      <t>コウエン</t>
    </rPh>
    <rPh sb="34" eb="36">
      <t>タキヤマ</t>
    </rPh>
    <rPh sb="36" eb="38">
      <t>ジョウシモクハレトリツコミヤコウエンヤマ</t>
    </rPh>
    <phoneticPr fontId="3"/>
  </si>
  <si>
    <t>修験行者のみち</t>
    <phoneticPr fontId="3"/>
  </si>
  <si>
    <t>http://ranger-k.eco.coocan.jp/kanto/KANTOtrail_webmap.html</t>
    <phoneticPr fontId="3"/>
  </si>
  <si>
    <t>関東ふれあいの道（首都圏自然歩道）ウェブマップ GPX file</t>
    <phoneticPr fontId="3"/>
  </si>
  <si>
    <t>(高舘城跡へのみち)</t>
    <phoneticPr fontId="3"/>
  </si>
  <si>
    <t>(義経伝説のみち)</t>
    <phoneticPr fontId="3"/>
  </si>
  <si>
    <r>
      <t>7:02</t>
    </r>
    <r>
      <rPr>
        <sz val="8"/>
        <rFont val="ＭＳ 明朝"/>
        <family val="1"/>
        <charset val="128"/>
      </rPr>
      <t>-東武日光線急行-</t>
    </r>
    <r>
      <rPr>
        <sz val="10"/>
        <rFont val="ＭＳ 明朝"/>
        <family val="1"/>
        <charset val="128"/>
      </rPr>
      <t>7:49新鹿沼7:54</t>
    </r>
    <r>
      <rPr>
        <sz val="8"/>
        <rFont val="ＭＳ 明朝"/>
        <family val="1"/>
        <charset val="128"/>
      </rPr>
      <t>-ﾀｸｼｰ-</t>
    </r>
    <r>
      <rPr>
        <sz val="10"/>
        <rFont val="ＭＳ 明朝"/>
        <family val="1"/>
        <charset val="128"/>
      </rPr>
      <t>8:47発光寺</t>
    </r>
    <rPh sb="5" eb="7">
      <t>トウブ</t>
    </rPh>
    <rPh sb="7" eb="10">
      <t>ニッコウセン</t>
    </rPh>
    <rPh sb="10" eb="12">
      <t>キュウコウ</t>
    </rPh>
    <rPh sb="17" eb="20">
      <t>シンカヌマ</t>
    </rPh>
    <rPh sb="34" eb="35">
      <t>ハツ</t>
    </rPh>
    <rPh sb="35" eb="36">
      <t>ヒカリ</t>
    </rPh>
    <rPh sb="36" eb="37">
      <t>テラ</t>
    </rPh>
    <phoneticPr fontId="3"/>
  </si>
  <si>
    <r>
      <t>宇都宮8:03-</t>
    </r>
    <r>
      <rPr>
        <sz val="8"/>
        <rFont val="ＭＳ 明朝"/>
        <family val="1"/>
        <charset val="128"/>
      </rPr>
      <t>宇都宮線</t>
    </r>
    <r>
      <rPr>
        <sz val="10"/>
        <rFont val="ＭＳ 明朝"/>
        <family val="1"/>
        <charset val="128"/>
      </rPr>
      <t>-8:56黒磯9:08-</t>
    </r>
    <r>
      <rPr>
        <sz val="8"/>
        <rFont val="ＭＳ 明朝"/>
        <family val="1"/>
        <charset val="128"/>
      </rPr>
      <t>東北本線</t>
    </r>
    <r>
      <rPr>
        <sz val="10"/>
        <rFont val="ＭＳ 明朝"/>
        <family val="1"/>
        <charset val="128"/>
      </rPr>
      <t>-9:17黒田原9:20</t>
    </r>
    <r>
      <rPr>
        <sz val="8"/>
        <rFont val="ＭＳ 明朝"/>
        <family val="1"/>
        <charset val="128"/>
      </rPr>
      <t>-ﾀｸｼｰ-</t>
    </r>
    <r>
      <rPr>
        <sz val="10"/>
        <rFont val="ＭＳ 明朝"/>
        <family val="1"/>
        <charset val="128"/>
      </rPr>
      <t>9:32遊行柳</t>
    </r>
    <rPh sb="0" eb="3">
      <t>ウツノミヤ</t>
    </rPh>
    <rPh sb="8" eb="11">
      <t>ウツノミヤ</t>
    </rPh>
    <rPh sb="17" eb="19">
      <t>クロイソ</t>
    </rPh>
    <rPh sb="24" eb="26">
      <t>トウホク</t>
    </rPh>
    <rPh sb="26" eb="28">
      <t>ホンセン</t>
    </rPh>
    <rPh sb="33" eb="36">
      <t>クロダハラ</t>
    </rPh>
    <rPh sb="50" eb="52">
      <t>ユギョウ</t>
    </rPh>
    <rPh sb="52" eb="53">
      <t>ヤナギ</t>
    </rPh>
    <phoneticPr fontId="3"/>
  </si>
  <si>
    <r>
      <t>8:36</t>
    </r>
    <r>
      <rPr>
        <sz val="8"/>
        <rFont val="ＭＳ 明朝"/>
        <family val="1"/>
        <charset val="128"/>
      </rPr>
      <t>-両毛線-</t>
    </r>
    <r>
      <rPr>
        <sz val="10"/>
        <rFont val="ＭＳ 明朝"/>
        <family val="1"/>
        <charset val="128"/>
      </rPr>
      <t>9:24桐生9:30</t>
    </r>
    <r>
      <rPr>
        <sz val="8"/>
        <rFont val="ＭＳ 明朝"/>
        <family val="1"/>
        <charset val="128"/>
      </rPr>
      <t>-わたらせわっしー１号-</t>
    </r>
    <r>
      <rPr>
        <sz val="10"/>
        <rFont val="ＭＳ 明朝"/>
        <family val="1"/>
        <charset val="128"/>
      </rPr>
      <t>10:59通洞</t>
    </r>
    <rPh sb="5" eb="8">
      <t>リョウモウセン</t>
    </rPh>
    <rPh sb="13" eb="15">
      <t>キリュウ</t>
    </rPh>
    <rPh sb="29" eb="30">
      <t>ゴウ</t>
    </rPh>
    <rPh sb="36" eb="37">
      <t>ツウ</t>
    </rPh>
    <rPh sb="37" eb="38">
      <t>ドウ</t>
    </rPh>
    <phoneticPr fontId="3"/>
  </si>
  <si>
    <t>(8.9)</t>
    <phoneticPr fontId="3"/>
  </si>
  <si>
    <t>(3:10)</t>
    <phoneticPr fontId="3"/>
  </si>
  <si>
    <t>(9.6)</t>
    <phoneticPr fontId="3"/>
  </si>
  <si>
    <t>(4:00)</t>
    <phoneticPr fontId="3"/>
  </si>
  <si>
    <t>(13.3)</t>
    <phoneticPr fontId="3"/>
  </si>
  <si>
    <t>(4:40)</t>
    <phoneticPr fontId="3"/>
  </si>
  <si>
    <t>(9.0)</t>
    <phoneticPr fontId="3"/>
  </si>
  <si>
    <t>(2:50)</t>
    <phoneticPr fontId="3"/>
  </si>
  <si>
    <t>(3.4)</t>
    <phoneticPr fontId="3"/>
  </si>
  <si>
    <t>ｵﾚﾝｼﾞ</t>
  </si>
  <si>
    <t>ｺｰｽ</t>
  </si>
  <si>
    <t>ｺｰｽ平均</t>
    <rPh sb="3" eb="5">
      <t>ヘイキン</t>
    </rPh>
    <phoneticPr fontId="3"/>
  </si>
  <si>
    <t>都・県</t>
  </si>
  <si>
    <t>各都県の内訳</t>
  </si>
  <si>
    <t>費用内訳</t>
  </si>
  <si>
    <t>日程内訳</t>
    <rPh sb="0" eb="2">
      <t>ニッテイ</t>
    </rPh>
    <rPh sb="2" eb="4">
      <t>ウチワケ</t>
    </rPh>
    <phoneticPr fontId="3"/>
  </si>
  <si>
    <t>年</t>
    <rPh sb="0" eb="1">
      <t>ネン</t>
    </rPh>
    <phoneticPr fontId="3"/>
  </si>
  <si>
    <t>ヶ月</t>
    <rPh sb="1" eb="2">
      <t>ゲツ</t>
    </rPh>
    <phoneticPr fontId="3"/>
  </si>
  <si>
    <t>日</t>
    <rPh sb="0" eb="1">
      <t>ヒ</t>
    </rPh>
    <phoneticPr fontId="3"/>
  </si>
  <si>
    <t>開始日</t>
    <rPh sb="0" eb="3">
      <t>カイシビ</t>
    </rPh>
    <phoneticPr fontId="3"/>
  </si>
  <si>
    <t>終了日</t>
    <rPh sb="0" eb="3">
      <t>シュウリョウビ</t>
    </rPh>
    <phoneticPr fontId="3"/>
  </si>
  <si>
    <t>所要日数</t>
    <rPh sb="0" eb="2">
      <t>ショヨウ</t>
    </rPh>
    <rPh sb="2" eb="4">
      <t>ニッスウ</t>
    </rPh>
    <phoneticPr fontId="3"/>
  </si>
  <si>
    <t>通算</t>
    <rPh sb="0" eb="2">
      <t>ツウサン</t>
    </rPh>
    <phoneticPr fontId="3"/>
  </si>
  <si>
    <t>４年４ヶ月</t>
    <rPh sb="1" eb="2">
      <t>ネン</t>
    </rPh>
    <rPh sb="4" eb="5">
      <t>ゲツ</t>
    </rPh>
    <phoneticPr fontId="3"/>
  </si>
  <si>
    <t>実日数</t>
    <rPh sb="0" eb="1">
      <t>ジツ</t>
    </rPh>
    <rPh sb="1" eb="3">
      <t>ニッスウ</t>
    </rPh>
    <phoneticPr fontId="3"/>
  </si>
  <si>
    <t>宿泊</t>
    <rPh sb="0" eb="1">
      <t>シュク</t>
    </rPh>
    <rPh sb="1" eb="2">
      <t>ハク</t>
    </rPh>
    <phoneticPr fontId="3"/>
  </si>
  <si>
    <t>12より土浦泊</t>
    <rPh sb="4" eb="6">
      <t>ツチウラ</t>
    </rPh>
    <rPh sb="6" eb="7">
      <t>ハク</t>
    </rPh>
    <phoneticPr fontId="3"/>
  </si>
  <si>
    <r>
      <t>吹上15:43</t>
    </r>
    <r>
      <rPr>
        <sz val="8"/>
        <rFont val="ＭＳ 明朝"/>
        <family val="1"/>
        <charset val="128"/>
      </rPr>
      <t>-JR関東ﾊﾞｽ-</t>
    </r>
    <r>
      <rPr>
        <sz val="10"/>
        <rFont val="ＭＳ 明朝"/>
        <family val="1"/>
        <charset val="128"/>
      </rPr>
      <t>16:37土浦駅西口16:40</t>
    </r>
    <r>
      <rPr>
        <sz val="8"/>
        <rFont val="ＭＳ 明朝"/>
        <family val="1"/>
        <charset val="128"/>
      </rPr>
      <t>-関東鉄道ﾊﾞｽ-</t>
    </r>
    <r>
      <rPr>
        <sz val="10"/>
        <rFont val="ＭＳ 明朝"/>
        <family val="1"/>
        <charset val="128"/>
      </rPr>
      <t>17:07つくばセンター</t>
    </r>
    <rPh sb="0" eb="2">
      <t>フキアゲ</t>
    </rPh>
    <rPh sb="21" eb="23">
      <t>ツチウラ</t>
    </rPh>
    <rPh sb="23" eb="24">
      <t>エキ</t>
    </rPh>
    <rPh sb="24" eb="26">
      <t>ニシグチ</t>
    </rPh>
    <phoneticPr fontId="3"/>
  </si>
  <si>
    <t>ホテルニューたかはし竹園店宿泊15へ</t>
    <rPh sb="13" eb="15">
      <t>シュクハク</t>
    </rPh>
    <phoneticPr fontId="3"/>
  </si>
  <si>
    <t xml:space="preserve">H29.09.15金   </t>
    <phoneticPr fontId="3"/>
  </si>
  <si>
    <t>No9より ビジネスホテル松屋泊</t>
    <phoneticPr fontId="3"/>
  </si>
  <si>
    <t>No8へ</t>
    <phoneticPr fontId="3"/>
  </si>
  <si>
    <t xml:space="preserve">H29.11.01水   </t>
    <rPh sb="9" eb="10">
      <t>スイ</t>
    </rPh>
    <phoneticPr fontId="3"/>
  </si>
  <si>
    <t>大間々駅</t>
    <phoneticPr fontId="3"/>
  </si>
  <si>
    <t>金島駅18:44-吾妻線・上越線-19:05新前橋 新前橋宿泊 金島駅No18へ</t>
    <rPh sb="26" eb="29">
      <t>シンマエバシ</t>
    </rPh>
    <rPh sb="29" eb="31">
      <t>シュクハク</t>
    </rPh>
    <rPh sb="32" eb="35">
      <t>カナシマエキ</t>
    </rPh>
    <phoneticPr fontId="3"/>
  </si>
  <si>
    <t>宿泊翌日NO28へ</t>
    <rPh sb="0" eb="2">
      <t>シュクハク</t>
    </rPh>
    <rPh sb="2" eb="4">
      <t>ヨクジツ</t>
    </rPh>
    <phoneticPr fontId="3"/>
  </si>
  <si>
    <t>避難小屋泊</t>
    <rPh sb="0" eb="2">
      <t>ヒナン</t>
    </rPh>
    <rPh sb="2" eb="4">
      <t>コヤ</t>
    </rPh>
    <rPh sb="4" eb="5">
      <t>ト</t>
    </rPh>
    <phoneticPr fontId="3"/>
  </si>
  <si>
    <t>NO27より</t>
    <phoneticPr fontId="3"/>
  </si>
  <si>
    <t>道端泊</t>
    <rPh sb="0" eb="2">
      <t>ミチバタ</t>
    </rPh>
    <rPh sb="2" eb="3">
      <t>ハク</t>
    </rPh>
    <phoneticPr fontId="3"/>
  </si>
  <si>
    <t>駐車場泊</t>
    <rPh sb="0" eb="3">
      <t>チュウシャジョウ</t>
    </rPh>
    <rPh sb="3" eb="4">
      <t>ハク</t>
    </rPh>
    <phoneticPr fontId="3"/>
  </si>
  <si>
    <t>NO1より</t>
    <phoneticPr fontId="3"/>
  </si>
  <si>
    <t>内野宿</t>
    <rPh sb="0" eb="1">
      <t>ウチ</t>
    </rPh>
    <rPh sb="1" eb="3">
      <t>ノジュク</t>
    </rPh>
    <phoneticPr fontId="3"/>
  </si>
  <si>
    <r>
      <t>大間々15:48</t>
    </r>
    <r>
      <rPr>
        <sz val="8"/>
        <rFont val="ＭＳ 明朝"/>
        <family val="1"/>
        <charset val="128"/>
      </rPr>
      <t>-わたらせ渓谷鉄道-</t>
    </r>
    <r>
      <rPr>
        <sz val="10"/>
        <rFont val="ＭＳ 明朝"/>
        <family val="1"/>
        <charset val="128"/>
      </rPr>
      <t>16:06桐生 桐生桐盛館宿泊 No33へ</t>
    </r>
    <rPh sb="29" eb="30">
      <t>サカ</t>
    </rPh>
    <rPh sb="30" eb="31">
      <t>カン</t>
    </rPh>
    <phoneticPr fontId="3"/>
  </si>
  <si>
    <r>
      <rPr>
        <sz val="8"/>
        <rFont val="ＭＳ 明朝"/>
        <family val="1"/>
        <charset val="128"/>
      </rPr>
      <t>-小田急線登戸乗換-</t>
    </r>
    <r>
      <rPr>
        <sz val="10"/>
        <rFont val="ＭＳ 明朝"/>
        <family val="1"/>
        <charset val="128"/>
      </rPr>
      <t>16:53生田</t>
    </r>
    <phoneticPr fontId="3"/>
  </si>
  <si>
    <r>
      <t>桐生13:01</t>
    </r>
    <r>
      <rPr>
        <sz val="8"/>
        <rFont val="ＭＳ 明朝"/>
        <family val="1"/>
        <charset val="128"/>
      </rPr>
      <t>-両毛線-</t>
    </r>
    <r>
      <rPr>
        <sz val="10"/>
        <rFont val="ＭＳ 明朝"/>
        <family val="1"/>
        <charset val="128"/>
      </rPr>
      <t>13:50高崎14:14-</t>
    </r>
    <r>
      <rPr>
        <sz val="8"/>
        <rFont val="ＭＳ 明朝"/>
        <family val="1"/>
        <charset val="128"/>
      </rPr>
      <t>湘南新宿L-</t>
    </r>
    <r>
      <rPr>
        <sz val="10"/>
        <rFont val="ＭＳ 明朝"/>
        <family val="1"/>
        <charset val="128"/>
      </rPr>
      <t>16:59新宿16:13</t>
    </r>
    <phoneticPr fontId="3"/>
  </si>
  <si>
    <t>7.3k→</t>
    <phoneticPr fontId="3"/>
  </si>
  <si>
    <t>10.3km→</t>
    <phoneticPr fontId="3"/>
  </si>
  <si>
    <t>8.9→</t>
    <phoneticPr fontId="3"/>
  </si>
  <si>
    <t>9.5→</t>
    <phoneticPr fontId="3"/>
  </si>
  <si>
    <t>14.5→</t>
    <phoneticPr fontId="3"/>
  </si>
  <si>
    <t>15.6→</t>
    <phoneticPr fontId="3"/>
  </si>
  <si>
    <t>13.1→</t>
    <phoneticPr fontId="3"/>
  </si>
  <si>
    <t>8.2→</t>
    <phoneticPr fontId="3"/>
  </si>
  <si>
    <t>8.8→</t>
    <phoneticPr fontId="3"/>
  </si>
  <si>
    <t>4.3→</t>
    <phoneticPr fontId="3"/>
  </si>
  <si>
    <t>14.3→</t>
    <phoneticPr fontId="3"/>
  </si>
  <si>
    <t>11.2→</t>
    <phoneticPr fontId="3"/>
  </si>
  <si>
    <t>8.0→</t>
    <phoneticPr fontId="3"/>
  </si>
  <si>
    <t>22.0→</t>
    <phoneticPr fontId="3"/>
  </si>
  <si>
    <t>17.1→</t>
    <phoneticPr fontId="3"/>
  </si>
  <si>
    <t>5.0→</t>
    <phoneticPr fontId="3"/>
  </si>
  <si>
    <t>13.2→</t>
    <phoneticPr fontId="3"/>
  </si>
  <si>
    <t>20.0→</t>
    <phoneticPr fontId="3"/>
  </si>
  <si>
    <t>14.8→</t>
    <phoneticPr fontId="3"/>
  </si>
  <si>
    <t>17.5→</t>
    <phoneticPr fontId="3"/>
  </si>
  <si>
    <t>11.5→</t>
    <phoneticPr fontId="3"/>
  </si>
  <si>
    <t>9.8→</t>
    <phoneticPr fontId="3"/>
  </si>
  <si>
    <t>9.6→</t>
    <phoneticPr fontId="3"/>
  </si>
  <si>
    <t>7.5→</t>
    <phoneticPr fontId="3"/>
  </si>
  <si>
    <t>7.9→</t>
    <phoneticPr fontId="3"/>
  </si>
  <si>
    <t>7.4→</t>
    <phoneticPr fontId="3"/>
  </si>
  <si>
    <t>6.7→</t>
    <phoneticPr fontId="3"/>
  </si>
  <si>
    <t>陣馬高原下</t>
  </si>
  <si>
    <t xml:space="preserve">H27.5.14木 </t>
    <rPh sb="8" eb="9">
      <t>モク</t>
    </rPh>
    <phoneticPr fontId="3"/>
  </si>
  <si>
    <t>中野島6:56-7:11分倍河原7:14-7:44高尾山口</t>
  </si>
  <si>
    <t xml:space="preserve">H27.5.30土 </t>
    <rPh sb="8" eb="9">
      <t>ツチ</t>
    </rPh>
    <phoneticPr fontId="3"/>
  </si>
  <si>
    <t>中野島6:40-6:55分倍河原7:05-7:28高尾山口</t>
  </si>
  <si>
    <t xml:space="preserve">H27.6.11木 </t>
    <rPh sb="8" eb="9">
      <t>モク</t>
    </rPh>
    <phoneticPr fontId="3"/>
  </si>
  <si>
    <r>
      <t>中野島6:14-6:28分倍河原6:31-</t>
    </r>
    <r>
      <rPr>
        <sz val="8"/>
        <rFont val="ＭＳ 明朝"/>
        <family val="1"/>
        <charset val="128"/>
      </rPr>
      <t>京王線急行北野-</t>
    </r>
    <r>
      <rPr>
        <sz val="10"/>
        <rFont val="ＭＳ 明朝"/>
        <family val="1"/>
        <charset val="128"/>
      </rPr>
      <t>7:02高尾7:35</t>
    </r>
    <r>
      <rPr>
        <sz val="8"/>
        <rFont val="ＭＳ 明朝"/>
        <family val="1"/>
        <charset val="128"/>
      </rPr>
      <t>-西東京バス-</t>
    </r>
    <r>
      <rPr>
        <sz val="10"/>
        <rFont val="ＭＳ 明朝"/>
        <family val="1"/>
        <charset val="128"/>
      </rPr>
      <t>8:22</t>
    </r>
    <phoneticPr fontId="3"/>
  </si>
  <si>
    <r>
      <t>陣馬高原下14:25</t>
    </r>
    <r>
      <rPr>
        <sz val="8"/>
        <rFont val="ＭＳ 明朝"/>
        <family val="1"/>
        <charset val="128"/>
      </rPr>
      <t>-西東京バス-</t>
    </r>
    <r>
      <rPr>
        <sz val="10"/>
        <rFont val="ＭＳ 明朝"/>
        <family val="1"/>
        <charset val="128"/>
      </rPr>
      <t>14:55高尾15:05</t>
    </r>
    <r>
      <rPr>
        <sz val="8"/>
        <rFont val="ＭＳ 明朝"/>
        <family val="1"/>
        <charset val="128"/>
      </rPr>
      <t>-京王線特急-</t>
    </r>
    <r>
      <rPr>
        <sz val="10"/>
        <rFont val="ＭＳ 明朝"/>
        <family val="1"/>
        <charset val="128"/>
      </rPr>
      <t>15:30</t>
    </r>
    <rPh sb="22" eb="24">
      <t>タカオ</t>
    </rPh>
    <phoneticPr fontId="3"/>
  </si>
  <si>
    <t>分倍河原15:32-15:53中野島</t>
  </si>
  <si>
    <r>
      <t xml:space="preserve">(逆)西武池袋線吾野駅～東郷公園～浅見茶屋～子の権現～豆口峠～竹寺～小殿バス停→＜徒歩で河又名栗湖入口バス停＞１番へ
</t>
    </r>
    <r>
      <rPr>
        <sz val="10"/>
        <color theme="7" tint="-0.499984740745262"/>
        <rFont val="ＭＳ 明朝"/>
        <family val="1"/>
        <charset val="128"/>
      </rPr>
      <t>撮影ポイント：子の権現鉄の大わらじ</t>
    </r>
    <r>
      <rPr>
        <sz val="10"/>
        <rFont val="ＭＳ 明朝"/>
        <family val="1"/>
        <charset val="128"/>
      </rPr>
      <t xml:space="preserve">
吾野駅には登山客が３～４人いたが、子の権現方面は一人もいなかった。浅見茶屋を過ぎ林道に出たところで、西吾野方面からきた二人連れに出会った。子の権現の鳥居の所でデジカメを落してしまい、電源が入らず使用不能になった。やむを得ずわらじはスマホで撮ることにした。標識も多く分かり易かったがカメラの修復を試みたため、予定より大幅に遅れてしまった。
午後から１番水源のみちへ入るため小殿バス停より河又名栗湖入口バス停まで約1.5kmを歩いた。</t>
    </r>
    <rPh sb="1" eb="2">
      <t>ギャク</t>
    </rPh>
    <rPh sb="41" eb="43">
      <t>トホ</t>
    </rPh>
    <rPh sb="56" eb="57">
      <t>バン</t>
    </rPh>
    <phoneticPr fontId="3"/>
  </si>
  <si>
    <r>
      <t>(逆)２番＜小殿バス停＞→河又名栗湖入口バス停～有間ダム～白谷沢登山口～白孔雀の滝～岩茸石～ゴンジリ峠～棒ノ嶺～百軒茶屋～清東橋バス停（～上日向バス停まで行かず）⇒（16:50</t>
    </r>
    <r>
      <rPr>
        <sz val="8"/>
        <rFont val="ＭＳ 明朝"/>
        <family val="1"/>
        <charset val="128"/>
      </rPr>
      <t>-西東京バス-</t>
    </r>
    <r>
      <rPr>
        <sz val="10"/>
        <rFont val="ＭＳ 明朝"/>
        <family val="1"/>
        <charset val="128"/>
      </rPr>
      <t xml:space="preserve">17:03青梅線川井駅）
</t>
    </r>
    <r>
      <rPr>
        <sz val="10"/>
        <color theme="7" tint="-0.499984740745262"/>
        <rFont val="ＭＳ 明朝"/>
        <family val="1"/>
        <charset val="128"/>
      </rPr>
      <t>撮影ポイント：白孔雀の滝地名板</t>
    </r>
    <r>
      <rPr>
        <sz val="10"/>
        <rFont val="ＭＳ 明朝"/>
        <family val="1"/>
        <charset val="128"/>
      </rPr>
      <t xml:space="preserve">
２番のコースに続きバス停をスタートした。舗装道路を1.9kmほど進み、ようやく登山口に着く。沢の道を１時間ほど進んでも撮影ポイントが分からない。この時間下ってくる人と多くすれ違った。さらに進み棒ノ嶺まで3kmの里桯標を見て、行き過ぎたと確信し戻ることにした。ようやく見つけたが、登山道沿いになく沢を渡ったその先に立っていた。丁度その場所では下りの人とすれ違い地名板に気付かなかった。</t>
    </r>
    <r>
      <rPr>
        <b/>
        <sz val="10"/>
        <color rgb="FFFF0000"/>
        <rFont val="ＭＳ 明朝"/>
        <family val="1"/>
        <charset val="128"/>
      </rPr>
      <t>今までの撮影ポイントは山頂等必ず指導標識に案内があり残りの距離を意識できたが、ここは一切案内がなくしかも建物のように目につくものではないので、非常に不親切だと感じた。</t>
    </r>
    <r>
      <rPr>
        <sz val="10"/>
        <color theme="1"/>
        <rFont val="ＭＳ 明朝"/>
        <family val="1"/>
        <charset val="128"/>
      </rPr>
      <t>この間30分以上ロス、バスの時間が気になりだした。その後棒ノ嶺山頂を含め、一人も出会わなかった。最後の急坂は東京の最後のコースで経験しているので、駆け出すように下った。この道は前回川井駅まで歩いているので、上日向まで行かず手前の清東橋からバスに乗った。</t>
    </r>
    <rPh sb="7" eb="8">
      <t>バン</t>
    </rPh>
    <rPh sb="80" eb="81">
      <t>イ</t>
    </rPh>
    <rPh sb="87" eb="88">
      <t>テイ</t>
    </rPh>
    <rPh sb="502" eb="503">
      <t>ミチ</t>
    </rPh>
    <rPh sb="504" eb="506">
      <t>ゼンカイ</t>
    </rPh>
    <rPh sb="506" eb="508">
      <t>カワイ</t>
    </rPh>
    <rPh sb="508" eb="509">
      <t>エキ</t>
    </rPh>
    <rPh sb="511" eb="512">
      <t>アル</t>
    </rPh>
    <rPh sb="519" eb="520">
      <t>カミ</t>
    </rPh>
    <rPh sb="520" eb="522">
      <t>ヒナタ</t>
    </rPh>
    <rPh sb="524" eb="525">
      <t>イテマエノ</t>
    </rPh>
    <phoneticPr fontId="3"/>
  </si>
  <si>
    <r>
      <t>（八高線越生駅8:20</t>
    </r>
    <r>
      <rPr>
        <sz val="8"/>
        <rFont val="ＭＳ 明朝"/>
        <family val="1"/>
        <charset val="128"/>
      </rPr>
      <t>-川越観光バス-</t>
    </r>
    <r>
      <rPr>
        <sz val="10"/>
        <rFont val="ＭＳ 明朝"/>
        <family val="1"/>
        <charset val="128"/>
      </rPr>
      <t>8:43黒山）⇒(逆)黒山バス停～黒山三滝～傘杉峠～顔振峠～西武秩父線吾野駅→３番へ</t>
    </r>
    <r>
      <rPr>
        <sz val="10"/>
        <color theme="7" tint="-0.499984740745262"/>
        <rFont val="ＭＳ 明朝"/>
        <family val="1"/>
        <charset val="128"/>
      </rPr>
      <t xml:space="preserve">
撮影ポイント：黒山三滝(男滝、女滝）</t>
    </r>
    <r>
      <rPr>
        <sz val="10"/>
        <rFont val="ＭＳ 明朝"/>
        <family val="1"/>
        <charset val="128"/>
      </rPr>
      <t xml:space="preserve">
黒山行きのバスは乗客２名で登山の格好をしているのは１名のみだった。天気予報は雨、しかし幸い曇空で気温20度前後と思われ、丁度よい感じだった。傘杉峠を越えたところは関東平野展望良好とあるが、遠くまで見ることはできなかった。顔振峠を越えてしばらくしたところで、この日唯一となる３人組に出会った。摩利支天を過ぎた中腹に山並みを紹介したきれいな看板があったが、山名と方角を知るうえで大変参考になった。</t>
    </r>
    <rPh sb="62" eb="63">
      <t>バン</t>
    </rPh>
    <rPh sb="199" eb="200">
      <t>コ</t>
    </rPh>
    <rPh sb="222" eb="223">
      <t>ニン</t>
    </rPh>
    <rPh sb="223" eb="224">
      <t>クミ</t>
    </rPh>
    <rPh sb="225" eb="227">
      <t>デア</t>
    </rPh>
    <rPh sb="235" eb="236">
      <t>ス</t>
    </rPh>
    <rPh sb="238" eb="240">
      <t>チュウフク</t>
    </rPh>
    <rPh sb="241" eb="243">
      <t>ヤマナ</t>
    </rPh>
    <rPh sb="245" eb="247">
      <t>ショウカイ</t>
    </rPh>
    <rPh sb="253" eb="255">
      <t>カンバン</t>
    </rPh>
    <rPh sb="264" eb="266">
      <t>ホウガク</t>
    </rPh>
    <rPh sb="267" eb="268">
      <t>シ</t>
    </rPh>
    <rPh sb="272" eb="274">
      <t>タイヘン</t>
    </rPh>
    <rPh sb="274" eb="276">
      <t>サンコウ</t>
    </rPh>
    <phoneticPr fontId="3"/>
  </si>
  <si>
    <r>
      <t>（東武東上線小川町駅8:24</t>
    </r>
    <r>
      <rPr>
        <sz val="8"/>
        <rFont val="ＭＳ 明朝"/>
        <family val="1"/>
        <charset val="128"/>
      </rPr>
      <t>-イーグルバス-</t>
    </r>
    <r>
      <rPr>
        <sz val="10"/>
        <rFont val="ＭＳ 明朝"/>
        <family val="1"/>
        <charset val="128"/>
      </rPr>
      <t xml:space="preserve">8:58）⇒(逆)白石車庫～白石峠～高篠峠～大野峠～刈場坂峠～虚空蔵峠～旧正丸峠～正丸峠～西武秩父線正丸駅
</t>
    </r>
    <r>
      <rPr>
        <sz val="10"/>
        <color theme="7" tint="-0.499984740745262"/>
        <rFont val="ＭＳ 明朝"/>
        <family val="1"/>
        <charset val="128"/>
      </rPr>
      <t>撮影ポイント：旧正丸峠地名板（案内標識</t>
    </r>
    <r>
      <rPr>
        <sz val="10"/>
        <rFont val="ＭＳ 明朝"/>
        <family val="1"/>
        <charset val="128"/>
      </rPr>
      <t>）
白石車庫でバスを降りたのは登山の格好をした２人だけだった。しかしその後ゴールの正丸駅まで、一人も出会あうことはなかった。雨が続き久しぶりの晴れ間なので、気持ちよく歩を進めていた。昼頃急に雷が鳴り出し、どうなることかと心配したが、雨も降らずに晴天のままだった。虚空蔵峠までは順調だったが、旧正丸峠へ向かう途中で登山道から外れてしまった。林に入りこんだところで、はるか下に車道が見えてきた。ようやく道路へ出た所に正丸峠まで４kmという看板が見えた。写真を撮るためにまた登り始め２時間かかってようやく撮影ポイントにたどりつき、あとはコース通りに正丸駅まで行くことができた。</t>
    </r>
    <rPh sb="268" eb="269">
      <t>ハヤシ</t>
    </rPh>
    <rPh sb="303" eb="304">
      <t>トコロ</t>
    </rPh>
    <phoneticPr fontId="3"/>
  </si>
  <si>
    <r>
      <t xml:space="preserve">８番より→(逆)根古屋橋バス停～山形バス停～宝登山～宝登山神社～長瀞駅～上長瀞駅
</t>
    </r>
    <r>
      <rPr>
        <sz val="10"/>
        <color theme="7" tint="-0.499984740745262"/>
        <rFont val="ＭＳ 明朝"/>
        <family val="1"/>
        <charset val="128"/>
      </rPr>
      <t>撮影ポイント：宝登山山頂鳥居（宝登山神社奥社鳥居のこと）</t>
    </r>
    <r>
      <rPr>
        <sz val="10"/>
        <rFont val="ＭＳ 明朝"/>
        <family val="1"/>
        <charset val="128"/>
      </rPr>
      <t xml:space="preserve">
８番から根古屋橋方面に向かったが、気がつかず通り過ぎてしまった。しばらく進んでから信号まで戻り、その脇に根古屋橋を見つけた。改めて７番のコースに入り、バス停を目印に町営バス金沢線の山形バス停へ向かった。停留所が片側しかなくカーサ前・岩鼻・稲荷前までは右側に、大平口は左側に見つけることができた。いよいよ次だと思って注意していたが、なかなかたどり着かず諏訪平まで行ってしまった。仕方なく戻ったところ、また大平口に出た。歩道が片側しかないので、今度は反対側の車道に沿ってまた戻ったがとうとう山形バス停を見つけることができなかった。今度はふれあいの標識を目当てに探したところ右側の少し奥のところにようやく標識を見つけた。その間ロスタイムは30分以上、</t>
    </r>
    <r>
      <rPr>
        <b/>
        <sz val="10"/>
        <color rgb="FFFF0000"/>
        <rFont val="ＭＳ 明朝"/>
        <family val="1"/>
        <charset val="128"/>
      </rPr>
      <t>山道よりバス道路の方が分かりにくい</t>
    </r>
    <r>
      <rPr>
        <sz val="10"/>
        <rFont val="ＭＳ 明朝"/>
        <family val="1"/>
        <charset val="128"/>
      </rPr>
      <t>と改めて感じた。</t>
    </r>
    <rPh sb="1" eb="2">
      <t>バン</t>
    </rPh>
    <phoneticPr fontId="3"/>
  </si>
  <si>
    <r>
      <t>（秩父鉄道皆野駅バス停10:00</t>
    </r>
    <r>
      <rPr>
        <sz val="8"/>
        <rFont val="ＭＳ 明朝"/>
        <family val="1"/>
        <charset val="128"/>
      </rPr>
      <t>-皆野町営バス-</t>
    </r>
    <r>
      <rPr>
        <sz val="10"/>
        <rFont val="ＭＳ 明朝"/>
        <family val="1"/>
        <charset val="128"/>
      </rPr>
      <t xml:space="preserve">10:26）⇒(逆)札所前バス停～札立峠～破風山～猿岩～風戸～風戸入口バス停→＜徒歩で７番根古屋橋バス停へ＞
</t>
    </r>
    <r>
      <rPr>
        <sz val="10"/>
        <color theme="7" tint="-0.499984740745262"/>
        <rFont val="ＭＳ 明朝"/>
        <family val="1"/>
        <charset val="128"/>
      </rPr>
      <t>撮影ポイント：猿岩</t>
    </r>
    <r>
      <rPr>
        <sz val="10"/>
        <rFont val="ＭＳ 明朝"/>
        <family val="1"/>
        <charset val="128"/>
      </rPr>
      <t xml:space="preserve">
水潜寺を過ぎた山道で一人追い越したが、それ以降誰とも出会わなかった。破風山の山頂はかなり狭いと感じたが、眺めはよかった。猿岩の地名板は案内図の写真では真っ直ぐに立っているように見えたが、実際はだいぶ右に傾いていた。ゴールの風戸入口から７番のコースに向かうためバス通りを皆野駅方面へ向った。</t>
    </r>
    <rPh sb="64" eb="66">
      <t>トホ</t>
    </rPh>
    <rPh sb="68" eb="69">
      <t>バン</t>
    </rPh>
    <rPh sb="208" eb="209">
      <t>バン</t>
    </rPh>
    <rPh sb="214" eb="215">
      <t>ム</t>
    </rPh>
    <phoneticPr fontId="3"/>
  </si>
  <si>
    <r>
      <t>（東武東上線小川町8:24</t>
    </r>
    <r>
      <rPr>
        <sz val="8"/>
        <rFont val="ＭＳ 明朝"/>
        <family val="1"/>
        <charset val="128"/>
      </rPr>
      <t>-ｲｰｸﾞﾙバス-</t>
    </r>
    <r>
      <rPr>
        <sz val="10"/>
        <rFont val="ＭＳ 明朝"/>
        <family val="1"/>
        <charset val="128"/>
      </rPr>
      <t xml:space="preserve">8:58）⇒(逆)白石車庫バス停～白石峠～大野峠～刈場坂峠～つつじ山～ぶな峠～飯盛峠～関八州見晴台～傘杉峠～顔振峠～西武秩父線吾野駅
</t>
    </r>
    <r>
      <rPr>
        <sz val="10"/>
        <color theme="7" tint="-0.499984740745262"/>
        <rFont val="ＭＳ 明朝"/>
        <family val="1"/>
        <charset val="128"/>
      </rPr>
      <t>撮影ポイント：関八州見晴台地名板</t>
    </r>
    <r>
      <rPr>
        <sz val="10"/>
        <rFont val="ＭＳ 明朝"/>
        <family val="1"/>
        <charset val="128"/>
      </rPr>
      <t xml:space="preserve">
小川町からのバスは３回目だが、珍しく満席状態。山の格好をした数人が途中で降りたが、大半は白石車庫まで乗車。登山口から少し行った所に軽トラックが止まっており、中をのぞくとシカの駆除中とある。さらに進めると道からはずれた木の下にいる人を発見、数分後同じ帽子をかぶった人と出会う。今度は登山道に猟銃を肩にかけた人がおり、辺りを見回していた。「今日は形跡が見当たらないんだよね」と言っていた。間違えて撃たれたら怖いと感じた。関八州見晴台には三方に案内板があって山々の名前が書いてあり、参考になった。</t>
    </r>
    <r>
      <rPr>
        <sz val="10"/>
        <color rgb="FFFF0000"/>
        <rFont val="ＭＳ 明朝"/>
        <family val="1"/>
        <charset val="128"/>
      </rPr>
      <t>このコースは前半8km、後半5.4kmと半分以上他と重複しており、無駄が多いと思った。</t>
    </r>
    <rPh sb="110" eb="113">
      <t>オガワマチ</t>
    </rPh>
    <rPh sb="120" eb="122">
      <t>カイメ</t>
    </rPh>
    <rPh sb="125" eb="126">
      <t>メズラ</t>
    </rPh>
    <rPh sb="128" eb="130">
      <t>マンセキ</t>
    </rPh>
    <rPh sb="130" eb="132">
      <t>ジョウタイ</t>
    </rPh>
    <rPh sb="133" eb="134">
      <t>ヤマ</t>
    </rPh>
    <rPh sb="135" eb="137">
      <t>カッコウ</t>
    </rPh>
    <rPh sb="140" eb="142">
      <t>スウニン</t>
    </rPh>
    <rPh sb="146" eb="147">
      <t>オ</t>
    </rPh>
    <rPh sb="151" eb="153">
      <t>タイハン</t>
    </rPh>
    <rPh sb="154" eb="156">
      <t>シロイシ</t>
    </rPh>
    <rPh sb="156" eb="158">
      <t>シャコ</t>
    </rPh>
    <rPh sb="160" eb="162">
      <t>ジョウシャ</t>
    </rPh>
    <rPh sb="163" eb="165">
      <t>トザン</t>
    </rPh>
    <rPh sb="165" eb="166">
      <t>グチ</t>
    </rPh>
    <rPh sb="168" eb="169">
      <t>スコ</t>
    </rPh>
    <rPh sb="170" eb="171">
      <t>イ</t>
    </rPh>
    <rPh sb="173" eb="174">
      <t>トコロ</t>
    </rPh>
    <rPh sb="175" eb="176">
      <t>ケイ</t>
    </rPh>
    <rPh sb="181" eb="182">
      <t>ト</t>
    </rPh>
    <rPh sb="188" eb="189">
      <t>ナカ</t>
    </rPh>
    <rPh sb="197" eb="200">
      <t>クジョチュウ</t>
    </rPh>
    <rPh sb="207" eb="208">
      <t>スス</t>
    </rPh>
    <rPh sb="211" eb="212">
      <t>ミチ</t>
    </rPh>
    <rPh sb="224" eb="225">
      <t>ヒト</t>
    </rPh>
    <rPh sb="226" eb="228">
      <t>ハッケン</t>
    </rPh>
    <rPh sb="229" eb="232">
      <t>スウフンゴ</t>
    </rPh>
    <rPh sb="232" eb="233">
      <t>オナ</t>
    </rPh>
    <rPh sb="234" eb="236">
      <t>ボウシ</t>
    </rPh>
    <rPh sb="241" eb="242">
      <t>ヒト</t>
    </rPh>
    <rPh sb="243" eb="245">
      <t>デア</t>
    </rPh>
    <rPh sb="247" eb="249">
      <t>コンド</t>
    </rPh>
    <rPh sb="250" eb="253">
      <t>トザンドウ</t>
    </rPh>
    <rPh sb="254" eb="256">
      <t>リョウジュウ</t>
    </rPh>
    <rPh sb="262" eb="263">
      <t>ヒト</t>
    </rPh>
    <rPh sb="267" eb="268">
      <t>アタ</t>
    </rPh>
    <rPh sb="270" eb="272">
      <t>ミマワ</t>
    </rPh>
    <rPh sb="278" eb="280">
      <t>キョウ</t>
    </rPh>
    <rPh sb="281" eb="283">
      <t>ケイセキ</t>
    </rPh>
    <rPh sb="284" eb="286">
      <t>ミア</t>
    </rPh>
    <rPh sb="296" eb="297">
      <t>イ</t>
    </rPh>
    <rPh sb="302" eb="304">
      <t>マチガ</t>
    </rPh>
    <rPh sb="306" eb="307">
      <t>ウ</t>
    </rPh>
    <rPh sb="311" eb="312">
      <t>コワ</t>
    </rPh>
    <rPh sb="314" eb="315">
      <t>カン</t>
    </rPh>
    <rPh sb="326" eb="328">
      <t>サンポウ</t>
    </rPh>
    <rPh sb="329" eb="332">
      <t>アンナイバン</t>
    </rPh>
    <rPh sb="336" eb="338">
      <t>ヤマヤマ</t>
    </rPh>
    <rPh sb="339" eb="341">
      <t>ナマエ</t>
    </rPh>
    <rPh sb="342" eb="343">
      <t>カ</t>
    </rPh>
    <rPh sb="348" eb="350">
      <t>サンコウ</t>
    </rPh>
    <rPh sb="361" eb="363">
      <t>ゼンハン</t>
    </rPh>
    <rPh sb="367" eb="369">
      <t>コウハン</t>
    </rPh>
    <rPh sb="375" eb="377">
      <t>ハンブン</t>
    </rPh>
    <rPh sb="377" eb="379">
      <t>イジョウ</t>
    </rPh>
    <rPh sb="379" eb="380">
      <t>タ</t>
    </rPh>
    <rPh sb="381" eb="383">
      <t>チョウフク</t>
    </rPh>
    <rPh sb="388" eb="390">
      <t>ムダ</t>
    </rPh>
    <rPh sb="391" eb="392">
      <t>オオ</t>
    </rPh>
    <rPh sb="394" eb="395">
      <t>オモ</t>
    </rPh>
    <phoneticPr fontId="3"/>
  </si>
  <si>
    <r>
      <t>NO1→保美濃山(夜沢)～おにし青少年野外活動センター～塩沢～金丸～桜山→＜おにし郵便局前＞⇒（15:55</t>
    </r>
    <r>
      <rPr>
        <sz val="8"/>
        <rFont val="ＭＳ 明朝"/>
        <family val="1"/>
        <charset val="128"/>
      </rPr>
      <t>-朝日自動車-</t>
    </r>
    <r>
      <rPr>
        <sz val="10"/>
        <rFont val="ＭＳ 明朝"/>
        <family val="1"/>
        <charset val="128"/>
      </rPr>
      <t xml:space="preserve">16:37本庄駅南口）
</t>
    </r>
    <r>
      <rPr>
        <sz val="10"/>
        <color theme="7" tint="-0.499984740745262"/>
        <rFont val="ＭＳ 明朝"/>
        <family val="1"/>
        <charset val="128"/>
      </rPr>
      <t>撮影ポイント：桜山森林公園インフォメーションセンター（管理棟）</t>
    </r>
    <r>
      <rPr>
        <sz val="10"/>
        <rFont val="ＭＳ 明朝"/>
        <family val="1"/>
        <charset val="128"/>
      </rPr>
      <t xml:space="preserve">
１番に続きスタートした。途中おにし青少年野外活動センターの上から神流湖が見渡せ、良い眺めだった。しかし、その先塩沢に至る長い山道はかなり荒れており、数十本の倒木が道を塞ぎ通るのに容易ではなかった。塩沢の指導標識は桜山方面しかなく、反対から来たら分かりにくいと思った。桜山公園の中は例によって標識が見つけられず、かなり大回りして山頂まで267段と書いてある階段を登った。撮影ポイントの管理棟はさらに先の階段を10分ほど下った所にあった。全くの往復のコースなので、降りきった県道177号線の金丸から鬼石市街地に向かい、鬼石郵便局前から本庄駅行きのバスに乗った。このコースも全体を通して一人も出会わなかった。</t>
    </r>
    <rPh sb="4" eb="8">
      <t>ホミノヤマ</t>
    </rPh>
    <rPh sb="16" eb="19">
      <t>セイショウネン</t>
    </rPh>
    <rPh sb="19" eb="21">
      <t>ヤガイ</t>
    </rPh>
    <rPh sb="21" eb="23">
      <t>カツドウ</t>
    </rPh>
    <rPh sb="31" eb="33">
      <t>カネマル</t>
    </rPh>
    <rPh sb="106" eb="107">
      <t>バン</t>
    </rPh>
    <rPh sb="108" eb="109">
      <t>ツヅ</t>
    </rPh>
    <rPh sb="117" eb="119">
      <t>トチュウ</t>
    </rPh>
    <rPh sb="134" eb="135">
      <t>ウエ</t>
    </rPh>
    <rPh sb="137" eb="139">
      <t>カンナ</t>
    </rPh>
    <rPh sb="139" eb="140">
      <t>コ</t>
    </rPh>
    <rPh sb="141" eb="143">
      <t>ミワタ</t>
    </rPh>
    <rPh sb="145" eb="146">
      <t>ヨ</t>
    </rPh>
    <rPh sb="147" eb="148">
      <t>ナガ</t>
    </rPh>
    <rPh sb="159" eb="160">
      <t>サキ</t>
    </rPh>
    <rPh sb="160" eb="161">
      <t>シオ</t>
    </rPh>
    <rPh sb="161" eb="162">
      <t>サワ</t>
    </rPh>
    <rPh sb="163" eb="164">
      <t>イタ</t>
    </rPh>
    <rPh sb="165" eb="166">
      <t>ナガ</t>
    </rPh>
    <rPh sb="167" eb="169">
      <t>ヤマミチ</t>
    </rPh>
    <rPh sb="173" eb="174">
      <t>ア</t>
    </rPh>
    <rPh sb="179" eb="182">
      <t>スウジュッポン</t>
    </rPh>
    <rPh sb="183" eb="185">
      <t>トウボク</t>
    </rPh>
    <rPh sb="186" eb="187">
      <t>ミチ</t>
    </rPh>
    <rPh sb="188" eb="189">
      <t>フサ</t>
    </rPh>
    <rPh sb="190" eb="191">
      <t>トオ</t>
    </rPh>
    <rPh sb="194" eb="196">
      <t>ヨウイ</t>
    </rPh>
    <rPh sb="203" eb="204">
      <t>シオ</t>
    </rPh>
    <rPh sb="204" eb="205">
      <t>サワ</t>
    </rPh>
    <rPh sb="206" eb="208">
      <t>シドウ</t>
    </rPh>
    <rPh sb="208" eb="210">
      <t>ヒョウシキ</t>
    </rPh>
    <rPh sb="211" eb="213">
      <t>サクラヤマ</t>
    </rPh>
    <rPh sb="213" eb="215">
      <t>ホウメン</t>
    </rPh>
    <rPh sb="220" eb="222">
      <t>ハンタイ</t>
    </rPh>
    <rPh sb="224" eb="225">
      <t>キ</t>
    </rPh>
    <rPh sb="227" eb="228">
      <t>ワ</t>
    </rPh>
    <rPh sb="234" eb="235">
      <t>オモ</t>
    </rPh>
    <rPh sb="238" eb="240">
      <t>サクラヤマ</t>
    </rPh>
    <rPh sb="240" eb="242">
      <t>コウエン</t>
    </rPh>
    <rPh sb="243" eb="244">
      <t>ナカ</t>
    </rPh>
    <rPh sb="245" eb="246">
      <t>レイ</t>
    </rPh>
    <rPh sb="250" eb="252">
      <t>ヒョウシキ</t>
    </rPh>
    <rPh sb="253" eb="254">
      <t>ミ</t>
    </rPh>
    <rPh sb="263" eb="265">
      <t>オオマワ</t>
    </rPh>
    <rPh sb="268" eb="270">
      <t>サンチョウ</t>
    </rPh>
    <rPh sb="275" eb="276">
      <t>ダン</t>
    </rPh>
    <rPh sb="277" eb="278">
      <t>カ</t>
    </rPh>
    <rPh sb="282" eb="284">
      <t>カイダン</t>
    </rPh>
    <rPh sb="285" eb="286">
      <t>ノボ</t>
    </rPh>
    <rPh sb="289" eb="291">
      <t>サツエイ</t>
    </rPh>
    <rPh sb="296" eb="298">
      <t>カンリ</t>
    </rPh>
    <rPh sb="298" eb="299">
      <t>トウ</t>
    </rPh>
    <rPh sb="303" eb="304">
      <t>サキ</t>
    </rPh>
    <rPh sb="305" eb="307">
      <t>カイダン</t>
    </rPh>
    <rPh sb="310" eb="311">
      <t>フン</t>
    </rPh>
    <rPh sb="313" eb="314">
      <t>クダ</t>
    </rPh>
    <rPh sb="316" eb="317">
      <t>トコロ</t>
    </rPh>
    <rPh sb="322" eb="323">
      <t>マッタ</t>
    </rPh>
    <rPh sb="325" eb="327">
      <t>オウフク</t>
    </rPh>
    <rPh sb="345" eb="347">
      <t>ゴウセン</t>
    </rPh>
    <rPh sb="348" eb="350">
      <t>カネマル</t>
    </rPh>
    <rPh sb="352" eb="354">
      <t>オニシ</t>
    </rPh>
    <rPh sb="354" eb="357">
      <t>シガイチ</t>
    </rPh>
    <rPh sb="358" eb="359">
      <t>ム</t>
    </rPh>
    <rPh sb="362" eb="364">
      <t>オニシ</t>
    </rPh>
    <rPh sb="364" eb="367">
      <t>ユウビンキョク</t>
    </rPh>
    <rPh sb="367" eb="368">
      <t>マエ</t>
    </rPh>
    <rPh sb="370" eb="373">
      <t>ホンジョウエキ</t>
    </rPh>
    <rPh sb="373" eb="374">
      <t>イ</t>
    </rPh>
    <rPh sb="379" eb="380">
      <t>ノ</t>
    </rPh>
    <phoneticPr fontId="3"/>
  </si>
  <si>
    <r>
      <t>（高崎線新町駅8:50</t>
    </r>
    <r>
      <rPr>
        <sz val="8"/>
        <rFont val="ＭＳ 明朝"/>
        <family val="1"/>
        <charset val="128"/>
      </rPr>
      <t>-日本中央バス奥多野線ﾐﾆﾊﾞｽIC不可-</t>
    </r>
    <r>
      <rPr>
        <sz val="10"/>
        <rFont val="ＭＳ 明朝"/>
        <family val="1"/>
        <charset val="128"/>
      </rPr>
      <t xml:space="preserve">9:48栢ヶ舞）⇒（徒歩）→登仙橋～三波石峡～叢石橋～下久保ダム～神流湖～保美濃山(夜沢)→NO34へ
</t>
    </r>
    <r>
      <rPr>
        <sz val="10"/>
        <color theme="7" tint="-0.499984740745262"/>
        <rFont val="ＭＳ 明朝"/>
        <family val="1"/>
        <charset val="128"/>
      </rPr>
      <t>撮影ポイント：三波石峡</t>
    </r>
    <r>
      <rPr>
        <sz val="10"/>
        <rFont val="ＭＳ 明朝"/>
        <family val="1"/>
        <charset val="128"/>
      </rPr>
      <t xml:space="preserve">
バスの時間を検討した結果、新町からしおじの湯行きに乗り栢ヶ舞で降りて登仙橋まで約1kmを歩くことにした。前半は埼玉で歩いているので、周りは余り見ず叢石橋で写真を撮った。下久保ダムへ向う道はかなり荒れており、倒木も多く歩きにくかった。三波石峡の途中でダム放流中の看板があったので、ダムの上から覗きこんで確認した。このコース全体を通して誰一人出会うことはなかった。ゴール後そのまま34番コースに向った。</t>
    </r>
    <rPh sb="100" eb="102">
      <t>ジカン</t>
    </rPh>
    <rPh sb="103" eb="105">
      <t>ケントウ</t>
    </rPh>
    <rPh sb="107" eb="109">
      <t>ケッカ</t>
    </rPh>
    <rPh sb="110" eb="112">
      <t>シンマチ</t>
    </rPh>
    <rPh sb="118" eb="119">
      <t>ユ</t>
    </rPh>
    <rPh sb="119" eb="120">
      <t>イ</t>
    </rPh>
    <rPh sb="122" eb="123">
      <t>ノ</t>
    </rPh>
    <rPh sb="124" eb="125">
      <t>カヤ</t>
    </rPh>
    <rPh sb="126" eb="127">
      <t>ブ</t>
    </rPh>
    <rPh sb="128" eb="129">
      <t>オ</t>
    </rPh>
    <rPh sb="131" eb="132">
      <t>ノボ</t>
    </rPh>
    <rPh sb="132" eb="133">
      <t>セン</t>
    </rPh>
    <rPh sb="133" eb="134">
      <t>ハシ</t>
    </rPh>
    <rPh sb="136" eb="137">
      <t>ヤク</t>
    </rPh>
    <rPh sb="141" eb="142">
      <t>アル</t>
    </rPh>
    <rPh sb="149" eb="151">
      <t>ゼンハン</t>
    </rPh>
    <rPh sb="152" eb="154">
      <t>サイタマ</t>
    </rPh>
    <rPh sb="155" eb="156">
      <t>アル</t>
    </rPh>
    <rPh sb="163" eb="164">
      <t>マワ</t>
    </rPh>
    <rPh sb="166" eb="167">
      <t>アマ</t>
    </rPh>
    <rPh sb="168" eb="169">
      <t>ミ</t>
    </rPh>
    <rPh sb="174" eb="176">
      <t>シャシン</t>
    </rPh>
    <rPh sb="177" eb="178">
      <t>ト</t>
    </rPh>
    <rPh sb="187" eb="188">
      <t>ムカ</t>
    </rPh>
    <rPh sb="189" eb="190">
      <t>ミチ</t>
    </rPh>
    <rPh sb="194" eb="195">
      <t>ア</t>
    </rPh>
    <rPh sb="200" eb="202">
      <t>トウボク</t>
    </rPh>
    <rPh sb="203" eb="204">
      <t>オオ</t>
    </rPh>
    <rPh sb="205" eb="206">
      <t>アル</t>
    </rPh>
    <rPh sb="218" eb="220">
      <t>トチュウ</t>
    </rPh>
    <rPh sb="223" eb="226">
      <t>ホウリュウチュウ</t>
    </rPh>
    <rPh sb="239" eb="240">
      <t>ウエ</t>
    </rPh>
    <rPh sb="242" eb="243">
      <t>ノゾ</t>
    </rPh>
    <rPh sb="247" eb="249">
      <t>カクニン</t>
    </rPh>
    <rPh sb="257" eb="259">
      <t>ゼンタイ</t>
    </rPh>
    <rPh sb="260" eb="261">
      <t>トオ</t>
    </rPh>
    <rPh sb="263" eb="266">
      <t>ダレヒトリ</t>
    </rPh>
    <rPh sb="266" eb="268">
      <t>デア</t>
    </rPh>
    <rPh sb="280" eb="281">
      <t>ゴ</t>
    </rPh>
    <rPh sb="287" eb="288">
      <t>バン</t>
    </rPh>
    <rPh sb="292" eb="293">
      <t>ムカ</t>
    </rPh>
    <phoneticPr fontId="3"/>
  </si>
  <si>
    <r>
      <t>（新町8:50</t>
    </r>
    <r>
      <rPr>
        <sz val="8"/>
        <rFont val="ＭＳ 明朝"/>
        <family val="1"/>
        <charset val="128"/>
      </rPr>
      <t>-日本中央バス奥多野線ﾐﾆﾊﾞｽIC不可-</t>
    </r>
    <r>
      <rPr>
        <sz val="10"/>
        <rFont val="ＭＳ 明朝"/>
        <family val="1"/>
        <charset val="128"/>
      </rPr>
      <t>9:53保美濃山）⇒保美濃山(夜沢)～御荷鉾林道展望台～石神峠～不動尊～妹ヶ谷→＜鬼石郵便局前＞⇒（16:58</t>
    </r>
    <r>
      <rPr>
        <sz val="8"/>
        <rFont val="ＭＳ 明朝"/>
        <family val="1"/>
        <charset val="128"/>
      </rPr>
      <t>-朝日自動車-</t>
    </r>
    <r>
      <rPr>
        <sz val="10"/>
        <rFont val="ＭＳ 明朝"/>
        <family val="1"/>
        <charset val="128"/>
      </rPr>
      <t xml:space="preserve">17:40本庄駅南口）
</t>
    </r>
    <r>
      <rPr>
        <sz val="10"/>
        <color theme="7" tint="-0.499984740745262"/>
        <rFont val="ＭＳ 明朝"/>
        <family val="1"/>
        <charset val="128"/>
      </rPr>
      <t>撮影ポイント：妹ヶ谷不動尊</t>
    </r>
    <r>
      <rPr>
        <sz val="10"/>
        <rFont val="ＭＳ 明朝"/>
        <family val="1"/>
        <charset val="128"/>
      </rPr>
      <t xml:space="preserve">
御荷鉾スーパー林道は冬季閉鎖で4/20までは通行禁止となっていたが、車３台、バイク５台と出会った。事前情報で確認していた通り渓谷入口からの道はかなり荒れていた。そんな中、何ヶ所かで木の枝に「関東ふれあいの道」と書かれた白い札がぶら下がっている所があり、指導標替りの目印として役に立った。いくつかの堰を越えて、この日初めての人と出会った。会話をしているうち、不動尊に行くのならこちらではないと言われ、薄く汚れた看板の写真を見せられた。完全に見落としで、とんでもないところに行かずに済んで助かった。あわてて戻り無事不動尊の写真を撮ることができた。妹ヶ谷行きのバスは平日のみ運転と分かっていたので、そのまま鬼石郵便局までの10.7kmを歩き、本庄行きのバスに乗った。</t>
    </r>
    <rPh sb="58" eb="61">
      <t>テンボウダイ</t>
    </rPh>
    <rPh sb="75" eb="77">
      <t>オニシ</t>
    </rPh>
    <rPh sb="77" eb="80">
      <t>ユウビンキョク</t>
    </rPh>
    <rPh sb="133" eb="135">
      <t>トウキ</t>
    </rPh>
    <rPh sb="135" eb="137">
      <t>ヘイサ</t>
    </rPh>
    <rPh sb="145" eb="147">
      <t>ツウコウ</t>
    </rPh>
    <rPh sb="147" eb="149">
      <t>キンシ</t>
    </rPh>
    <rPh sb="157" eb="158">
      <t>クルマ</t>
    </rPh>
    <rPh sb="159" eb="160">
      <t>ダイ</t>
    </rPh>
    <rPh sb="165" eb="166">
      <t>ダイ</t>
    </rPh>
    <rPh sb="167" eb="169">
      <t>デア</t>
    </rPh>
    <rPh sb="172" eb="174">
      <t>ジゼン</t>
    </rPh>
    <rPh sb="174" eb="176">
      <t>ジョウホウ</t>
    </rPh>
    <rPh sb="177" eb="179">
      <t>カクニン</t>
    </rPh>
    <rPh sb="183" eb="184">
      <t>トオ</t>
    </rPh>
    <rPh sb="185" eb="187">
      <t>ケイコク</t>
    </rPh>
    <rPh sb="187" eb="189">
      <t>イリグチ</t>
    </rPh>
    <rPh sb="192" eb="193">
      <t>ミチ</t>
    </rPh>
    <rPh sb="197" eb="198">
      <t>ア</t>
    </rPh>
    <rPh sb="206" eb="207">
      <t>ナカ</t>
    </rPh>
    <rPh sb="213" eb="214">
      <t>キ</t>
    </rPh>
    <rPh sb="215" eb="216">
      <t>エダ</t>
    </rPh>
    <rPh sb="218" eb="220">
      <t>カントウ</t>
    </rPh>
    <rPh sb="225" eb="226">
      <t>ミチ</t>
    </rPh>
    <rPh sb="228" eb="229">
      <t>カ</t>
    </rPh>
    <rPh sb="232" eb="233">
      <t>シロ</t>
    </rPh>
    <rPh sb="234" eb="235">
      <t>フダ</t>
    </rPh>
    <rPh sb="238" eb="239">
      <t>サ</t>
    </rPh>
    <rPh sb="244" eb="245">
      <t>トコロ</t>
    </rPh>
    <rPh sb="252" eb="253">
      <t>カワ</t>
    </rPh>
    <rPh sb="255" eb="257">
      <t>メジルシ</t>
    </rPh>
    <rPh sb="260" eb="261">
      <t>ヤク</t>
    </rPh>
    <rPh sb="262" eb="263">
      <t>タ</t>
    </rPh>
    <rPh sb="271" eb="272">
      <t>セキ</t>
    </rPh>
    <rPh sb="273" eb="274">
      <t>コ</t>
    </rPh>
    <rPh sb="279" eb="280">
      <t>ヒ</t>
    </rPh>
    <rPh sb="280" eb="281">
      <t>ハジ</t>
    </rPh>
    <rPh sb="284" eb="285">
      <t>ヒト</t>
    </rPh>
    <rPh sb="286" eb="288">
      <t>デア</t>
    </rPh>
    <rPh sb="291" eb="293">
      <t>カイワ</t>
    </rPh>
    <rPh sb="301" eb="304">
      <t>フドウソン</t>
    </rPh>
    <rPh sb="305" eb="306">
      <t>イ</t>
    </rPh>
    <rPh sb="318" eb="319">
      <t>イ</t>
    </rPh>
    <rPh sb="322" eb="323">
      <t>ウス</t>
    </rPh>
    <rPh sb="324" eb="325">
      <t>ヨゴ</t>
    </rPh>
    <rPh sb="327" eb="329">
      <t>カンバン</t>
    </rPh>
    <rPh sb="330" eb="332">
      <t>シャシン</t>
    </rPh>
    <rPh sb="333" eb="334">
      <t>ミ</t>
    </rPh>
    <rPh sb="339" eb="341">
      <t>カンゼン</t>
    </rPh>
    <rPh sb="342" eb="344">
      <t>ミオ</t>
    </rPh>
    <rPh sb="358" eb="359">
      <t>イ</t>
    </rPh>
    <rPh sb="362" eb="363">
      <t>ス</t>
    </rPh>
    <rPh sb="365" eb="366">
      <t>タス</t>
    </rPh>
    <rPh sb="374" eb="375">
      <t>モド</t>
    </rPh>
    <rPh sb="376" eb="378">
      <t>ブジ</t>
    </rPh>
    <rPh sb="378" eb="381">
      <t>フドウソン</t>
    </rPh>
    <rPh sb="382" eb="384">
      <t>シャシン</t>
    </rPh>
    <rPh sb="385" eb="386">
      <t>ト</t>
    </rPh>
    <rPh sb="397" eb="398">
      <t>イ</t>
    </rPh>
    <rPh sb="403" eb="405">
      <t>ヘイジツ</t>
    </rPh>
    <rPh sb="407" eb="409">
      <t>ウンテン</t>
    </rPh>
    <rPh sb="410" eb="411">
      <t>ワ</t>
    </rPh>
    <rPh sb="438" eb="439">
      <t>アル</t>
    </rPh>
    <rPh sb="441" eb="443">
      <t>ホンジョウ</t>
    </rPh>
    <rPh sb="443" eb="444">
      <t>イノ</t>
    </rPh>
    <phoneticPr fontId="3"/>
  </si>
  <si>
    <t>保美濃山(夜沢)</t>
  </si>
  <si>
    <t>保美濃山(夜沢)</t>
    <phoneticPr fontId="3"/>
  </si>
  <si>
    <r>
      <t xml:space="preserve">逆：NO.10より→(逆)下仁田町蛇田【あぶた】～大桁山～キャンプ場～コース８分岐点～上信電鉄千平駅
</t>
    </r>
    <r>
      <rPr>
        <sz val="10"/>
        <color theme="7" tint="-0.499984740745262"/>
        <rFont val="ＭＳ 明朝"/>
        <family val="1"/>
        <charset val="128"/>
      </rPr>
      <t xml:space="preserve">撮影ポイント：大桁山山頂
</t>
    </r>
    <r>
      <rPr>
        <sz val="10"/>
        <rFont val="ＭＳ 明朝"/>
        <family val="1"/>
        <charset val="128"/>
      </rPr>
      <t xml:space="preserve">
コース10妙義山の余韻にひたりながら、伏見山十一面観音の前を通り連絡道をコース９へ向った。蛇田から作業道赤根沢線を上っていく途中の丁字路に標識がなく、どちらか迷ってしまった。さらに大桁山山頂まであと800mの鋭角に曲る所にある標識が正しく向いていないため、通り過ぎてしまうなど案内が不親切だと感じた。千平駅まで4.2kmを過ぎた所で突然道路に蛇がいた。よく見ると頭がつぶれているが、体は何ともないので車に轢かれた訳ではなさそうだ。３分後、今度はイノシシが倒れていた。それにしてもいつごろから放置されていたのか、ここまで誰一人出会わなかったたのでそれだけ人が通らないということだろう。次は何がでてくるか？熊に違いないと、どきどきしながら歩いた。コース８との分岐点で、畑仕事をしていた男性から「山頂へ行ってきた？」と声がかかった。このコースで初めて見かけた生き物は熊ではなく、人間だった。</t>
    </r>
    <rPh sb="42" eb="45">
      <t>ブンキテン</t>
    </rPh>
    <rPh sb="96" eb="97">
      <t>マエ</t>
    </rPh>
    <rPh sb="98" eb="99">
      <t>トオ</t>
    </rPh>
    <rPh sb="125" eb="126">
      <t>ノボ</t>
    </rPh>
    <rPh sb="130" eb="132">
      <t>トチュウ</t>
    </rPh>
    <rPh sb="147" eb="148">
      <t>マヨ</t>
    </rPh>
    <rPh sb="177" eb="178">
      <t>ショ</t>
    </rPh>
    <rPh sb="184" eb="185">
      <t>タダ</t>
    </rPh>
    <rPh sb="187" eb="188">
      <t>ム</t>
    </rPh>
    <rPh sb="196" eb="197">
      <t>トオ</t>
    </rPh>
    <rPh sb="198" eb="199">
      <t>ス</t>
    </rPh>
    <rPh sb="206" eb="208">
      <t>アンナイ</t>
    </rPh>
    <rPh sb="209" eb="212">
      <t>フシンセツ</t>
    </rPh>
    <rPh sb="214" eb="215">
      <t>カン</t>
    </rPh>
    <rPh sb="229" eb="230">
      <t>ス</t>
    </rPh>
    <rPh sb="232" eb="233">
      <t>ショ</t>
    </rPh>
    <rPh sb="261" eb="262">
      <t>ナン</t>
    </rPh>
    <rPh sb="268" eb="269">
      <t>シャ</t>
    </rPh>
    <rPh sb="270" eb="271">
      <t>ヒ</t>
    </rPh>
    <rPh sb="274" eb="275">
      <t>ワケ</t>
    </rPh>
    <rPh sb="295" eb="296">
      <t>タオ</t>
    </rPh>
    <rPh sb="401" eb="403">
      <t>シゴト</t>
    </rPh>
    <rPh sb="437" eb="438">
      <t>ハジ</t>
    </rPh>
    <rPh sb="440" eb="441">
      <t>ミ</t>
    </rPh>
    <rPh sb="444" eb="445">
      <t>イ</t>
    </rPh>
    <rPh sb="446" eb="447">
      <t>モノ</t>
    </rPh>
    <rPh sb="448" eb="449">
      <t>クマ</t>
    </rPh>
    <rPh sb="454" eb="456">
      <t>ニンゲン</t>
    </rPh>
    <phoneticPr fontId="3"/>
  </si>
  <si>
    <r>
      <t xml:space="preserve">(逆)富岡市妙義町妙義神社～一本杉～第四石門～中之岳神社～さくらの里～下仁田町中村
</t>
    </r>
    <r>
      <rPr>
        <sz val="9"/>
        <color theme="7" tint="-0.499984740745262"/>
        <rFont val="ＭＳ 明朝"/>
        <family val="1"/>
        <charset val="128"/>
      </rPr>
      <t xml:space="preserve">撮影ポイント：第四石門
</t>
    </r>
    <r>
      <rPr>
        <sz val="9"/>
        <rFont val="ＭＳ 明朝"/>
        <family val="1"/>
        <charset val="128"/>
      </rPr>
      <t>高崎駅で松井田駅から妙義神社までのタクシーを予約、前回コース11のときに歩いた道をわずか６分で着いた。群馬県のホームページには第２見晴とタルワキ沢の間が崩落のため通行止めとなっているが、迂回ルートは示されていない。そのため、事前に自分でルートを決めて現地入りした。ところが登山者カード提出場所にあった富岡市観光協会の妙義山登山マップ(2017.4)を帰りがけによく見たら、関東ふれあいの道の迂回ルートが設定されていた。しかし、それを知ったのは帰りの電車の中だったため利用できなかった。それによると大人場から右へ曲り「軽石が多く滑りやすい」道を中間道へ進むようになっている。しかし妙義神社参道に置いてあった同じ登山マップ(2015.6)では中級登山道っだったのが一般登山道に変っているなど不可解な点もある。中級登山道を避けて一本杉経由を選んだのに、どういうことなんだと思った。妙義山ならではの奇岩がいくつも見え、他ではない景観を楽しむことができた。</t>
    </r>
    <rPh sb="14" eb="17">
      <t>イッポンスギ</t>
    </rPh>
    <rPh sb="180" eb="182">
      <t>ゲンチ</t>
    </rPh>
    <rPh sb="182" eb="183">
      <t>イ</t>
    </rPh>
    <rPh sb="288" eb="290">
      <t>リヨウ</t>
    </rPh>
    <rPh sb="313" eb="315">
      <t>カルイシ</t>
    </rPh>
    <rPh sb="316" eb="317">
      <t>オオ</t>
    </rPh>
    <rPh sb="318" eb="319">
      <t>スベ</t>
    </rPh>
    <rPh sb="324" eb="325">
      <t>ミチ</t>
    </rPh>
    <rPh sb="348" eb="350">
      <t>サンドウ</t>
    </rPh>
    <rPh sb="351" eb="352">
      <t>オ</t>
    </rPh>
    <rPh sb="357" eb="358">
      <t>オナ</t>
    </rPh>
    <rPh sb="413" eb="414">
      <t>サ</t>
    </rPh>
    <rPh sb="419" eb="421">
      <t>ケイユ</t>
    </rPh>
    <rPh sb="422" eb="423">
      <t>エラ</t>
    </rPh>
    <rPh sb="438" eb="439">
      <t>オモ</t>
    </rPh>
    <rPh sb="460" eb="461">
      <t>タ</t>
    </rPh>
    <rPh sb="465" eb="467">
      <t>ケイカン</t>
    </rPh>
    <rPh sb="468" eb="469">
      <t>タノ</t>
    </rPh>
    <phoneticPr fontId="3"/>
  </si>
  <si>
    <r>
      <t xml:space="preserve">信越線西松井田駅-タクシー⇒(逆)安中市松井田町土塩(ひじしお)～仙ヶ滝～小根山森林公園～碓氷関所跡～茶屋本陣跡～信越線横川駅（安中市）→NO.11へ
</t>
    </r>
    <r>
      <rPr>
        <sz val="10"/>
        <color theme="7" tint="-0.499984740745262"/>
        <rFont val="ＭＳ 明朝"/>
        <family val="1"/>
        <charset val="128"/>
      </rPr>
      <t xml:space="preserve">撮影ポイント：仙ヶ滝
</t>
    </r>
    <r>
      <rPr>
        <sz val="10"/>
        <rFont val="ＭＳ 明朝"/>
        <family val="1"/>
        <charset val="128"/>
      </rPr>
      <t>西松井田駅で降りたのは一人だけだった。公共交通機関なしということで、群馬県では初めてタクシーを利用した。前日夕方予約していたため、待ち時間無しで乗ることができた。運転手の話では30年前には土塩（ひじしお）までバスが通っていたそうだ。マイカー化が進み、利用客が激減して赤字路線になり、やがて廃線になったとのことだった。仙ヶ滝も誰一人いなかった。小根山森林公園入ってすぐチェーンで道がふさがれていたが、入口のゲートに木曜日休園となっていた。碓氷峠鉄道文化むらはあんなに大規模な施設だとは思わなかった。横川駅といえば昔食べた釜めしを思い出すが、降りたことがなかったので駅前の釜めし屋の立派なのに驚いた。このコースの案内板や標識は新しいのが多く、大変分りやすかった。久しぶりのノーミスでゴールできた。</t>
    </r>
    <rPh sb="250" eb="251">
      <t>ダレ</t>
    </rPh>
    <rPh sb="251" eb="253">
      <t>ヒトリ</t>
    </rPh>
    <rPh sb="320" eb="321">
      <t>ダイ</t>
    </rPh>
    <rPh sb="321" eb="323">
      <t>キボ</t>
    </rPh>
    <rPh sb="324" eb="326">
      <t>シセツ</t>
    </rPh>
    <rPh sb="329" eb="330">
      <t>オモ</t>
    </rPh>
    <rPh sb="343" eb="344">
      <t>ムカシ</t>
    </rPh>
    <rPh sb="344" eb="345">
      <t>タ</t>
    </rPh>
    <rPh sb="347" eb="348">
      <t>カマ</t>
    </rPh>
    <rPh sb="351" eb="352">
      <t>オモ</t>
    </rPh>
    <rPh sb="353" eb="354">
      <t>ダ</t>
    </rPh>
    <rPh sb="357" eb="358">
      <t>オ</t>
    </rPh>
    <rPh sb="370" eb="371">
      <t>マエ</t>
    </rPh>
    <rPh sb="375" eb="376">
      <t>ヤ</t>
    </rPh>
    <rPh sb="377" eb="379">
      <t>リッパ</t>
    </rPh>
    <rPh sb="382" eb="383">
      <t>オドロ</t>
    </rPh>
    <phoneticPr fontId="3"/>
  </si>
  <si>
    <r>
      <t xml:space="preserve">NO.12より→(逆)信越線横川駅（安中市）～中木のサザンカ～妙義湖～黒門～富岡市妙義町妙義神社～＜信越線松井田駅＞
</t>
    </r>
    <r>
      <rPr>
        <sz val="10"/>
        <color theme="7" tint="-0.499984740745262"/>
        <rFont val="ＭＳ 明朝"/>
        <family val="1"/>
        <charset val="128"/>
      </rPr>
      <t xml:space="preserve">撮影ポイント：妙義神社
</t>
    </r>
    <r>
      <rPr>
        <sz val="10"/>
        <rFont val="ＭＳ 明朝"/>
        <family val="1"/>
        <charset val="128"/>
      </rPr>
      <t>妙義湖案内板のある三差路で本来左折しなければならないところを、妙義湖方面の標識につられて直進してしまった。町営妙義湖休憩所の先で木々のあいまからかろうじてダムと湖面がみえた。ここで地図を見てミスに気付き、すぐに戻ったが20分ロスした。残り１kmを切るまでは舗装道路だったが、そこから山道に入る。妙義神社の階段のところで今日初めて登山者を見かけ、この人も松井田駅方面へ歩いていった。飲み物がなくなったため鳥居近くの売店で自販機を探したが１台もなく、買うことができなかった。松井田駅へ向かうゆるい下り坂の途中、至近距離で猿の群れに出会った。顔を見ると数匹が逃げてしまったが、少し離れたところにいた猿はじっとしていた。あわててシャッターを押し、あとからよくみると子供を抱いていた。</t>
    </r>
    <rPh sb="137" eb="138">
      <t>セン</t>
    </rPh>
    <rPh sb="192" eb="193">
      <t>ザン</t>
    </rPh>
    <rPh sb="198" eb="199">
      <t>セツ</t>
    </rPh>
    <rPh sb="315" eb="316">
      <t>ム</t>
    </rPh>
    <phoneticPr fontId="3"/>
  </si>
  <si>
    <r>
      <t xml:space="preserve">NO.14より→(逆)＜高野谷戸バス停＞～＜落合（高崎市倉渕町三ノ倉）＞→日陰本庄（榛名町）～風戸峠～般若沢～恵宝沢バス停（安中市西上秋間）
</t>
    </r>
    <r>
      <rPr>
        <sz val="10"/>
        <color theme="7" tint="-0.499984740745262"/>
        <rFont val="ＭＳ 明朝"/>
        <family val="1"/>
        <charset val="128"/>
      </rPr>
      <t xml:space="preserve">撮影ポイント：風戸峠
</t>
    </r>
    <r>
      <rPr>
        <sz val="10"/>
        <rFont val="ＭＳ 明朝"/>
        <family val="1"/>
        <charset val="128"/>
      </rPr>
      <t>午前中のコース14に続いて高野谷戸を出発、日陰本庄までの連絡区間約3.3kmを歩く。国道406号線（草津街道）は道幅が狭いうえに交通量が多かった。途中には権田栗毛終焉の地や庚申塔、道祖神など見るべきものがあったが、本コースにはこれといったものはない。恵宝沢バス停まで3.4kmの地点から全ての指導標識が新しくなっており、非常に見易くて助かった。撮影ポイントの風戸峠（四阿）は標識にもないし、四阿の周りにも風戸峠の文字が見当らない。撮影ポイントにするくらいなら、何らかの表示をするべきだと感じた。標識が分り易かったせいか、珍しく完璧なノーミスで歩くことができた。家を出てからNO14スタート地点まで４時間24分、NO13ゴール地点から家までは３時間34分、合せると約８時間となり、歩いている時間より多い。</t>
    </r>
    <rPh sb="55" eb="56">
      <t>メグ</t>
    </rPh>
    <rPh sb="56" eb="57">
      <t>タカラ</t>
    </rPh>
    <rPh sb="57" eb="58">
      <t>サワ</t>
    </rPh>
    <rPh sb="60" eb="61">
      <t>テイ</t>
    </rPh>
    <rPh sb="281" eb="282">
      <t>マワ</t>
    </rPh>
    <rPh sb="422" eb="423">
      <t>アル</t>
    </rPh>
    <rPh sb="427" eb="429">
      <t>ジカン</t>
    </rPh>
    <rPh sb="431" eb="432">
      <t>オオ</t>
    </rPh>
    <phoneticPr fontId="3"/>
  </si>
  <si>
    <r>
      <t xml:space="preserve">(逆)さわらび療育園入口バス停（高崎市榛名町小田原）～らんづ入口～らんづ～戸春名神社～全透院～高野谷戸バス停（高崎市倉渕町三ノ倉）
</t>
    </r>
    <r>
      <rPr>
        <sz val="10"/>
        <color theme="7" tint="-0.499984740745262"/>
        <rFont val="ＭＳ 明朝"/>
        <family val="1"/>
        <charset val="128"/>
      </rPr>
      <t xml:space="preserve">撮影ポイント：全透院
</t>
    </r>
    <r>
      <rPr>
        <sz val="10"/>
        <rFont val="ＭＳ 明朝"/>
        <family val="1"/>
        <charset val="128"/>
      </rPr>
      <t>高崎駅8:30発榛名湖行群馬バスは外人の若い女性７～８人を含め、約20人ほどの乗客がいた。さわらび療育園入口バス停を降りしばらく行った所にある指導標識に「らんづ入口」と書いてあったが、事前に購入したコースマップにはどこをみても書かれていない。しかも指導標識の全てが「らんづ入口」まで何kmとなっていた。コースマップでは起点（高野谷戸）から終点（さわらび療育園入口）まで6.7kmとなっている。しかし、実際は「高野谷戸」から「らんづ入口」までが6.7kmで、「さわらび療育園入口」までは0.6km加算した7.3kmになる。コースマップと指導標識が異なるのは他のコースでも見受けられるが、なぜこんなことになったのだろうか。</t>
    </r>
    <rPh sb="31" eb="33">
      <t>イリグチ</t>
    </rPh>
    <rPh sb="143" eb="144">
      <t>イ</t>
    </rPh>
    <rPh sb="146" eb="147">
      <t>トコロ</t>
    </rPh>
    <phoneticPr fontId="3"/>
  </si>
  <si>
    <r>
      <t xml:space="preserve">NO20(華蔵寺バス停)→(逆)伊熊バス停～空恵寺～子持神社～雙林(そうりん)寺～黒井峯遺跡～中ノ峯古墳～若子持神社～渋川市北牧（北群馬橋バス停）
</t>
    </r>
    <r>
      <rPr>
        <sz val="10"/>
        <color theme="7" tint="-0.499984740745262"/>
        <rFont val="ＭＳ 明朝"/>
        <family val="1"/>
        <charset val="128"/>
      </rPr>
      <t>撮影ポイント：空恵寺</t>
    </r>
    <r>
      <rPr>
        <sz val="10"/>
        <rFont val="ＭＳ 明朝"/>
        <family val="1"/>
        <charset val="128"/>
      </rPr>
      <t xml:space="preserve">
午前中にコース20を回り、連絡道を経由してコース19に入った。空恵寺に向う坂道で関東ふれあいの道の指導標識ではない「空恵寺」と書かれた道標があり狭くさらに急坂だったのでどうしようか迷ったが、近道に違いないと思い切って入っていった。途中で林道８号線の表示とともに関東ふれあいの道の指導標識があり安心した。子持神社は子持山の登山口でもあり、500mを越えているので午前中使ったリバーシブルグリッパー（スパイク）をいつでも取り出せるようポケットに入れたままにしていたが、こちらは南斜面のせいか道路に全く雪はなく最後まで使わずじまいだった。子持神社から 一気に下って雙林寺へ、その七不思議は時間があれば見たかったが、15:30を過ぎて日没が心配になり、境内を眺めるだけになってしまった。黒井峯遺跡や中ノ峯古墳は看板や説明文がなければただの空き地としか見えないので、事前の下調べをしておけばもっと興味をもって眺めることができたかも知れない。</t>
    </r>
    <rPh sb="5" eb="6">
      <t>ハナ</t>
    </rPh>
    <rPh sb="6" eb="7">
      <t>クラ</t>
    </rPh>
    <rPh sb="7" eb="8">
      <t>デラ</t>
    </rPh>
    <rPh sb="10" eb="11">
      <t>テイ</t>
    </rPh>
    <rPh sb="16" eb="18">
      <t>イクマ</t>
    </rPh>
    <rPh sb="20" eb="21">
      <t>テイ</t>
    </rPh>
    <rPh sb="22" eb="23">
      <t>ソラ</t>
    </rPh>
    <rPh sb="23" eb="24">
      <t>メグミ</t>
    </rPh>
    <rPh sb="24" eb="25">
      <t>テラ</t>
    </rPh>
    <rPh sb="26" eb="28">
      <t>コモチ</t>
    </rPh>
    <rPh sb="28" eb="31">
      <t>ジンジャカラ</t>
    </rPh>
    <rPh sb="31" eb="32">
      <t>ソウ</t>
    </rPh>
    <rPh sb="32" eb="33">
      <t>シゲル</t>
    </rPh>
    <rPh sb="39" eb="40">
      <t>テラ</t>
    </rPh>
    <rPh sb="41" eb="43">
      <t>クロイ</t>
    </rPh>
    <rPh sb="43" eb="44">
      <t>ミネ</t>
    </rPh>
    <rPh sb="44" eb="46">
      <t>イセキ</t>
    </rPh>
    <rPh sb="47" eb="48">
      <t>ナカ</t>
    </rPh>
    <rPh sb="49" eb="50">
      <t>ミネ</t>
    </rPh>
    <rPh sb="50" eb="52">
      <t>コフン</t>
    </rPh>
    <rPh sb="53" eb="54">
      <t>ワカ</t>
    </rPh>
    <rPh sb="54" eb="56">
      <t>コモチ</t>
    </rPh>
    <rPh sb="56" eb="59">
      <t>ジンジャカラ</t>
    </rPh>
    <rPh sb="59" eb="62">
      <t>シブカワシ</t>
    </rPh>
    <rPh sb="62" eb="64">
      <t>キタモク</t>
    </rPh>
    <rPh sb="65" eb="68">
      <t>キタグンマ</t>
    </rPh>
    <rPh sb="68" eb="69">
      <t>バシ</t>
    </rPh>
    <rPh sb="71" eb="72">
      <t>テイ</t>
    </rPh>
    <phoneticPr fontId="3"/>
  </si>
  <si>
    <r>
      <t xml:space="preserve">渋川9:45-関越交通バス-10:28深山→(逆)渋川市赤城町深山（みやま）～八幡宮人形芝居舞台～キンメイチク～赤城神社～渋川市赤城町華蔵寺バス停→NO19へ
</t>
    </r>
    <r>
      <rPr>
        <sz val="10"/>
        <color theme="7" tint="-0.499984740745262"/>
        <rFont val="ＭＳ 明朝"/>
        <family val="1"/>
        <charset val="128"/>
      </rPr>
      <t>撮影ポイント：キンメイチク</t>
    </r>
    <r>
      <rPr>
        <sz val="10"/>
        <rFont val="ＭＳ 明朝"/>
        <family val="1"/>
        <charset val="128"/>
      </rPr>
      <t xml:space="preserve">
いよいよ雪のシーズンになったが、今回は516m起点であとは下りだけだから大丈夫だろうと思い、日帰りで20と19の逆行を選んだ。しかし起点から２km以上ずっと上り坂で、ますます雪が深くなっていくのには参った。念のためリバーシブルグリッパーを用意していたが、もしなかったら大変なことになっていたと思う。簡単な装備だがあるとないとでは大違いで、上りも下りも滑ることなく快調に歩く（たまに走る）ことができた。雪道に獣のような足跡を見つけたときは一瞬ドキッとした。熊ではないにしてもイノシシぐらい出てきそうな気配を感じたが、下っていくと並行して人間の足跡が続いていたので犬の散歩だろうと結論付けた。このコースの指導標全てが起点と終点しか書いてない。次のポイントまであとどれ位というのが分らない欠点はあるが、終点までの距離が常に分るので時間が読み易く、どっちもどっちのような気がする。国指定の天然記念物でキンメイチクという珍しい竹が印象に残った。スタート地点でまごついたが、ノーミスでゴールした。</t>
    </r>
    <rPh sb="172" eb="174">
      <t>ギャッコウ</t>
    </rPh>
    <rPh sb="182" eb="184">
      <t>キテン</t>
    </rPh>
    <phoneticPr fontId="3"/>
  </si>
  <si>
    <r>
      <t xml:space="preserve">(逆)東村総合運動公園～青少年研修センター～豊郷神社～石原和三郎歌碑～花輪駅
</t>
    </r>
    <r>
      <rPr>
        <sz val="10"/>
        <color theme="7" tint="-0.499984740745262"/>
        <rFont val="ＭＳ 明朝"/>
        <family val="1"/>
        <charset val="128"/>
      </rPr>
      <t>撮影ポイント：石原和三郎歌碑</t>
    </r>
    <r>
      <rPr>
        <sz val="10"/>
        <rFont val="ＭＳ 明朝"/>
        <family val="1"/>
        <charset val="128"/>
      </rPr>
      <t xml:space="preserve">
昨夜は運動公園の休憩所で野宿したが、近くの草木ダムから聞こえる水音と、一定間隔で「ヒュー、バン」と聞こえる大きな音で、何度も目が覚めた。短い距離で全て舗装道路なので、順調に進んだが最後に落し穴があった。撮影ポイントの写真が撮れず、何とも後味の悪いコースになってしまった。そもそも撮影ポイントがコースマップのルートからはずれているということにも納得がいかない。撮影ポイントへ向かう指導標識も全く見当らない。ルートから撮影ポイントまでの距離はカウントされているのだろうか。マップ上の場所まで行ってもポイントを見つけられなかった。電車の時間がなくあせっていたとはいえ、説明板でもあれば気がついたのではないかと思う。購入して持参したコースマップにはポイントである歌碑の写真がなく、確かめようがなかったのだ。帰ってから群馬県のホームページに写真撮影ポイント一覧があり、ようやくどんな物か分ったが、相変わらず場所がどこかははっきりしない。何とか他コースの途中にでも立ち寄ってリベンジしたいのだが、わたらせ渓谷鐵道の運転間隔が１時間半～２時間に１本しかないので、多分無理だと思う。
追記：2018年８月23日（木）26番ゴール後本宿駅から花輪駅まで行き、28番で撮り損なった石原和三郎歌碑前で写真を撮った。</t>
    </r>
    <rPh sb="13" eb="16">
      <t>セイショウネン</t>
    </rPh>
    <rPh sb="16" eb="18">
      <t>ケンシュウ</t>
    </rPh>
    <rPh sb="23" eb="24">
      <t>トヨ</t>
    </rPh>
    <rPh sb="24" eb="25">
      <t>ゴウ</t>
    </rPh>
    <rPh sb="25" eb="27">
      <t>ジンジャ</t>
    </rPh>
    <rPh sb="28" eb="30">
      <t>イシハラ</t>
    </rPh>
    <rPh sb="30" eb="33">
      <t>ワサブロウ</t>
    </rPh>
    <rPh sb="33" eb="35">
      <t>カヒ</t>
    </rPh>
    <rPh sb="56" eb="58">
      <t>サクヤ</t>
    </rPh>
    <rPh sb="64" eb="67">
      <t>キュウケイショ</t>
    </rPh>
    <rPh sb="68" eb="70">
      <t>ノジュク</t>
    </rPh>
    <rPh sb="78" eb="79">
      <t>チカ</t>
    </rPh>
    <rPh sb="115" eb="117">
      <t>ナンド</t>
    </rPh>
    <rPh sb="118" eb="119">
      <t>メ</t>
    </rPh>
    <rPh sb="120" eb="121">
      <t>サ</t>
    </rPh>
    <rPh sb="124" eb="125">
      <t>ミジカ</t>
    </rPh>
    <rPh sb="126" eb="128">
      <t>キョリ</t>
    </rPh>
    <rPh sb="129" eb="130">
      <t>スベ</t>
    </rPh>
    <rPh sb="131" eb="133">
      <t>ホソウ</t>
    </rPh>
    <rPh sb="133" eb="135">
      <t>ドウロ</t>
    </rPh>
    <rPh sb="139" eb="141">
      <t>ジュンチョウ</t>
    </rPh>
    <rPh sb="142" eb="143">
      <t>スス</t>
    </rPh>
    <rPh sb="146" eb="148">
      <t>サイゴ</t>
    </rPh>
    <rPh sb="149" eb="150">
      <t>オト</t>
    </rPh>
    <rPh sb="151" eb="152">
      <t>アナ</t>
    </rPh>
    <rPh sb="540" eb="542">
      <t>ツイキ</t>
    </rPh>
    <rPh sb="578" eb="579">
      <t>バン</t>
    </rPh>
    <phoneticPr fontId="3"/>
  </si>
  <si>
    <r>
      <t xml:space="preserve">(逆)沢入（そうり）駅～東宮（とうみや）公園～草木橋～草木ダム～国民宿舎サンレイク草木～不動滝～童謡ふるさと館～東（あずま）運動公園（泊）
</t>
    </r>
    <r>
      <rPr>
        <sz val="10"/>
        <color theme="7" tint="-0.499984740745262"/>
        <rFont val="ＭＳ 明朝"/>
        <family val="1"/>
        <charset val="128"/>
      </rPr>
      <t>撮影ポイント：不動滝</t>
    </r>
    <r>
      <rPr>
        <sz val="10"/>
        <rFont val="ＭＳ 明朝"/>
        <family val="1"/>
        <charset val="128"/>
      </rPr>
      <t xml:space="preserve">
NO29の小中駅から乗った電車はガラガラだった。沢入駅で下りたのも一人だけ、料金は車内で払うため改札口はない。ホームの先にあった建物は駅舎だと思って入ったら郵便局だった。駅前の駐車場には数台の車が停まっていて観光案内図などを見ていたが、登山客は誰もいない。スタートしてしてまもなく、わたらせ渓谷鐵道の踏切を渡り、鉄橋をくぐると草木湖が見えてくる。そこから終点まで草木湖に沿って進む。東宮公園～草木橋～草木ダム～国民宿舎サンレイク草木と通り過ぎたところで、車に乗った地元のオジさんが「この手前の草木橋で熊が出たから注意するように」と言ってきた。お礼を言って別れた後、早速熊鈴を鳴らして歩き始めた。展望台からは草木ダムがよく見えた。不動滝は午前中に行った小中大滝よりスケールは小さいが、全体が見渡せるのでこちらの方が迫力を感じた。ゴール後東運動公園の休憩所で野宿した。</t>
    </r>
    <rPh sb="6" eb="8">
      <t>サワイリ</t>
    </rPh>
    <rPh sb="13" eb="14">
      <t>エキ</t>
    </rPh>
    <rPh sb="15" eb="17">
      <t>トウグウ</t>
    </rPh>
    <rPh sb="23" eb="26">
      <t>コウエンカラ</t>
    </rPh>
    <rPh sb="26" eb="28">
      <t>クサキ</t>
    </rPh>
    <rPh sb="28" eb="29">
      <t>バシ</t>
    </rPh>
    <rPh sb="30" eb="32">
      <t>クサキ</t>
    </rPh>
    <rPh sb="35" eb="37">
      <t>コクミン</t>
    </rPh>
    <rPh sb="37" eb="39">
      <t>シュクシャ</t>
    </rPh>
    <rPh sb="44" eb="46">
      <t>クサキ</t>
    </rPh>
    <rPh sb="47" eb="49">
      <t>フドウ</t>
    </rPh>
    <rPh sb="49" eb="51">
      <t>タキカラ</t>
    </rPh>
    <rPh sb="51" eb="53">
      <t>ドウヨウ</t>
    </rPh>
    <rPh sb="57" eb="58">
      <t>カン</t>
    </rPh>
    <rPh sb="59" eb="60">
      <t>ヒガシ</t>
    </rPh>
    <rPh sb="65" eb="69">
      <t>ウンドウコウエン</t>
    </rPh>
    <rPh sb="70" eb="71">
      <t>ハク</t>
    </rPh>
    <rPh sb="73" eb="75">
      <t>サツエイ</t>
    </rPh>
    <rPh sb="80" eb="82">
      <t>フドウ</t>
    </rPh>
    <rPh sb="82" eb="83">
      <t>タキ</t>
    </rPh>
    <rPh sb="90" eb="92">
      <t>コナカ</t>
    </rPh>
    <rPh sb="92" eb="93">
      <t>エキ</t>
    </rPh>
    <rPh sb="95" eb="96">
      <t>ノ</t>
    </rPh>
    <rPh sb="113" eb="114">
      <t>オ</t>
    </rPh>
    <rPh sb="118" eb="120">
      <t>ヒトリ</t>
    </rPh>
    <rPh sb="129" eb="130">
      <t>ハラ</t>
    </rPh>
    <rPh sb="170" eb="172">
      <t>エキマエ</t>
    </rPh>
    <rPh sb="173" eb="176">
      <t>チュウシャジョウ</t>
    </rPh>
    <rPh sb="178" eb="180">
      <t>スウダイ</t>
    </rPh>
    <rPh sb="181" eb="182">
      <t>クルマ</t>
    </rPh>
    <rPh sb="183" eb="184">
      <t>ト</t>
    </rPh>
    <rPh sb="189" eb="191">
      <t>カンコウ</t>
    </rPh>
    <rPh sb="191" eb="194">
      <t>アンナイズ</t>
    </rPh>
    <rPh sb="197" eb="198">
      <t>ミ</t>
    </rPh>
    <rPh sb="203" eb="205">
      <t>トザン</t>
    </rPh>
    <rPh sb="205" eb="206">
      <t>キャク</t>
    </rPh>
    <rPh sb="207" eb="208">
      <t>ダレサワイリエキトウグウコウエンカラクサキバシクサキコクミンシュクシャクサキフドウタキカラドウヨウカンヒガシウンドウコウエンハクサツエイフドウタキコナカエキノオヒトリハラサキオモハイタテモノユウビンキョクエキマエチュウシャジョウスウダイクルマトカンコウアンナイズミトザンキャクダレサワイリエキトウグウコウエンカラクサキバシクサキコクミンシュクシャクサキフドウタキカラドウヨウカンヒガシウンドウコウエンハクサツエイフドウタキコナカエキノオヒトリハラサキオモハイタテモノユウビンキョクエキマエチュウシャジョウスウダイクルマトカンコウアンナイズミトザンキャクダレ</t>
    </rPh>
    <rPh sb="302" eb="303">
      <t>トオ</t>
    </rPh>
    <rPh sb="304" eb="305">
      <t>ス</t>
    </rPh>
    <rPh sb="350" eb="351">
      <t>イ</t>
    </rPh>
    <rPh sb="451" eb="452">
      <t>ゴ</t>
    </rPh>
    <rPh sb="452" eb="453">
      <t>ヒガシ</t>
    </rPh>
    <rPh sb="458" eb="460">
      <t>キュウケイ</t>
    </rPh>
    <rPh sb="460" eb="461">
      <t>ショ</t>
    </rPh>
    <rPh sb="462" eb="464">
      <t>ノジュク</t>
    </rPh>
    <phoneticPr fontId="3"/>
  </si>
  <si>
    <r>
      <t xml:space="preserve">(逆)滝田ポケットパーク～烏山城跡～山あげ会館～愛宕台公園～龍門の滝～滝駅
</t>
    </r>
    <r>
      <rPr>
        <sz val="10"/>
        <color rgb="FF833C0C"/>
        <rFont val="ＭＳ 明朝"/>
        <family val="1"/>
        <charset val="128"/>
      </rPr>
      <t>撮影ポイント：烏山城跡（案内標識）</t>
    </r>
    <r>
      <rPr>
        <sz val="10"/>
        <rFont val="ＭＳ 明朝"/>
        <family val="1"/>
        <charset val="128"/>
      </rPr>
      <t xml:space="preserve">
滝田ポケットパークからの国道294号線は左に那珂川を見ながら長い下り坂を進んで行きます。右は林で建物は一軒もなく、歩道は右側にしかありません。幅もあり気持ちいいのですが、まっすぐ進めずところどころクランク状態になり、歩行者のことを考えていない設計だと思います。烏山城跡に入りようやく山道になりました。山全体至る所に標識や看板があり、大変分り易くなっています。
コースマップには経由しない郷土資料館が書かれているのに、なぜか経由する筑紫山や毘沙門山が書かれていません。実際歩くことを意識したマップにしてほしいものです。
栃木県から送られてきたコース28のマップでは龍門の滝へ寄るようになっていますが、変更されていて別ルートで滝駅へ向います。烏山線踏切閉鎖による変更のようですが、何ら説明がありません。ホームページにも案内はなく、リンクして開くPDFファイルだけが変更後のマップになっていました。
それにしても栃木県の充実した指導標識には感心してしまいます。２日間４コース全てノーミスで回ることができたのはおそらく初めてのことではないでしょうか。
これで栃木県18コース、全体で136コースをクリアし、歩行距離は1,600kmを超えました。</t>
    </r>
    <phoneticPr fontId="3"/>
  </si>
  <si>
    <r>
      <t xml:space="preserve">(逆)道の駅ばとう～大松橋～那珂川の堤防～滝田ポケットパーク
</t>
    </r>
    <r>
      <rPr>
        <sz val="10"/>
        <color rgb="FF833C0C"/>
        <rFont val="ＭＳ 明朝"/>
        <family val="1"/>
        <charset val="128"/>
      </rPr>
      <t>撮影ポイント：那珂川の堤防（大松橋）</t>
    </r>
    <r>
      <rPr>
        <sz val="10"/>
        <rFont val="ＭＳ 明朝"/>
        <family val="1"/>
        <charset val="128"/>
      </rPr>
      <t xml:space="preserve">
前半と後半は交通量の多い国道沿いを歩き、中盤の２kmほどは那珂川の堤防に沿った道と土手歩きでした。前日のコース27と違い余りにも平坦な道なので、物足りなさを感じてしまいます。でも、晴れ渡った空と見通しの良い景色を眺めながら、気持ちよく歩くことができました。この道で標準時間が３時間40分というのはかかり過ぎのような気がします。特に走った訳ではないのに、１時間近く短縮できました。標識がしっかりしているので、３コース連続のノーミスです。
ゴールの滝田ポケットパークは休憩所のある駐車場でした。車は１台もなく、当然人もいません。少し休憩してからコース28に向いました。</t>
    </r>
    <phoneticPr fontId="3"/>
  </si>
  <si>
    <t xml:space="preserve">                        （2015.５.14～2019.９.13）</t>
    <phoneticPr fontId="3"/>
  </si>
  <si>
    <t xml:space="preserve">                     ＜除く連絡コース・認定外コース＞</t>
    <rPh sb="22" eb="23">
      <t>ジョ</t>
    </rPh>
    <rPh sb="24" eb="26">
      <t>レンラク</t>
    </rPh>
    <rPh sb="30" eb="33">
      <t>ニンテイガイ</t>
    </rPh>
    <phoneticPr fontId="3"/>
  </si>
  <si>
    <t>2018.10.28</t>
  </si>
  <si>
    <t>関東ふれあいの道：追加 群馬X9、 栃木X4、高尾・陣馬X3、富士山</t>
  </si>
  <si>
    <r>
      <t>トップ</t>
    </r>
    <r>
      <rPr>
        <sz val="11"/>
        <rFont val="ＭＳ 明朝"/>
        <family val="1"/>
        <charset val="128"/>
      </rPr>
      <t> </t>
    </r>
    <r>
      <rPr>
        <sz val="10"/>
        <rFont val="ＭＳ 明朝"/>
        <family val="1"/>
        <charset val="128"/>
      </rPr>
      <t>更新情報</t>
    </r>
    <r>
      <rPr>
        <sz val="11"/>
        <rFont val="ＭＳ 明朝"/>
        <family val="1"/>
        <charset val="128"/>
      </rPr>
      <t> </t>
    </r>
    <r>
      <rPr>
        <sz val="10"/>
        <rFont val="ＭＳ 明朝"/>
        <family val="1"/>
        <charset val="128"/>
      </rPr>
      <t>コースタイム</t>
    </r>
    <r>
      <rPr>
        <sz val="11"/>
        <rFont val="ＭＳ 明朝"/>
        <family val="1"/>
        <charset val="128"/>
      </rPr>
      <t> </t>
    </r>
    <r>
      <rPr>
        <sz val="10"/>
        <rFont val="ＭＳ 明朝"/>
        <family val="1"/>
        <charset val="128"/>
      </rPr>
      <t>感想</t>
    </r>
    <r>
      <rPr>
        <sz val="11"/>
        <rFont val="ＭＳ 明朝"/>
        <family val="1"/>
        <charset val="128"/>
      </rPr>
      <t> </t>
    </r>
    <r>
      <rPr>
        <sz val="10"/>
        <rFont val="ＭＳ 明朝"/>
        <family val="1"/>
        <charset val="128"/>
      </rPr>
      <t>他のWalking</t>
    </r>
    <r>
      <rPr>
        <sz val="11"/>
        <rFont val="ＭＳ 明朝"/>
        <family val="1"/>
        <charset val="128"/>
      </rPr>
      <t> </t>
    </r>
    <r>
      <rPr>
        <sz val="10"/>
        <rFont val="ＭＳ 明朝"/>
        <family val="1"/>
        <charset val="128"/>
      </rPr>
      <t>Walking集計</t>
    </r>
  </si>
  <si>
    <t>2019.07.07</t>
  </si>
  <si>
    <t>関東ふれあいの道：追加 栃木X8  他</t>
  </si>
  <si>
    <t>ブログを更新ました：(外部ﾘﾝｳ) </t>
  </si>
  <si>
    <t>  mesetaのブログ</t>
  </si>
  <si>
    <t>  07.04 2019.7.3 都立平山城址公園</t>
  </si>
  <si>
    <t>  07.03 2019.7.3 都立長沼公園</t>
  </si>
  <si>
    <t>  06.29 2019.6.26 駒場公園～旧前田侯爵邸～日本近代文学館</t>
  </si>
  <si>
    <t>  06.27 2019.6.26 駒場野公園～松濤美術館～鍋島松濤公園</t>
  </si>
  <si>
    <t>  06.25 2019.6.25 多摩川水辺の自然コースと稲田公園</t>
  </si>
  <si>
    <t>  06.23 2019.6.22 川崎市緑化センターと二ヶ領用水</t>
  </si>
  <si>
    <t>  06.22 2019.6.22 あじさい寺 妙楽寺</t>
  </si>
  <si>
    <t>  06.17 関東ふれあいの道 栃木県コース32 昔をしのぶ古墳のみち</t>
  </si>
  <si>
    <t>  06.15 関東ふれあいの道 栃木県コース33-1 黒羽芭蕉のみち</t>
  </si>
  <si>
    <t>  06.13 関東ふれあいの道 栃木県コース35-1 芦野の里へのみち</t>
  </si>
  <si>
    <t>  06.08 2019.6.8 浄慶寺のあじさいとユニークな羅漢像</t>
  </si>
  <si>
    <t>  06.08 2019.6.5 八王子城跡・八王子神社から高尾山</t>
  </si>
  <si>
    <t>  06.06 2019.6.5 多摩森林科学園</t>
  </si>
  <si>
    <t>  06.01 2019.5.30 東高根森林公園</t>
  </si>
  <si>
    <t>  05.26 2019.5.23 菅生神社と宮前美しの森公園</t>
  </si>
  <si>
    <t>  05.23 2019.5.23 菅生緑地</t>
  </si>
  <si>
    <t>  05.22 記録更新：１日の歩数 75,568歩</t>
  </si>
  <si>
    <t>  05.19 関東ふれあいの道 栃木県コース８ マンサクの花咲くみち</t>
  </si>
  <si>
    <t>  05.17 関東ふれあいのみち栃木県コース７ 歴史のまちを望むみち</t>
  </si>
  <si>
    <t>  05.16 関東ふれあいの道 栃木県コース６ 山なみのみち</t>
  </si>
  <si>
    <t>  05.12 2019.5.9 生田緑地－８ 水生植物鑑賞池～とんもり谷戸</t>
  </si>
  <si>
    <t>  05.09 2019.5.9 生田緑地－７ ばら苑</t>
  </si>
  <si>
    <t>  05.04 2019.5.3 生田緑地－６ 中央部から南側 梅園・つつじ山他</t>
  </si>
  <si>
    <t>  05.01 2019.4.28 生田緑地－５ 日本民家園</t>
  </si>
  <si>
    <t>  04.28 2019.4.28 生田緑地－４ 横穴墓群～東口周辺～野鳥の森</t>
  </si>
  <si>
    <t>  04.27 2019.4.24 生田緑地－３ 中央部・かわさき宙と緑の科学館他</t>
  </si>
  <si>
    <t>  04.25 2019.4.24 生田緑地－２ 西口周辺・岡本太郎美術館他</t>
  </si>
  <si>
    <t>  04.24 2019.4.21 第34回外秩父七峰縦走ハイキング大会－後半</t>
  </si>
  <si>
    <t>  04.22 2019.4.21 第34回外秩父七峰縦走ハイキング大会－前半</t>
  </si>
  <si>
    <t>  04.17 2019.4.17 生田緑地－１ 北西部・ホタルの里</t>
  </si>
  <si>
    <t>  04.14 第17回武蔵おごせハイキング大会 秋の里山満喫コース</t>
  </si>
  <si>
    <t>  04.10 北海道新幹線の旅 函館・恐山・浄土ヶ浜 ３日目</t>
  </si>
  <si>
    <t>  04.07 2019.4.6 高尾山若葉まつり 初日 車人形他</t>
  </si>
  <si>
    <t>  04.05 北海道新幹線の旅 函館・恐山・浄土ヶ浜 ２日目</t>
  </si>
  <si>
    <t>  03.31 関東ふれあいの道 栃木県コース31-1 温泉と絵本の丘を訪ねるみち</t>
  </si>
  <si>
    <t>  03.29 関東ふれあいの道 栃木県コース30 浮世絵と史跡を見る里のみち</t>
  </si>
  <si>
    <t>  03.26 北海道新幹線の旅 函館・恐山・浄土ヶ浜 １日目</t>
  </si>
  <si>
    <t>  03.21 高千穂神楽と高千穂峡 ２日目 高千穂峡～白川水源</t>
  </si>
  <si>
    <t>  03.15 高千穂神楽と高千穂峡 １日目 熊本城～阿蘇山～高千穂神楽</t>
  </si>
  <si>
    <t>  03.12 ウォーキングで地球一周分</t>
  </si>
  <si>
    <t>2019.03.13</t>
  </si>
  <si>
    <t>関東ふれあいの道：追加 栃木X14、高尾・陣馬X3、袋田の滝X1</t>
  </si>
  <si>
    <t>  2019.3.9 高尾山トクトクブック ピンバッジ ゲットしました</t>
  </si>
  <si>
    <t>  関東ふれあいの道 栃木県コース28 山あげ祭の里をめぐるみち</t>
  </si>
  <si>
    <t>  関東ふれあいの道 栃木県コース29 那珂川の堤を歩くみち</t>
  </si>
  <si>
    <t>  関東ふれあいの道 栃木県コース27 石段とツツジ咲く峠のみち</t>
  </si>
  <si>
    <t>  関東ふれあいの道 栃木県コース26-1 そばとみかんの里を歩くみち</t>
  </si>
  <si>
    <t>  関東ふれあいの道 栃木県コース17 名刹と旧跡を訪ねるみち</t>
  </si>
  <si>
    <t>  関東ふれあいの道 栃木県コース21 鯉と山あいのみち</t>
  </si>
  <si>
    <t>  関東ふれあいの道 栃木県コース22 アユおどる清流のみち</t>
  </si>
  <si>
    <t>  関東ふれあいのみち栃木県コース19 焼物としいの木のみち</t>
  </si>
  <si>
    <t>  高尾山から見たダイヤモンド富士（2018.12）</t>
  </si>
  <si>
    <t>  関東ふれあいのみち栃木県コース20 風薫る山里のみち</t>
  </si>
  <si>
    <t>  関東ふれあいの道 栃木県コース18 雲流れる桜花のみち ＆真岡駅周辺</t>
  </si>
  <si>
    <t>  平成30年富士山高齢登拝者名簿</t>
  </si>
  <si>
    <t>  陣馬山に行ってきました-2018秋 高尾・陣馬スタンプハイク</t>
  </si>
  <si>
    <t>  袋田の滝に行ってきました</t>
  </si>
  <si>
    <t>  関東ふれあいの道 栃木県コース25 稜線をたどるみち</t>
  </si>
  <si>
    <t>  関東ふれあいの道 栃木県コース11 桜咲くパノラマのみち</t>
  </si>
  <si>
    <t>  関東ふれあいの道 栃木県コース10 かかしの里・ぶどうのみち</t>
  </si>
  <si>
    <t>  関東ふれあいの道 栃木県コース９ 松風のみち</t>
  </si>
  <si>
    <t>  関東ふれあいの道 栃木県コース13 麦笛のみち</t>
  </si>
  <si>
    <t>  関東ふれあいの道 栃木県コース14 風土記のみち</t>
  </si>
  <si>
    <t>  関東ふれあいの道 栃木県コース15 ゆうがおのみち</t>
  </si>
  <si>
    <t>  関東ふれあいの道 栃木県コース16 アシそよぐ水辺のみち</t>
  </si>
  <si>
    <t>  関東ふれあいの道 群馬県コース30 寝釈迦のみち</t>
  </si>
  <si>
    <t>  関東ふれあいの道 群馬県コース25 梨木へのみち</t>
  </si>
  <si>
    <t>  関東ふれあいの道 群馬県コース26 雑木の山路</t>
  </si>
  <si>
    <t>  関東ふれあいの道 群馬県コース27 花見ヶ原高原ハイキングコース</t>
  </si>
  <si>
    <t>  関東ふれあいの道 群馬県コース35 黒檜山から花見ヶ原へのみち</t>
  </si>
  <si>
    <t>  富士山プリンスルート 後半 御殿場ルート七合九勺～ご来光～剣ヶ峰～お鉢巡り～大砂走り～御殿場口新五合目</t>
  </si>
  <si>
    <t>  富士山プリンスルート 前半 富士宮口五合目～宝永山～御殿場ルート七合九勺</t>
  </si>
  <si>
    <t>  関東ふれあいの道 群馬県コース24 赤城南面陽光のみち</t>
  </si>
  <si>
    <t>  関東ふれあいの道 群馬県コース23 山里のいで湯のみち</t>
  </si>
  <si>
    <t>  関東ふれあいの道 群馬県コース22 ツツジのみち</t>
  </si>
  <si>
    <t>  関東ふれあいの道 群馬県コース21 カラマツと熊笹のみち</t>
  </si>
  <si>
    <t>2018.07.15</t>
  </si>
  <si>
    <t>関東ふれあいの道：追加 茨城X3、群馬X3、高尾・陣馬X3</t>
  </si>
  <si>
    <t>  あじさい寺へ行ってきました</t>
  </si>
  <si>
    <t>  よみうりランド周辺の遊歩道と緑地</t>
  </si>
  <si>
    <t>  生田界隈の緑地とばら苑</t>
  </si>
  <si>
    <t>  高尾山から初沢山へ</t>
  </si>
  <si>
    <t>  高尾・陣馬スタンプハイク ２０１８ 春</t>
  </si>
  <si>
    <t>  関東ふれあいの道 群馬県コース28 童謡のふるさとを尋ねるみち（逆）</t>
  </si>
  <si>
    <t>  関東ふれあいの道 群馬県コース31 草木湖をめぐるみち（逆）</t>
  </si>
  <si>
    <t>  関東ふれあいの道 群馬県コース29 大滝へのみち</t>
  </si>
  <si>
    <t>  関東ふれあいの道 茨城県踏破証と記念品</t>
  </si>
  <si>
    <t>  関東ふれあいの道 茨城県全コース一覧と感想</t>
  </si>
  <si>
    <t>  関東ふれあいの道 茨城県コース10 筑波山頂めぐりのみち</t>
  </si>
  <si>
    <t>  関東ふれあいの道 茨城県コース９ 筑波連山縦走のみち（2）</t>
  </si>
  <si>
    <t>  関東ふれあいの道 茨城県コース７ 御嶽山から坂東24番札所へのみち</t>
  </si>
  <si>
    <t>2018.04.29</t>
  </si>
  <si>
    <t>関東ふれあいの道：追加 茨城X15、高尾・陣馬X4、外秩父X1、ソウルX1</t>
  </si>
  <si>
    <t>ブログを更新ました：mesetaのブログ(外部ﾘﾝｳ)</t>
  </si>
  <si>
    <t>   第33回外秩父七峰縦走ハイキング大会に参加しました－後半</t>
  </si>
  <si>
    <t>   第33回外秩父七峰縦走ハイキング大会に参加しました－前半</t>
  </si>
  <si>
    <t>  関東ふれあいの道 茨城県コース18 水の恵みと水田地帯のみち</t>
  </si>
  <si>
    <t>  関東ふれあいの道 茨城県コース17 水の恵みを知るみち</t>
  </si>
  <si>
    <t>  関東ふれあいの道 茨城県コース16 予科練ゆかりのみち</t>
  </si>
  <si>
    <t>  関東ふれあいの道 茨城県コース15 学園都市のみち</t>
  </si>
  <si>
    <t>  関東ふれあいの道 茨城県コース14 寺社めぐりと田園風景のみち</t>
  </si>
  <si>
    <t>  関東ふれあいの道 茨城県コース13 果樹の里のみち</t>
  </si>
  <si>
    <t>  関東ふれあいの道 茨城県コース12 果樹園のみち</t>
  </si>
  <si>
    <t>  関東ふれあいの道 茨城県コース11 筑波山めぐりから旧参道へのみち</t>
  </si>
  <si>
    <t>  関東ふれあいの道 茨城県コース８ 筑波連山縦走のみち（1）</t>
  </si>
  <si>
    <t>  関東ふれあいの道 茨城県コース６ 観音様を訪ねるみち</t>
  </si>
  <si>
    <t>  関東ふれあいの道 茨城県コース５ 自然林をあるくみち</t>
  </si>
  <si>
    <t>  関東ふれあいの道 茨城県コース４ 焼物とお稲荷さんへのみち</t>
  </si>
  <si>
    <t>  関東ふれあいの道 茨城県コース３ 伝説の山と僧兵ゆかりのみち</t>
  </si>
  <si>
    <t>  関東ふれあいの道 茨城県コース２ 杉並木の美しいみち</t>
  </si>
  <si>
    <t>  関東ふれあいの道 茨城県コース１ 青少年旅行村のあるみち</t>
  </si>
  <si>
    <t>2017.12.24</t>
  </si>
  <si>
    <t>関東ふれあいの道：追加 群馬X8、高尾・陣馬X5</t>
  </si>
  <si>
    <t>2017.10.15</t>
  </si>
  <si>
    <t>関東ふれあいの道：追加 群馬X4、高尾山X1</t>
  </si>
  <si>
    <t>2017.08.30</t>
  </si>
  <si>
    <t>関東ふれあいの道：追加 群馬X2、富士山X1、高尾山X2</t>
  </si>
  <si>
    <t>2017.07.24</t>
  </si>
  <si>
    <r>
      <t>趣味フラメンコへ</t>
    </r>
    <r>
      <rPr>
        <sz val="10"/>
        <rFont val="ＭＳ 明朝"/>
        <family val="1"/>
        <charset val="128"/>
      </rPr>
      <t>：</t>
    </r>
    <r>
      <rPr>
        <sz val="10"/>
        <color rgb="FF2033DF"/>
        <rFont val="ＭＳ 明朝"/>
        <family val="1"/>
        <charset val="128"/>
      </rPr>
      <t>「ギター教則本＆曲集」表紙写真</t>
    </r>
    <r>
      <rPr>
        <sz val="10"/>
        <color rgb="FF000000"/>
        <rFont val="ＭＳ 明朝"/>
        <family val="1"/>
        <charset val="128"/>
      </rPr>
      <t>追加</t>
    </r>
  </si>
  <si>
    <r>
      <t>趣味フラメンコへ</t>
    </r>
    <r>
      <rPr>
        <sz val="10"/>
        <rFont val="ＭＳ 明朝"/>
        <family val="1"/>
        <charset val="128"/>
      </rPr>
      <t>：</t>
    </r>
    <r>
      <rPr>
        <sz val="10"/>
        <color rgb="FF000000"/>
        <rFont val="ＭＳ 明朝"/>
        <family val="1"/>
        <charset val="128"/>
      </rPr>
      <t>フフラメンコグッズ・データベース</t>
    </r>
    <r>
      <rPr>
        <sz val="10"/>
        <color rgb="FF2033DF"/>
        <rFont val="ＭＳ 明朝"/>
        <family val="1"/>
        <charset val="128"/>
      </rPr>
      <t> </t>
    </r>
    <r>
      <rPr>
        <sz val="10"/>
        <color rgb="FF000000"/>
        <rFont val="ＭＳ 明朝"/>
        <family val="1"/>
        <charset val="128"/>
      </rPr>
      <t>(Excel)</t>
    </r>
  </si>
  <si>
    <t>2017.07.13</t>
  </si>
  <si>
    <t>ブログを始めました：mesetaのブログ(外部ﾘﾝｳ)</t>
  </si>
  <si>
    <t>関東ふれあいの道：追加 群馬X5</t>
  </si>
  <si>
    <r>
      <t>トップ</t>
    </r>
    <r>
      <rPr>
        <sz val="11"/>
        <rFont val="ＭＳ 明朝"/>
        <family val="1"/>
        <charset val="128"/>
      </rPr>
      <t> </t>
    </r>
    <r>
      <rPr>
        <sz val="10"/>
        <rFont val="ＭＳ 明朝"/>
        <family val="1"/>
        <charset val="128"/>
      </rPr>
      <t>更新情報</t>
    </r>
    <r>
      <rPr>
        <sz val="11"/>
        <rFont val="ＭＳ 明朝"/>
        <family val="1"/>
        <charset val="128"/>
      </rPr>
      <t> </t>
    </r>
    <r>
      <rPr>
        <sz val="10"/>
        <rFont val="ＭＳ 明朝"/>
        <family val="1"/>
        <charset val="128"/>
      </rPr>
      <t>コースタイム</t>
    </r>
    <r>
      <rPr>
        <sz val="11"/>
        <rFont val="ＭＳ 明朝"/>
        <family val="1"/>
        <charset val="128"/>
      </rPr>
      <t> </t>
    </r>
    <r>
      <rPr>
        <sz val="10"/>
        <rFont val="ＭＳ 明朝"/>
        <family val="1"/>
        <charset val="128"/>
      </rPr>
      <t>感想</t>
    </r>
    <r>
      <rPr>
        <sz val="11"/>
        <rFont val="ＭＳ 明朝"/>
        <family val="1"/>
        <charset val="128"/>
      </rPr>
      <t> </t>
    </r>
    <r>
      <rPr>
        <sz val="10"/>
        <rFont val="ＭＳ 明朝"/>
        <family val="1"/>
        <charset val="128"/>
      </rPr>
      <t>Walking集計</t>
    </r>
  </si>
  <si>
    <t>2017.06.18</t>
  </si>
  <si>
    <t>関東ふれあいの道：追加 千葉X2、高尾山X1、旅行X1</t>
  </si>
  <si>
    <t>2017.05.21</t>
  </si>
  <si>
    <t>2017.04.16</t>
  </si>
  <si>
    <t>関東ふれあいの道：追加 千葉X4、高尾山X1</t>
  </si>
  <si>
    <t>2017.03.19</t>
  </si>
  <si>
    <t>関東ふれあいの道：追加 千葉X6、高尾山X1</t>
  </si>
  <si>
    <t>2017.01.22</t>
  </si>
  <si>
    <t>関東ふれあいの道：新規開設</t>
  </si>
  <si>
    <r>
      <t>トップ</t>
    </r>
    <r>
      <rPr>
        <sz val="11"/>
        <rFont val="ＭＳ 明朝"/>
        <family val="1"/>
        <charset val="128"/>
      </rPr>
      <t> </t>
    </r>
    <r>
      <rPr>
        <sz val="10"/>
        <rFont val="ＭＳ 明朝"/>
        <family val="1"/>
        <charset val="128"/>
      </rPr>
      <t>更新情報</t>
    </r>
    <r>
      <rPr>
        <sz val="11"/>
        <rFont val="ＭＳ 明朝"/>
        <family val="1"/>
        <charset val="128"/>
      </rPr>
      <t> </t>
    </r>
    <r>
      <rPr>
        <sz val="10"/>
        <rFont val="ＭＳ 明朝"/>
        <family val="1"/>
        <charset val="128"/>
      </rPr>
      <t>コースタイム</t>
    </r>
    <r>
      <rPr>
        <sz val="11"/>
        <rFont val="ＭＳ 明朝"/>
        <family val="1"/>
        <charset val="128"/>
      </rPr>
      <t> </t>
    </r>
    <r>
      <rPr>
        <sz val="10"/>
        <rFont val="ＭＳ 明朝"/>
        <family val="1"/>
        <charset val="128"/>
      </rPr>
      <t>感想</t>
    </r>
    <r>
      <rPr>
        <sz val="11"/>
        <rFont val="ＭＳ 明朝"/>
        <family val="1"/>
        <charset val="128"/>
      </rPr>
      <t> </t>
    </r>
    <r>
      <rPr>
        <sz val="10"/>
        <rFont val="ＭＳ 明朝"/>
        <family val="1"/>
        <charset val="128"/>
      </rPr>
      <t>コース一覧</t>
    </r>
    <r>
      <rPr>
        <sz val="11"/>
        <rFont val="ＭＳ 明朝"/>
        <family val="1"/>
        <charset val="128"/>
      </rPr>
      <t> </t>
    </r>
    <r>
      <rPr>
        <sz val="10"/>
        <rFont val="ＭＳ 明朝"/>
        <family val="1"/>
        <charset val="128"/>
      </rPr>
      <t>他のWalking</t>
    </r>
    <r>
      <rPr>
        <sz val="11"/>
        <rFont val="ＭＳ 明朝"/>
        <family val="1"/>
        <charset val="128"/>
      </rPr>
      <t> </t>
    </r>
    <r>
      <rPr>
        <sz val="10"/>
        <rFont val="ＭＳ 明朝"/>
        <family val="1"/>
        <charset val="128"/>
      </rPr>
      <t>Walking集計</t>
    </r>
  </si>
  <si>
    <r>
      <rPr>
        <b/>
        <sz val="10"/>
        <rFont val="ＭＳ 明朝"/>
        <family val="1"/>
        <charset val="128"/>
      </rPr>
      <t>2019.09.19木 晴</t>
    </r>
    <r>
      <rPr>
        <sz val="10"/>
        <rFont val="ＭＳ 明朝"/>
        <family val="1"/>
        <charset val="128"/>
      </rPr>
      <t xml:space="preserve"> 高尾山口駅～高尾病院～ⓢケーブル高尾山駅薬王院～富士道～３号路～山頂～稲荷山～高尾山口駅</t>
    </r>
    <rPh sb="10" eb="11">
      <t>モク</t>
    </rPh>
    <rPh sb="12" eb="13">
      <t>ハレ</t>
    </rPh>
    <rPh sb="20" eb="22">
      <t>タカオ</t>
    </rPh>
    <rPh sb="22" eb="24">
      <t>ビョウイン</t>
    </rPh>
    <rPh sb="30" eb="33">
      <t xml:space="preserve">タカオ_x0000_
</t>
    </rPh>
    <rPh sb="33" eb="34">
      <t>_x0001__x0002_</t>
    </rPh>
    <rPh sb="34" eb="37">
      <t>_x000C__x0001__x0004__x0014__x0002__x0007_</t>
    </rPh>
    <rPh sb="38" eb="40">
      <t>_x0016__x0002_</t>
    </rPh>
    <rPh sb="40" eb="42">
      <t>_x000C__x001E__x0003__x0011_</t>
    </rPh>
    <rPh sb="43" eb="46">
      <t>!_x0001__x0013_"_x0003_</t>
    </rPh>
    <rPh sb="46" eb="48">
      <t>_x0019_&amp;_x0002__x001B_(</t>
    </rPh>
    <rPh sb="49" eb="51">
      <t>_x0002__x001F_+</t>
    </rPh>
    <rPh sb="51" eb="53">
      <t>_x0003_$._x0002_</t>
    </rPh>
    <rPh sb="53" eb="58">
      <t/>
    </rPh>
    <phoneticPr fontId="3"/>
  </si>
  <si>
    <t>回数</t>
    <rPh sb="0" eb="1">
      <t>カイ</t>
    </rPh>
    <rPh sb="1" eb="2">
      <t>スウ</t>
    </rPh>
    <phoneticPr fontId="3"/>
  </si>
  <si>
    <t>一日当</t>
    <rPh sb="0" eb="2">
      <t>ツイタチ</t>
    </rPh>
    <rPh sb="2" eb="3">
      <t>トウ</t>
    </rPh>
    <phoneticPr fontId="3"/>
  </si>
  <si>
    <t>真岡ビジネスホテル泊 翌日20へ</t>
    <rPh sb="11" eb="13">
      <t>ヨクジツ</t>
    </rPh>
    <phoneticPr fontId="3"/>
  </si>
  <si>
    <t>足利タウンホテル宿泊 翌日8へ</t>
    <rPh sb="0" eb="2">
      <t>アシカガ</t>
    </rPh>
    <rPh sb="8" eb="10">
      <t>シュクハク</t>
    </rPh>
    <rPh sb="11" eb="13">
      <t>ヨクジツ</t>
    </rPh>
    <phoneticPr fontId="3"/>
  </si>
  <si>
    <t>小金井駅18:04-宇都宮線-18:11小山  ホテルニューカシワ 翌日14へ</t>
    <rPh sb="10" eb="13">
      <t>ウツノミヤ</t>
    </rPh>
    <rPh sb="13" eb="14">
      <t>セン</t>
    </rPh>
    <rPh sb="20" eb="22">
      <t>オヤマ</t>
    </rPh>
    <rPh sb="34" eb="36">
      <t>ヨクジツ</t>
    </rPh>
    <phoneticPr fontId="3"/>
  </si>
  <si>
    <t>真岡市田町 ビジネスホテル エンドレス泊 翌日17へ</t>
    <rPh sb="21" eb="23">
      <t>ヨクジツ</t>
    </rPh>
    <phoneticPr fontId="3"/>
  </si>
  <si>
    <t>H29.09.14木   上州富岡駅ビジネスホテル松屋宿泊 翌日7へ</t>
    <rPh sb="9" eb="10">
      <t>モク</t>
    </rPh>
    <rPh sb="13" eb="15">
      <t>ジョウシュウ</t>
    </rPh>
    <rPh sb="15" eb="17">
      <t>トミオカ</t>
    </rPh>
    <rPh sb="17" eb="18">
      <t>エキ</t>
    </rPh>
    <rPh sb="27" eb="29">
      <t>シュクハク</t>
    </rPh>
    <rPh sb="30" eb="32">
      <t>ヨクジツ</t>
    </rPh>
    <phoneticPr fontId="3"/>
  </si>
  <si>
    <t>岩瀬駅16:22-桜川市バス-16:42下宿 伊勢屋旅館泊 翌日8へ</t>
    <rPh sb="30" eb="32">
      <t>ヨクジツ</t>
    </rPh>
    <phoneticPr fontId="3"/>
  </si>
  <si>
    <t>土浦泊 ビジネスホテル若藤 翌日18へ</t>
    <rPh sb="0" eb="2">
      <t>ツチウラ</t>
    </rPh>
    <rPh sb="2" eb="3">
      <t>ハク</t>
    </rPh>
    <rPh sb="11" eb="12">
      <t>ワカ</t>
    </rPh>
    <rPh sb="12" eb="13">
      <t>フジ</t>
    </rPh>
    <rPh sb="14" eb="16">
      <t>ヨクジツ</t>
    </rPh>
    <phoneticPr fontId="3"/>
  </si>
  <si>
    <r>
      <rPr>
        <b/>
        <sz val="10"/>
        <rFont val="ＭＳ 明朝"/>
        <family val="1"/>
        <charset val="128"/>
      </rPr>
      <t>2019.09.26木 晴</t>
    </r>
    <r>
      <rPr>
        <sz val="10"/>
        <rFont val="ＭＳ 明朝"/>
        <family val="1"/>
        <charset val="128"/>
      </rPr>
      <t xml:space="preserve"> 自然ふれあい歩道01 新宿御苑周辺の緑と歴史を求めて 新宿駅～南新宿駅コース 5.3km 2:38 新宿駅～新宿御苑散策路～太宗寺～四谷大木戸門跡・ 玉川上水水番所跡～多武峯内藤神社～鉛筆の碑～鳩森八幡神社～国立能楽堂～南新宿駅</t>
    </r>
    <rPh sb="10" eb="11">
      <t>モク</t>
    </rPh>
    <rPh sb="12" eb="13">
      <t>ハレ</t>
    </rPh>
    <phoneticPr fontId="3"/>
  </si>
  <si>
    <r>
      <rPr>
        <b/>
        <sz val="10"/>
        <rFont val="ＭＳ 明朝"/>
        <family val="1"/>
        <charset val="128"/>
      </rPr>
      <t>2019.09.26木 晴</t>
    </r>
    <r>
      <rPr>
        <sz val="10"/>
        <rFont val="ＭＳ 明朝"/>
        <family val="1"/>
        <charset val="128"/>
      </rPr>
      <t xml:space="preserve"> 自然ふれあい歩道02 新宿副都心の緑を楽しむ 新宿駅～参宮橋駅コース 3.0km 1:32 新宿駅西口～①北通りケヤキ並木～②エコギャラリー新宿～③十二社熊野神社～④新宿中央公園～⑤箒銀杏（ほうきいちょう）～⑥代々木緑道～⑦正春寺～⑧参宮橋公園～参宮橋駅</t>
    </r>
    <rPh sb="10" eb="11">
      <t>モク</t>
    </rPh>
    <rPh sb="12" eb="13">
      <t>ハレ</t>
    </rPh>
    <phoneticPr fontId="3"/>
  </si>
  <si>
    <r>
      <rPr>
        <b/>
        <sz val="10"/>
        <rFont val="ＭＳ 明朝"/>
        <family val="1"/>
        <charset val="128"/>
      </rPr>
      <t>2019.09.26木 晴</t>
    </r>
    <r>
      <rPr>
        <sz val="10"/>
        <rFont val="ＭＳ 明朝"/>
        <family val="1"/>
        <charset val="128"/>
      </rPr>
      <t xml:space="preserve"> 自然ふれあい歩道03 玉川上水緑道と緑豊かな邸宅街を巡って 代々木八幡駅～代々木上原駅コース 4.0km 1:32 代々木八幡駅～①エンジュと駅前の植物～②縄文遺跡～③代々木八幡宮～④緑豊かな道～⑤渋谷区スポーツセンター～⑥玉川上水西原緑道～⑦代々木大山公園～⑧住宅街の植物～代々木上原駅</t>
    </r>
    <rPh sb="10" eb="11">
      <t>モク</t>
    </rPh>
    <rPh sb="12" eb="13">
      <t>ハレ</t>
    </rPh>
    <phoneticPr fontId="3"/>
  </si>
  <si>
    <r>
      <t>大平下16:07</t>
    </r>
    <r>
      <rPr>
        <sz val="8"/>
        <rFont val="ＭＳ 明朝"/>
        <family val="1"/>
        <charset val="128"/>
      </rPr>
      <t>-両毛線-</t>
    </r>
    <r>
      <rPr>
        <sz val="10"/>
        <rFont val="ＭＳ 明朝"/>
        <family val="1"/>
        <charset val="128"/>
      </rPr>
      <t>小山16：23  小山泊ホテルニューカシワ</t>
    </r>
    <rPh sb="9" eb="12">
      <t>リョウモウセン</t>
    </rPh>
    <rPh sb="13" eb="15">
      <t>オヤマ</t>
    </rPh>
    <rPh sb="22" eb="25">
      <t>オヤマハク</t>
    </rPh>
    <phoneticPr fontId="3"/>
  </si>
  <si>
    <t>宇都宮泊 パークプラザ宇都宮</t>
    <rPh sb="0" eb="3">
      <t>ウツノミヤ</t>
    </rPh>
    <rPh sb="3" eb="4">
      <t>ハク</t>
    </rPh>
    <rPh sb="11" eb="14">
      <t>ウツノミヤ</t>
    </rPh>
    <phoneticPr fontId="3"/>
  </si>
  <si>
    <r>
      <t>滝駅15:36</t>
    </r>
    <r>
      <rPr>
        <sz val="8"/>
        <rFont val="ＭＳ 明朝"/>
        <family val="1"/>
        <charset val="128"/>
      </rPr>
      <t>-烏山線-</t>
    </r>
    <r>
      <rPr>
        <sz val="10"/>
        <rFont val="ＭＳ 明朝"/>
        <family val="1"/>
        <charset val="128"/>
      </rPr>
      <t>16:13宝積寺16:19</t>
    </r>
    <r>
      <rPr>
        <sz val="8"/>
        <rFont val="ＭＳ 明朝"/>
        <family val="1"/>
        <charset val="128"/>
      </rPr>
      <t>-宇都宮線-</t>
    </r>
    <r>
      <rPr>
        <sz val="10"/>
        <rFont val="ＭＳ 明朝"/>
        <family val="1"/>
        <charset val="128"/>
      </rPr>
      <t>16:30</t>
    </r>
    <r>
      <rPr>
        <sz val="8"/>
        <rFont val="ＭＳ 明朝"/>
        <family val="1"/>
        <charset val="128"/>
      </rPr>
      <t>宇</t>
    </r>
    <r>
      <rPr>
        <sz val="10"/>
        <rFont val="ＭＳ 明朝"/>
        <family val="1"/>
        <charset val="128"/>
      </rPr>
      <t>都宮 パークプラザ宇都宮泊</t>
    </r>
    <rPh sb="0" eb="1">
      <t>タキ</t>
    </rPh>
    <rPh sb="1" eb="2">
      <t>エキ</t>
    </rPh>
    <rPh sb="8" eb="11">
      <t>カラスヤマセン</t>
    </rPh>
    <rPh sb="17" eb="20">
      <t>ホウシャクジ</t>
    </rPh>
    <rPh sb="26" eb="29">
      <t>ウツノミヤ</t>
    </rPh>
    <rPh sb="29" eb="30">
      <t>セン</t>
    </rPh>
    <rPh sb="36" eb="39">
      <t>ウツノミヤ</t>
    </rPh>
    <rPh sb="49" eb="50">
      <t>ハク</t>
    </rPh>
    <phoneticPr fontId="3"/>
  </si>
  <si>
    <t>(8.2)</t>
    <phoneticPr fontId="3"/>
  </si>
  <si>
    <t>純銀</t>
    <rPh sb="0" eb="2">
      <t>ジュンギン</t>
    </rPh>
    <phoneticPr fontId="3"/>
  </si>
  <si>
    <t>実際㌔数</t>
  </si>
  <si>
    <t>連絡ｺｰｽ</t>
  </si>
  <si>
    <t>(8.2)</t>
    <phoneticPr fontId="3"/>
  </si>
  <si>
    <t>参考</t>
    <rPh sb="0" eb="2">
      <t>サンコウ</t>
    </rPh>
    <phoneticPr fontId="3"/>
  </si>
  <si>
    <t>関東ふれあいの道（首都圏自然歩道）ウェブマップ</t>
    <phoneticPr fontId="3"/>
  </si>
  <si>
    <t>http://ranger-k.eco.coocan.jp/kanto/KANTOtrail_webmap.html</t>
    <phoneticPr fontId="3"/>
  </si>
  <si>
    <t>総計</t>
    <rPh sb="0" eb="2">
      <t>ソウケイ</t>
    </rPh>
    <phoneticPr fontId="3"/>
  </si>
  <si>
    <r>
      <t xml:space="preserve">                  </t>
    </r>
    <r>
      <rPr>
        <b/>
        <sz val="14"/>
        <color rgb="FFFF0000"/>
        <rFont val="ＭＳ ゴシック"/>
        <family val="3"/>
        <charset val="128"/>
      </rPr>
      <t>全コース踏破達成！</t>
    </r>
    <rPh sb="18" eb="19">
      <t>ゼン</t>
    </rPh>
    <rPh sb="22" eb="24">
      <t>トウハ</t>
    </rPh>
    <rPh sb="24" eb="26">
      <t>タッセイ</t>
    </rPh>
    <phoneticPr fontId="3"/>
  </si>
  <si>
    <r>
      <t xml:space="preserve">                               </t>
    </r>
    <r>
      <rPr>
        <b/>
        <sz val="10"/>
        <rFont val="ＭＳ 明朝"/>
        <family val="1"/>
        <charset val="128"/>
      </rPr>
      <t>チャレンジの動機</t>
    </r>
    <r>
      <rPr>
        <sz val="10"/>
        <rFont val="ＭＳ 明朝"/>
        <family val="1"/>
        <charset val="128"/>
      </rPr>
      <t xml:space="preserve">                    (2017.01.22)   
10年ほど前から高尾山に年１～２回行き始めました。３年前からは「トクトクブック</t>
    </r>
    <r>
      <rPr>
        <sz val="8"/>
        <rFont val="ＭＳ 明朝"/>
        <family val="1"/>
        <charset val="128"/>
      </rPr>
      <t>*1</t>
    </r>
    <r>
      <rPr>
        <sz val="10"/>
        <rFont val="ＭＳ 明朝"/>
        <family val="1"/>
        <charset val="128"/>
      </rPr>
      <t xml:space="preserve">」のスタンプを集めるために毎月最低１回は登るようになりました。さらに高尾・陣馬スタンプハイクパーフェクトコースを目指すようになって、17km～18km歩くのもそんなに苦にならないようになりました。 
ある日高尾山山頂から城山へ向う途中案内標識に「関東ふれあいの道」と書いてあるのを見つけ、早速調べてみました。 
「これはおもしろい！是非挑戦してみたい！」と思ったのがきっかけです。
 </t>
    </r>
    <r>
      <rPr>
        <sz val="9"/>
        <rFont val="ＭＳ 明朝"/>
        <family val="1"/>
        <charset val="128"/>
      </rPr>
      <t>*1 京王電鉄発行のスタンプブックで毎月絵柄の替わるスタンプを集めるとバッジなどがもらえる</t>
    </r>
    <phoneticPr fontId="3"/>
  </si>
  <si>
    <r>
      <t xml:space="preserve">                              </t>
    </r>
    <r>
      <rPr>
        <b/>
        <sz val="10"/>
        <rFont val="ＭＳ 明朝"/>
        <family val="1"/>
        <charset val="128"/>
      </rPr>
      <t>全コースを踏破して</t>
    </r>
    <r>
      <rPr>
        <sz val="10"/>
        <rFont val="ＭＳ 明朝"/>
        <family val="1"/>
        <charset val="128"/>
      </rPr>
      <t xml:space="preserve">                (2019.09.13)   
2015年５月14日東京都コース１から歩き始め、2019年９月13日栃木県コース２のゴールまで４年４ヶ月かかりました。チャレンジにあたって当初は月４コースで４年の目標をたてました。しかし、2016年４月直腸がんを発症して、入院・手術のため７ヶ月間のブランクが生じました。2016年11月に再開してすぐは電車を降りるとすぐトイレに駆け込むことも多く、かなり苦労しました。それでもペースを維持し続けて、何とかクリアすることができました。
歩行距離1763.0kmは本州最北端青森県下北半島大間崎から国道４号・１号・２号を通り、本州最南端山口県下関までの距離に匹敵します。（秋田・新潟・富山経由の場合は1,624km）</t>
    </r>
    <rPh sb="30" eb="31">
      <t>ゼン</t>
    </rPh>
    <rPh sb="35" eb="37">
      <t>トウハ</t>
    </rPh>
    <phoneticPr fontId="3"/>
  </si>
  <si>
    <t>注：距離・時間は連絡・認定外コースを除いています</t>
    <rPh sb="11" eb="13">
      <t>ニンテイ</t>
    </rPh>
    <rPh sb="13" eb="14">
      <t>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</si>
</sst>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176" formatCode="0.0&quot;km&quot;"/>
    <numFmt numFmtId="177" formatCode="0.0%&quot; &quot;"/>
    <numFmt numFmtId="178" formatCode="0.0"/>
    <numFmt numFmtId="179" formatCode="[h]:mm"/>
    <numFmt numFmtId="180" formatCode="0&quot; &quot;"/>
    <numFmt numFmtId="181" formatCode="0&quot;コース&quot;"/>
    <numFmt numFmtId="182" formatCode="yyyy/m/d\(aaa\)"/>
    <numFmt numFmtId="183" formatCode="&quot;難易度&quot;0&quot;=&quot;"/>
    <numFmt numFmtId="184" formatCode="0.0%"/>
    <numFmt numFmtId="185" formatCode="#,##0_ ;[Red]\-#,##0\ "/>
    <numFmt numFmtId="186" formatCode="yyyy/m/d;@"/>
    <numFmt numFmtId="187" formatCode="0&quot;日&quot;"/>
    <numFmt numFmtId="188" formatCode="0&quot;回&quot;"/>
    <numFmt numFmtId="189" formatCode="0.0&quot;ｺｰｽ&quot;"/>
  </numFmts>
  <fonts count="78">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6"/>
      <name val="ＭＳ 明朝"/>
      <family val="1"/>
      <charset val="128"/>
    </font>
    <font>
      <sz val="10"/>
      <name val="ＭＳ 明朝"/>
      <family val="1"/>
      <charset val="128"/>
    </font>
    <font>
      <sz val="10"/>
      <color rgb="FF000000"/>
      <name val="ＭＳ 明朝"/>
      <family val="1"/>
      <charset val="128"/>
    </font>
    <font>
      <u/>
      <sz val="11"/>
      <color theme="10"/>
      <name val="ＭＳ 明朝"/>
      <family val="1"/>
      <charset val="128"/>
    </font>
    <font>
      <b/>
      <sz val="10"/>
      <name val="ＭＳ 明朝"/>
      <family val="1"/>
      <charset val="128"/>
    </font>
    <font>
      <b/>
      <sz val="12"/>
      <name val="ＭＳ 明朝"/>
      <family val="1"/>
      <charset val="128"/>
    </font>
    <font>
      <b/>
      <sz val="10"/>
      <name val="ＭＳ Ｐ明朝"/>
      <family val="1"/>
      <charset val="128"/>
    </font>
    <font>
      <b/>
      <sz val="10"/>
      <color rgb="FFFF0000"/>
      <name val="ＭＳ 明朝"/>
      <family val="1"/>
      <charset val="128"/>
    </font>
    <font>
      <sz val="10"/>
      <color theme="1"/>
      <name val="ＭＳ 明朝"/>
      <family val="1"/>
      <charset val="128"/>
    </font>
    <font>
      <sz val="10"/>
      <color rgb="FFFF0000"/>
      <name val="ＭＳ 明朝"/>
      <family val="1"/>
      <charset val="128"/>
    </font>
    <font>
      <strike/>
      <sz val="10"/>
      <name val="ＭＳ 明朝"/>
      <family val="1"/>
      <charset val="128"/>
    </font>
    <font>
      <u/>
      <sz val="10"/>
      <color theme="10"/>
      <name val="ＭＳ 明朝"/>
      <family val="1"/>
      <charset val="128"/>
    </font>
    <font>
      <b/>
      <sz val="10"/>
      <color rgb="FF0000FF"/>
      <name val="ＭＳ Ｐ明朝"/>
      <family val="1"/>
      <charset val="128"/>
    </font>
    <font>
      <u/>
      <sz val="11"/>
      <color indexed="12"/>
      <name val="ＭＳ 明朝"/>
      <family val="1"/>
      <charset val="128"/>
    </font>
    <font>
      <sz val="11"/>
      <name val="ＭＳ 明朝"/>
      <family val="1"/>
      <charset val="128"/>
    </font>
    <font>
      <b/>
      <sz val="14"/>
      <name val="ＭＳ Ｐ明朝"/>
      <family val="1"/>
      <charset val="128"/>
    </font>
    <font>
      <b/>
      <sz val="14"/>
      <name val="ＭＳ 明朝"/>
      <family val="1"/>
      <charset val="128"/>
    </font>
    <font>
      <sz val="8"/>
      <name val="ＭＳ 明朝"/>
      <family val="1"/>
      <charset val="128"/>
    </font>
    <font>
      <sz val="9"/>
      <name val="ＭＳ 明朝"/>
      <family val="1"/>
      <charset val="128"/>
    </font>
    <font>
      <b/>
      <sz val="10"/>
      <color theme="1"/>
      <name val="ＭＳ 明朝"/>
      <family val="1"/>
      <charset val="128"/>
    </font>
    <font>
      <b/>
      <sz val="8"/>
      <name val="ＭＳ 明朝"/>
      <family val="1"/>
      <charset val="128"/>
    </font>
    <font>
      <b/>
      <sz val="6"/>
      <name val="ＭＳ 明朝"/>
      <family val="1"/>
      <charset val="128"/>
    </font>
    <font>
      <b/>
      <sz val="9"/>
      <name val="ＭＳ 明朝"/>
      <family val="1"/>
      <charset val="128"/>
    </font>
    <font>
      <strike/>
      <sz val="8"/>
      <name val="ＭＳ 明朝"/>
      <family val="1"/>
      <charset val="128"/>
    </font>
    <font>
      <sz val="18"/>
      <color theme="3"/>
      <name val="ＭＳ Ｐゴシック"/>
      <family val="2"/>
      <charset val="128"/>
      <scheme val="major"/>
    </font>
    <font>
      <b/>
      <u/>
      <sz val="11"/>
      <color theme="10"/>
      <name val="ＭＳ 明朝"/>
      <family val="1"/>
      <charset val="128"/>
    </font>
    <font>
      <b/>
      <u/>
      <sz val="12"/>
      <color theme="10"/>
      <name val="ＭＳ 明朝"/>
      <family val="1"/>
      <charset val="128"/>
    </font>
    <font>
      <sz val="10"/>
      <color theme="7" tint="-0.499984740745262"/>
      <name val="ＭＳ 明朝"/>
      <family val="1"/>
      <charset val="128"/>
    </font>
    <font>
      <sz val="8"/>
      <color theme="7" tint="-0.499984740745262"/>
      <name val="ＭＳ 明朝"/>
      <family val="1"/>
      <charset val="128"/>
    </font>
    <font>
      <sz val="11"/>
      <color rgb="FFFF0000"/>
      <name val="ＭＳ 明朝"/>
      <family val="1"/>
      <charset val="128"/>
    </font>
    <font>
      <sz val="9"/>
      <color theme="7" tint="-0.499984740745262"/>
      <name val="ＭＳ 明朝"/>
      <family val="1"/>
      <charset val="128"/>
    </font>
    <font>
      <sz val="10"/>
      <color rgb="FF3333FF"/>
      <name val="ＭＳ 明朝"/>
      <family val="1"/>
      <charset val="128"/>
    </font>
    <font>
      <b/>
      <sz val="10"/>
      <color rgb="FF3333FF"/>
      <name val="ＭＳ 明朝"/>
      <family val="1"/>
      <charset val="128"/>
    </font>
    <font>
      <sz val="11"/>
      <name val="Meiryo"/>
      <family val="3"/>
      <charset val="128"/>
    </font>
    <font>
      <sz val="10"/>
      <color rgb="FF666666"/>
      <name val="Arial Unicode MS"/>
      <family val="3"/>
      <charset val="128"/>
    </font>
    <font>
      <sz val="10"/>
      <color rgb="FF333333"/>
      <name val="Arial Unicode MS"/>
      <family val="3"/>
      <charset val="128"/>
    </font>
    <font>
      <b/>
      <sz val="10"/>
      <color rgb="FF000000"/>
      <name val="Verdana"/>
      <family val="2"/>
    </font>
    <font>
      <b/>
      <sz val="10"/>
      <color rgb="FF999999"/>
      <name val="Verdana"/>
      <family val="2"/>
    </font>
    <font>
      <b/>
      <sz val="10"/>
      <color rgb="FF800000"/>
      <name val="Verdana"/>
      <family val="2"/>
    </font>
    <font>
      <sz val="10"/>
      <color rgb="FF666666"/>
      <name val="Verdana"/>
      <family val="2"/>
    </font>
    <font>
      <sz val="10"/>
      <color rgb="FF000000"/>
      <name val="Verdana"/>
      <family val="2"/>
    </font>
    <font>
      <b/>
      <sz val="10"/>
      <color rgb="FFCC0000"/>
      <name val="Verdana"/>
      <family val="2"/>
    </font>
    <font>
      <b/>
      <sz val="10"/>
      <color rgb="FF008000"/>
      <name val="Verdana"/>
      <family val="2"/>
    </font>
    <font>
      <b/>
      <sz val="10"/>
      <color rgb="FF000077"/>
      <name val="Verdana"/>
      <family val="2"/>
    </font>
    <font>
      <b/>
      <sz val="10"/>
      <color rgb="FFFFFFDD"/>
      <name val="Verdana"/>
      <family val="2"/>
    </font>
    <font>
      <sz val="10"/>
      <color rgb="FF999999"/>
      <name val="Verdana"/>
      <family val="2"/>
    </font>
    <font>
      <b/>
      <sz val="10"/>
      <color rgb="FF0000FF"/>
      <name val="Verdana"/>
      <family val="2"/>
    </font>
    <font>
      <b/>
      <sz val="10"/>
      <color rgb="FFFF0000"/>
      <name val="Verdana"/>
      <family val="2"/>
    </font>
    <font>
      <b/>
      <sz val="10"/>
      <color rgb="FFFF00FF"/>
      <name val="Verdana"/>
      <family val="2"/>
    </font>
    <font>
      <b/>
      <sz val="10"/>
      <color rgb="FF000080"/>
      <name val="Verdana"/>
      <family val="2"/>
    </font>
    <font>
      <b/>
      <sz val="10"/>
      <color rgb="FF666666"/>
      <name val="Verdana"/>
      <family val="2"/>
    </font>
    <font>
      <sz val="10"/>
      <color rgb="FFAFAFAF"/>
      <name val="Consolas"/>
      <family val="3"/>
    </font>
    <font>
      <sz val="10"/>
      <color rgb="FF000000"/>
      <name val="Consolas"/>
      <family val="3"/>
    </font>
    <font>
      <sz val="10"/>
      <color rgb="FF0033CC"/>
      <name val="Consolas"/>
      <family val="3"/>
    </font>
    <font>
      <sz val="10"/>
      <color rgb="FFA0522D"/>
      <name val="Consolas"/>
      <family val="3"/>
    </font>
    <font>
      <sz val="10"/>
      <color rgb="FF696969"/>
      <name val="Consolas"/>
      <family val="3"/>
    </font>
    <font>
      <sz val="10"/>
      <color rgb="FF808080"/>
      <name val="Consolas"/>
      <family val="3"/>
    </font>
    <font>
      <sz val="10"/>
      <color rgb="FF800000"/>
      <name val="Consolas"/>
      <family val="3"/>
    </font>
    <font>
      <b/>
      <sz val="10"/>
      <color rgb="FFF8F8FF"/>
      <name val="Comic Sans MS"/>
      <family val="4"/>
    </font>
    <font>
      <b/>
      <sz val="10"/>
      <color rgb="FFE0FFFF"/>
      <name val="Verdana"/>
      <family val="2"/>
    </font>
    <font>
      <b/>
      <sz val="10"/>
      <color rgb="FFF8F8FF"/>
      <name val="Verdana"/>
      <family val="2"/>
    </font>
    <font>
      <b/>
      <sz val="10"/>
      <color theme="4" tint="-0.249977111117893"/>
      <name val="ＭＳ 明朝"/>
      <family val="1"/>
      <charset val="128"/>
    </font>
    <font>
      <b/>
      <sz val="11"/>
      <name val="ＭＳ 明朝"/>
      <family val="1"/>
      <charset val="128"/>
    </font>
    <font>
      <sz val="10"/>
      <color rgb="FF7030A0"/>
      <name val="ＭＳ 明朝"/>
      <family val="1"/>
      <charset val="128"/>
    </font>
    <font>
      <sz val="10"/>
      <color theme="5" tint="-0.499984740745262"/>
      <name val="ＭＳ 明朝"/>
      <family val="1"/>
      <charset val="128"/>
    </font>
    <font>
      <b/>
      <sz val="11"/>
      <color rgb="FFFF0000"/>
      <name val="ＭＳ 明朝"/>
      <family val="1"/>
      <charset val="128"/>
    </font>
    <font>
      <sz val="10"/>
      <color rgb="FFC00000"/>
      <name val="ＭＳ 明朝"/>
      <family val="1"/>
      <charset val="128"/>
    </font>
    <font>
      <sz val="10"/>
      <color rgb="FF833C0C"/>
      <name val="ＭＳ 明朝"/>
      <family val="1"/>
      <charset val="128"/>
    </font>
    <font>
      <i/>
      <sz val="9"/>
      <name val="ＭＳ 明朝"/>
      <family val="1"/>
      <charset val="128"/>
    </font>
    <font>
      <b/>
      <sz val="9"/>
      <name val="ＭＳ Ｐ明朝"/>
      <family val="1"/>
      <charset val="128"/>
    </font>
    <font>
      <sz val="9"/>
      <name val="ＭＳ Ｐ明朝"/>
      <family val="1"/>
      <charset val="128"/>
    </font>
    <font>
      <b/>
      <i/>
      <sz val="9"/>
      <name val="ＭＳ 明朝"/>
      <family val="1"/>
      <charset val="128"/>
    </font>
    <font>
      <sz val="12"/>
      <name val="ＭＳ 明朝"/>
      <family val="1"/>
      <charset val="128"/>
    </font>
    <font>
      <sz val="10"/>
      <color rgb="FF2033DF"/>
      <name val="ＭＳ 明朝"/>
      <family val="1"/>
      <charset val="128"/>
    </font>
    <font>
      <b/>
      <sz val="14"/>
      <color rgb="FFFF0000"/>
      <name val="ＭＳ ゴシック"/>
      <family val="3"/>
      <charset val="128"/>
    </font>
  </fonts>
  <fills count="502">
    <fill>
      <patternFill patternType="none"/>
    </fill>
    <fill>
      <patternFill patternType="gray125"/>
    </fill>
    <fill>
      <patternFill patternType="solid">
        <fgColor rgb="FFFFFF66"/>
        <bgColor indexed="64"/>
      </patternFill>
    </fill>
    <fill>
      <patternFill patternType="solid">
        <fgColor rgb="FFFFFFFF"/>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rgb="FF66FFFF"/>
        <bgColor indexed="64"/>
      </patternFill>
    </fill>
    <fill>
      <patternFill patternType="solid">
        <fgColor rgb="FF0099FF"/>
        <bgColor indexed="64"/>
      </patternFill>
    </fill>
    <fill>
      <patternFill patternType="solid">
        <fgColor rgb="FFFFFF99"/>
        <bgColor indexed="64"/>
      </patternFill>
    </fill>
    <fill>
      <patternFill patternType="solid">
        <fgColor rgb="FFFFCC00"/>
        <bgColor indexed="64"/>
      </patternFill>
    </fill>
    <fill>
      <patternFill patternType="solid">
        <fgColor theme="0" tint="-0.14999847407452621"/>
        <bgColor indexed="64"/>
      </patternFill>
    </fill>
    <fill>
      <patternFill patternType="solid">
        <fgColor rgb="FF66CCFF"/>
        <bgColor indexed="64"/>
      </patternFill>
    </fill>
    <fill>
      <patternFill patternType="solid">
        <fgColor rgb="FFFF99FF"/>
        <bgColor indexed="64"/>
      </patternFill>
    </fill>
    <fill>
      <patternFill patternType="solid">
        <fgColor rgb="FFFF9966"/>
        <bgColor indexed="64"/>
      </patternFill>
    </fill>
    <fill>
      <patternFill patternType="solid">
        <fgColor rgb="FFCCFFCC"/>
        <bgColor indexed="64"/>
      </patternFill>
    </fill>
    <fill>
      <patternFill patternType="solid">
        <fgColor rgb="FFFFCCFF"/>
        <bgColor indexed="64"/>
      </patternFill>
    </fill>
    <fill>
      <patternFill patternType="solid">
        <fgColor rgb="FFFFFFCC"/>
        <bgColor indexed="64"/>
      </patternFill>
    </fill>
    <fill>
      <patternFill patternType="solid">
        <fgColor rgb="FF000000"/>
        <bgColor indexed="64"/>
      </patternFill>
    </fill>
    <fill>
      <patternFill patternType="solid">
        <fgColor rgb="FFFFCCCC"/>
        <bgColor indexed="64"/>
      </patternFill>
    </fill>
    <fill>
      <patternFill patternType="solid">
        <fgColor rgb="FF98FB98"/>
        <bgColor indexed="64"/>
      </patternFill>
    </fill>
    <fill>
      <patternFill patternType="solid">
        <fgColor rgb="FFD9E5FF"/>
        <bgColor indexed="64"/>
      </patternFill>
    </fill>
    <fill>
      <patternFill patternType="solid">
        <fgColor rgb="FF808080"/>
        <bgColor indexed="64"/>
      </patternFill>
    </fill>
    <fill>
      <patternFill patternType="solid">
        <fgColor rgb="FFC0C0C0"/>
        <bgColor indexed="64"/>
      </patternFill>
    </fill>
    <fill>
      <patternFill patternType="solid">
        <fgColor rgb="FF0000FF"/>
        <bgColor indexed="64"/>
      </patternFill>
    </fill>
    <fill>
      <patternFill patternType="solid">
        <fgColor rgb="FF000080"/>
        <bgColor indexed="64"/>
      </patternFill>
    </fill>
    <fill>
      <patternFill patternType="solid">
        <fgColor rgb="FF008080"/>
        <bgColor indexed="64"/>
      </patternFill>
    </fill>
    <fill>
      <patternFill patternType="solid">
        <fgColor rgb="FF008000"/>
        <bgColor indexed="64"/>
      </patternFill>
    </fill>
    <fill>
      <patternFill patternType="solid">
        <fgColor rgb="FF00FF00"/>
        <bgColor indexed="64"/>
      </patternFill>
    </fill>
    <fill>
      <patternFill patternType="solid">
        <fgColor rgb="FF00FFFF"/>
        <bgColor indexed="64"/>
      </patternFill>
    </fill>
    <fill>
      <patternFill patternType="solid">
        <fgColor rgb="FFFF0000"/>
        <bgColor indexed="64"/>
      </patternFill>
    </fill>
    <fill>
      <patternFill patternType="solid">
        <fgColor rgb="FFFF00FF"/>
        <bgColor indexed="64"/>
      </patternFill>
    </fill>
    <fill>
      <patternFill patternType="solid">
        <fgColor rgb="FF808000"/>
        <bgColor indexed="64"/>
      </patternFill>
    </fill>
    <fill>
      <patternFill patternType="solid">
        <fgColor rgb="FF800080"/>
        <bgColor indexed="64"/>
      </patternFill>
    </fill>
    <fill>
      <patternFill patternType="solid">
        <fgColor rgb="FF800000"/>
        <bgColor indexed="64"/>
      </patternFill>
    </fill>
    <fill>
      <patternFill patternType="solid">
        <fgColor rgb="FF99FFFF"/>
        <bgColor indexed="64"/>
      </patternFill>
    </fill>
    <fill>
      <patternFill patternType="solid">
        <fgColor rgb="FF33FFFF"/>
        <bgColor indexed="64"/>
      </patternFill>
    </fill>
    <fill>
      <patternFill patternType="solid">
        <fgColor rgb="FF99FFCC"/>
        <bgColor indexed="64"/>
      </patternFill>
    </fill>
    <fill>
      <patternFill patternType="solid">
        <fgColor rgb="FF66FFCC"/>
        <bgColor indexed="64"/>
      </patternFill>
    </fill>
    <fill>
      <patternFill patternType="solid">
        <fgColor rgb="FF33FFCC"/>
        <bgColor indexed="64"/>
      </patternFill>
    </fill>
    <fill>
      <patternFill patternType="solid">
        <fgColor rgb="FF00FFCC"/>
        <bgColor indexed="64"/>
      </patternFill>
    </fill>
    <fill>
      <patternFill patternType="solid">
        <fgColor rgb="FFCCFF99"/>
        <bgColor indexed="64"/>
      </patternFill>
    </fill>
    <fill>
      <patternFill patternType="solid">
        <fgColor rgb="FF99FF99"/>
        <bgColor indexed="64"/>
      </patternFill>
    </fill>
    <fill>
      <patternFill patternType="solid">
        <fgColor rgb="FF66FF99"/>
        <bgColor indexed="64"/>
      </patternFill>
    </fill>
    <fill>
      <patternFill patternType="solid">
        <fgColor rgb="FF33FF99"/>
        <bgColor indexed="64"/>
      </patternFill>
    </fill>
    <fill>
      <patternFill patternType="solid">
        <fgColor rgb="FF00FF99"/>
        <bgColor indexed="64"/>
      </patternFill>
    </fill>
    <fill>
      <patternFill patternType="solid">
        <fgColor rgb="FFCCFF66"/>
        <bgColor indexed="64"/>
      </patternFill>
    </fill>
    <fill>
      <patternFill patternType="solid">
        <fgColor rgb="FF99FF66"/>
        <bgColor indexed="64"/>
      </patternFill>
    </fill>
    <fill>
      <patternFill patternType="solid">
        <fgColor rgb="FF66FF66"/>
        <bgColor indexed="64"/>
      </patternFill>
    </fill>
    <fill>
      <patternFill patternType="solid">
        <fgColor rgb="FF33FF66"/>
        <bgColor indexed="64"/>
      </patternFill>
    </fill>
    <fill>
      <patternFill patternType="solid">
        <fgColor rgb="FF00FF66"/>
        <bgColor indexed="64"/>
      </patternFill>
    </fill>
    <fill>
      <patternFill patternType="solid">
        <fgColor rgb="FFFFFF33"/>
        <bgColor indexed="64"/>
      </patternFill>
    </fill>
    <fill>
      <patternFill patternType="solid">
        <fgColor rgb="FFCCFF33"/>
        <bgColor indexed="64"/>
      </patternFill>
    </fill>
    <fill>
      <patternFill patternType="solid">
        <fgColor rgb="FF99FF33"/>
        <bgColor indexed="64"/>
      </patternFill>
    </fill>
    <fill>
      <patternFill patternType="solid">
        <fgColor rgb="FF66FF33"/>
        <bgColor indexed="64"/>
      </patternFill>
    </fill>
    <fill>
      <patternFill patternType="solid">
        <fgColor rgb="FF33FF33"/>
        <bgColor indexed="64"/>
      </patternFill>
    </fill>
    <fill>
      <patternFill patternType="solid">
        <fgColor rgb="FF00FF33"/>
        <bgColor indexed="64"/>
      </patternFill>
    </fill>
    <fill>
      <patternFill patternType="solid">
        <fgColor rgb="FFCCFF00"/>
        <bgColor indexed="64"/>
      </patternFill>
    </fill>
    <fill>
      <patternFill patternType="solid">
        <fgColor rgb="FF99FF00"/>
        <bgColor indexed="64"/>
      </patternFill>
    </fill>
    <fill>
      <patternFill patternType="solid">
        <fgColor rgb="FF66FF00"/>
        <bgColor indexed="64"/>
      </patternFill>
    </fill>
    <fill>
      <patternFill patternType="solid">
        <fgColor rgb="FF33FF00"/>
        <bgColor indexed="64"/>
      </patternFill>
    </fill>
    <fill>
      <patternFill patternType="solid">
        <fgColor rgb="FFCCCCFF"/>
        <bgColor indexed="64"/>
      </patternFill>
    </fill>
    <fill>
      <patternFill patternType="solid">
        <fgColor rgb="FF99CCFF"/>
        <bgColor indexed="64"/>
      </patternFill>
    </fill>
    <fill>
      <patternFill patternType="solid">
        <fgColor rgb="FF33CCFF"/>
        <bgColor indexed="64"/>
      </patternFill>
    </fill>
    <fill>
      <patternFill patternType="solid">
        <fgColor rgb="FF00CCFF"/>
        <bgColor indexed="64"/>
      </patternFill>
    </fill>
    <fill>
      <patternFill patternType="solid">
        <fgColor rgb="FFCCCCCC"/>
        <bgColor indexed="64"/>
      </patternFill>
    </fill>
    <fill>
      <patternFill patternType="solid">
        <fgColor rgb="FF99CCCC"/>
        <bgColor indexed="64"/>
      </patternFill>
    </fill>
    <fill>
      <patternFill patternType="solid">
        <fgColor rgb="FF66CCCC"/>
        <bgColor indexed="64"/>
      </patternFill>
    </fill>
    <fill>
      <patternFill patternType="solid">
        <fgColor rgb="FF33CCCC"/>
        <bgColor indexed="64"/>
      </patternFill>
    </fill>
    <fill>
      <patternFill patternType="solid">
        <fgColor rgb="FF00CCCC"/>
        <bgColor indexed="64"/>
      </patternFill>
    </fill>
    <fill>
      <patternFill patternType="solid">
        <fgColor rgb="FFFFCC99"/>
        <bgColor indexed="64"/>
      </patternFill>
    </fill>
    <fill>
      <patternFill patternType="solid">
        <fgColor rgb="FFCCCC99"/>
        <bgColor indexed="64"/>
      </patternFill>
    </fill>
    <fill>
      <patternFill patternType="solid">
        <fgColor rgb="FF99CC99"/>
        <bgColor indexed="64"/>
      </patternFill>
    </fill>
    <fill>
      <patternFill patternType="solid">
        <fgColor rgb="FF66CC99"/>
        <bgColor indexed="64"/>
      </patternFill>
    </fill>
    <fill>
      <patternFill patternType="solid">
        <fgColor rgb="FF33CC99"/>
        <bgColor indexed="64"/>
      </patternFill>
    </fill>
    <fill>
      <patternFill patternType="solid">
        <fgColor rgb="FF00CC99"/>
        <bgColor indexed="64"/>
      </patternFill>
    </fill>
    <fill>
      <patternFill patternType="solid">
        <fgColor rgb="FFFFCC66"/>
        <bgColor indexed="64"/>
      </patternFill>
    </fill>
    <fill>
      <patternFill patternType="solid">
        <fgColor rgb="FFCCCC66"/>
        <bgColor indexed="64"/>
      </patternFill>
    </fill>
    <fill>
      <patternFill patternType="solid">
        <fgColor rgb="FF99CC66"/>
        <bgColor indexed="64"/>
      </patternFill>
    </fill>
    <fill>
      <patternFill patternType="solid">
        <fgColor rgb="FF66CC66"/>
        <bgColor indexed="64"/>
      </patternFill>
    </fill>
    <fill>
      <patternFill patternType="solid">
        <fgColor rgb="FF33CC66"/>
        <bgColor indexed="64"/>
      </patternFill>
    </fill>
    <fill>
      <patternFill patternType="solid">
        <fgColor rgb="FF00CC66"/>
        <bgColor indexed="64"/>
      </patternFill>
    </fill>
    <fill>
      <patternFill patternType="solid">
        <fgColor rgb="FFFFCC33"/>
        <bgColor indexed="64"/>
      </patternFill>
    </fill>
    <fill>
      <patternFill patternType="solid">
        <fgColor rgb="FFCCCC33"/>
        <bgColor indexed="64"/>
      </patternFill>
    </fill>
    <fill>
      <patternFill patternType="solid">
        <fgColor rgb="FF99CC33"/>
        <bgColor indexed="64"/>
      </patternFill>
    </fill>
    <fill>
      <patternFill patternType="solid">
        <fgColor rgb="FF66CC33"/>
        <bgColor indexed="64"/>
      </patternFill>
    </fill>
    <fill>
      <patternFill patternType="solid">
        <fgColor rgb="FF33CC33"/>
        <bgColor indexed="64"/>
      </patternFill>
    </fill>
    <fill>
      <patternFill patternType="solid">
        <fgColor rgb="FF00CC33"/>
        <bgColor indexed="64"/>
      </patternFill>
    </fill>
    <fill>
      <patternFill patternType="solid">
        <fgColor rgb="FFCCCC00"/>
        <bgColor indexed="64"/>
      </patternFill>
    </fill>
    <fill>
      <patternFill patternType="solid">
        <fgColor rgb="FF99CC00"/>
        <bgColor indexed="64"/>
      </patternFill>
    </fill>
    <fill>
      <patternFill patternType="solid">
        <fgColor rgb="FF66CC00"/>
        <bgColor indexed="64"/>
      </patternFill>
    </fill>
    <fill>
      <patternFill patternType="solid">
        <fgColor rgb="FF33CC00"/>
        <bgColor indexed="64"/>
      </patternFill>
    </fill>
    <fill>
      <patternFill patternType="solid">
        <fgColor rgb="FF00CC00"/>
        <bgColor indexed="64"/>
      </patternFill>
    </fill>
    <fill>
      <patternFill patternType="solid">
        <fgColor rgb="FFCC99FF"/>
        <bgColor indexed="64"/>
      </patternFill>
    </fill>
    <fill>
      <patternFill patternType="solid">
        <fgColor rgb="FF9999FF"/>
        <bgColor indexed="64"/>
      </patternFill>
    </fill>
    <fill>
      <patternFill patternType="solid">
        <fgColor rgb="FF6699FF"/>
        <bgColor indexed="64"/>
      </patternFill>
    </fill>
    <fill>
      <patternFill patternType="solid">
        <fgColor rgb="FF3399FF"/>
        <bgColor indexed="64"/>
      </patternFill>
    </fill>
    <fill>
      <patternFill patternType="solid">
        <fgColor rgb="FFFF99CC"/>
        <bgColor indexed="64"/>
      </patternFill>
    </fill>
    <fill>
      <patternFill patternType="solid">
        <fgColor rgb="FFCC99CC"/>
        <bgColor indexed="64"/>
      </patternFill>
    </fill>
    <fill>
      <patternFill patternType="solid">
        <fgColor rgb="FF9999CC"/>
        <bgColor indexed="64"/>
      </patternFill>
    </fill>
    <fill>
      <patternFill patternType="solid">
        <fgColor rgb="FF6699CC"/>
        <bgColor indexed="64"/>
      </patternFill>
    </fill>
    <fill>
      <patternFill patternType="solid">
        <fgColor rgb="FF3399CC"/>
        <bgColor indexed="64"/>
      </patternFill>
    </fill>
    <fill>
      <patternFill patternType="solid">
        <fgColor rgb="FF0099CC"/>
        <bgColor indexed="64"/>
      </patternFill>
    </fill>
    <fill>
      <patternFill patternType="solid">
        <fgColor rgb="FFFF9999"/>
        <bgColor indexed="64"/>
      </patternFill>
    </fill>
    <fill>
      <patternFill patternType="solid">
        <fgColor rgb="FFCC9999"/>
        <bgColor indexed="64"/>
      </patternFill>
    </fill>
    <fill>
      <patternFill patternType="solid">
        <fgColor rgb="FF999999"/>
        <bgColor indexed="64"/>
      </patternFill>
    </fill>
    <fill>
      <patternFill patternType="solid">
        <fgColor rgb="FF669999"/>
        <bgColor indexed="64"/>
      </patternFill>
    </fill>
    <fill>
      <patternFill patternType="solid">
        <fgColor rgb="FF339999"/>
        <bgColor indexed="64"/>
      </patternFill>
    </fill>
    <fill>
      <patternFill patternType="solid">
        <fgColor rgb="FF009999"/>
        <bgColor indexed="64"/>
      </patternFill>
    </fill>
    <fill>
      <patternFill patternType="solid">
        <fgColor rgb="FFCC9966"/>
        <bgColor indexed="64"/>
      </patternFill>
    </fill>
    <fill>
      <patternFill patternType="solid">
        <fgColor rgb="FF999966"/>
        <bgColor indexed="64"/>
      </patternFill>
    </fill>
    <fill>
      <patternFill patternType="solid">
        <fgColor rgb="FF669966"/>
        <bgColor indexed="64"/>
      </patternFill>
    </fill>
    <fill>
      <patternFill patternType="solid">
        <fgColor rgb="FF339966"/>
        <bgColor indexed="64"/>
      </patternFill>
    </fill>
    <fill>
      <patternFill patternType="solid">
        <fgColor rgb="FF009966"/>
        <bgColor indexed="64"/>
      </patternFill>
    </fill>
    <fill>
      <patternFill patternType="solid">
        <fgColor rgb="FFFF9933"/>
        <bgColor indexed="64"/>
      </patternFill>
    </fill>
    <fill>
      <patternFill patternType="solid">
        <fgColor rgb="FFCC9933"/>
        <bgColor indexed="64"/>
      </patternFill>
    </fill>
    <fill>
      <patternFill patternType="solid">
        <fgColor rgb="FF999933"/>
        <bgColor indexed="64"/>
      </patternFill>
    </fill>
    <fill>
      <patternFill patternType="solid">
        <fgColor rgb="FF669933"/>
        <bgColor indexed="64"/>
      </patternFill>
    </fill>
    <fill>
      <patternFill patternType="solid">
        <fgColor rgb="FF339933"/>
        <bgColor indexed="64"/>
      </patternFill>
    </fill>
    <fill>
      <patternFill patternType="solid">
        <fgColor rgb="FF009933"/>
        <bgColor indexed="64"/>
      </patternFill>
    </fill>
    <fill>
      <patternFill patternType="solid">
        <fgColor rgb="FFFF9900"/>
        <bgColor indexed="64"/>
      </patternFill>
    </fill>
    <fill>
      <patternFill patternType="solid">
        <fgColor rgb="FFCC9900"/>
        <bgColor indexed="64"/>
      </patternFill>
    </fill>
    <fill>
      <patternFill patternType="solid">
        <fgColor rgb="FF999900"/>
        <bgColor indexed="64"/>
      </patternFill>
    </fill>
    <fill>
      <patternFill patternType="solid">
        <fgColor rgb="FF669900"/>
        <bgColor indexed="64"/>
      </patternFill>
    </fill>
    <fill>
      <patternFill patternType="solid">
        <fgColor rgb="FF339900"/>
        <bgColor indexed="64"/>
      </patternFill>
    </fill>
    <fill>
      <patternFill patternType="solid">
        <fgColor rgb="FF009900"/>
        <bgColor indexed="64"/>
      </patternFill>
    </fill>
    <fill>
      <patternFill patternType="solid">
        <fgColor rgb="FFFF66FF"/>
        <bgColor indexed="64"/>
      </patternFill>
    </fill>
    <fill>
      <patternFill patternType="solid">
        <fgColor rgb="FFCC66FF"/>
        <bgColor indexed="64"/>
      </patternFill>
    </fill>
    <fill>
      <patternFill patternType="solid">
        <fgColor rgb="FF9966FF"/>
        <bgColor indexed="64"/>
      </patternFill>
    </fill>
    <fill>
      <patternFill patternType="solid">
        <fgColor rgb="FF6666FF"/>
        <bgColor indexed="64"/>
      </patternFill>
    </fill>
    <fill>
      <patternFill patternType="solid">
        <fgColor rgb="FF3366FF"/>
        <bgColor indexed="64"/>
      </patternFill>
    </fill>
    <fill>
      <patternFill patternType="solid">
        <fgColor rgb="FF0066FF"/>
        <bgColor indexed="64"/>
      </patternFill>
    </fill>
    <fill>
      <patternFill patternType="solid">
        <fgColor rgb="FFFF66CC"/>
        <bgColor indexed="64"/>
      </patternFill>
    </fill>
    <fill>
      <patternFill patternType="solid">
        <fgColor rgb="FFCC66CC"/>
        <bgColor indexed="64"/>
      </patternFill>
    </fill>
    <fill>
      <patternFill patternType="solid">
        <fgColor rgb="FF9966CC"/>
        <bgColor indexed="64"/>
      </patternFill>
    </fill>
    <fill>
      <patternFill patternType="solid">
        <fgColor rgb="FF6666CC"/>
        <bgColor indexed="64"/>
      </patternFill>
    </fill>
    <fill>
      <patternFill patternType="solid">
        <fgColor rgb="FF3366CC"/>
        <bgColor indexed="64"/>
      </patternFill>
    </fill>
    <fill>
      <patternFill patternType="solid">
        <fgColor rgb="FF0066CC"/>
        <bgColor indexed="64"/>
      </patternFill>
    </fill>
    <fill>
      <patternFill patternType="solid">
        <fgColor rgb="FFFF6699"/>
        <bgColor indexed="64"/>
      </patternFill>
    </fill>
    <fill>
      <patternFill patternType="solid">
        <fgColor rgb="FFCC6699"/>
        <bgColor indexed="64"/>
      </patternFill>
    </fill>
    <fill>
      <patternFill patternType="solid">
        <fgColor rgb="FF996699"/>
        <bgColor indexed="64"/>
      </patternFill>
    </fill>
    <fill>
      <patternFill patternType="solid">
        <fgColor rgb="FF666699"/>
        <bgColor indexed="64"/>
      </patternFill>
    </fill>
    <fill>
      <patternFill patternType="solid">
        <fgColor rgb="FF336699"/>
        <bgColor indexed="64"/>
      </patternFill>
    </fill>
    <fill>
      <patternFill patternType="solid">
        <fgColor rgb="FF006699"/>
        <bgColor indexed="64"/>
      </patternFill>
    </fill>
    <fill>
      <patternFill patternType="solid">
        <fgColor rgb="FFFF6666"/>
        <bgColor indexed="64"/>
      </patternFill>
    </fill>
    <fill>
      <patternFill patternType="solid">
        <fgColor rgb="FFCC6666"/>
        <bgColor indexed="64"/>
      </patternFill>
    </fill>
    <fill>
      <patternFill patternType="solid">
        <fgColor rgb="FF996666"/>
        <bgColor indexed="64"/>
      </patternFill>
    </fill>
    <fill>
      <patternFill patternType="solid">
        <fgColor rgb="FF666666"/>
        <bgColor indexed="64"/>
      </patternFill>
    </fill>
    <fill>
      <patternFill patternType="solid">
        <fgColor rgb="FF336666"/>
        <bgColor indexed="64"/>
      </patternFill>
    </fill>
    <fill>
      <patternFill patternType="solid">
        <fgColor rgb="FF006666"/>
        <bgColor indexed="64"/>
      </patternFill>
    </fill>
    <fill>
      <patternFill patternType="solid">
        <fgColor rgb="FFFF6633"/>
        <bgColor indexed="64"/>
      </patternFill>
    </fill>
    <fill>
      <patternFill patternType="solid">
        <fgColor rgb="FFCC6633"/>
        <bgColor indexed="64"/>
      </patternFill>
    </fill>
    <fill>
      <patternFill patternType="solid">
        <fgColor rgb="FF996633"/>
        <bgColor indexed="64"/>
      </patternFill>
    </fill>
    <fill>
      <patternFill patternType="solid">
        <fgColor rgb="FF666633"/>
        <bgColor indexed="64"/>
      </patternFill>
    </fill>
    <fill>
      <patternFill patternType="solid">
        <fgColor rgb="FF336633"/>
        <bgColor indexed="64"/>
      </patternFill>
    </fill>
    <fill>
      <patternFill patternType="solid">
        <fgColor rgb="FF006633"/>
        <bgColor indexed="64"/>
      </patternFill>
    </fill>
    <fill>
      <patternFill patternType="solid">
        <fgColor rgb="FFFF6600"/>
        <bgColor indexed="64"/>
      </patternFill>
    </fill>
    <fill>
      <patternFill patternType="solid">
        <fgColor rgb="FFCC6600"/>
        <bgColor indexed="64"/>
      </patternFill>
    </fill>
    <fill>
      <patternFill patternType="solid">
        <fgColor rgb="FF996600"/>
        <bgColor indexed="64"/>
      </patternFill>
    </fill>
    <fill>
      <patternFill patternType="solid">
        <fgColor rgb="FF666600"/>
        <bgColor indexed="64"/>
      </patternFill>
    </fill>
    <fill>
      <patternFill patternType="solid">
        <fgColor rgb="FF336600"/>
        <bgColor indexed="64"/>
      </patternFill>
    </fill>
    <fill>
      <patternFill patternType="solid">
        <fgColor rgb="FF006600"/>
        <bgColor indexed="64"/>
      </patternFill>
    </fill>
    <fill>
      <patternFill patternType="solid">
        <fgColor rgb="FFFF33FF"/>
        <bgColor indexed="64"/>
      </patternFill>
    </fill>
    <fill>
      <patternFill patternType="solid">
        <fgColor rgb="FFCC33FF"/>
        <bgColor indexed="64"/>
      </patternFill>
    </fill>
    <fill>
      <patternFill patternType="solid">
        <fgColor rgb="FF9933FF"/>
        <bgColor indexed="64"/>
      </patternFill>
    </fill>
    <fill>
      <patternFill patternType="solid">
        <fgColor rgb="FF6633FF"/>
        <bgColor indexed="64"/>
      </patternFill>
    </fill>
    <fill>
      <patternFill patternType="solid">
        <fgColor rgb="FF3333FF"/>
        <bgColor indexed="64"/>
      </patternFill>
    </fill>
    <fill>
      <patternFill patternType="solid">
        <fgColor rgb="FF0033FF"/>
        <bgColor indexed="64"/>
      </patternFill>
    </fill>
    <fill>
      <patternFill patternType="solid">
        <fgColor rgb="FFFF33CC"/>
        <bgColor indexed="64"/>
      </patternFill>
    </fill>
    <fill>
      <patternFill patternType="solid">
        <fgColor rgb="FFCC33CC"/>
        <bgColor indexed="64"/>
      </patternFill>
    </fill>
    <fill>
      <patternFill patternType="solid">
        <fgColor rgb="FF9933CC"/>
        <bgColor indexed="64"/>
      </patternFill>
    </fill>
    <fill>
      <patternFill patternType="solid">
        <fgColor rgb="FF6633CC"/>
        <bgColor indexed="64"/>
      </patternFill>
    </fill>
    <fill>
      <patternFill patternType="solid">
        <fgColor rgb="FF3333CC"/>
        <bgColor indexed="64"/>
      </patternFill>
    </fill>
    <fill>
      <patternFill patternType="solid">
        <fgColor rgb="FF0033CC"/>
        <bgColor indexed="64"/>
      </patternFill>
    </fill>
    <fill>
      <patternFill patternType="solid">
        <fgColor rgb="FFFF3399"/>
        <bgColor indexed="64"/>
      </patternFill>
    </fill>
    <fill>
      <patternFill patternType="solid">
        <fgColor rgb="FFCC3399"/>
        <bgColor indexed="64"/>
      </patternFill>
    </fill>
    <fill>
      <patternFill patternType="solid">
        <fgColor rgb="FF993399"/>
        <bgColor indexed="64"/>
      </patternFill>
    </fill>
    <fill>
      <patternFill patternType="solid">
        <fgColor rgb="FF663399"/>
        <bgColor indexed="64"/>
      </patternFill>
    </fill>
    <fill>
      <patternFill patternType="solid">
        <fgColor rgb="FF333399"/>
        <bgColor indexed="64"/>
      </patternFill>
    </fill>
    <fill>
      <patternFill patternType="solid">
        <fgColor rgb="FF003399"/>
        <bgColor indexed="64"/>
      </patternFill>
    </fill>
    <fill>
      <patternFill patternType="solid">
        <fgColor rgb="FFFF3366"/>
        <bgColor indexed="64"/>
      </patternFill>
    </fill>
    <fill>
      <patternFill patternType="solid">
        <fgColor rgb="FFCC3366"/>
        <bgColor indexed="64"/>
      </patternFill>
    </fill>
    <fill>
      <patternFill patternType="solid">
        <fgColor rgb="FF993366"/>
        <bgColor indexed="64"/>
      </patternFill>
    </fill>
    <fill>
      <patternFill patternType="solid">
        <fgColor rgb="FF663366"/>
        <bgColor indexed="64"/>
      </patternFill>
    </fill>
    <fill>
      <patternFill patternType="solid">
        <fgColor rgb="FF333366"/>
        <bgColor indexed="64"/>
      </patternFill>
    </fill>
    <fill>
      <patternFill patternType="solid">
        <fgColor rgb="FF003366"/>
        <bgColor indexed="64"/>
      </patternFill>
    </fill>
    <fill>
      <patternFill patternType="solid">
        <fgColor rgb="FFFF3333"/>
        <bgColor indexed="64"/>
      </patternFill>
    </fill>
    <fill>
      <patternFill patternType="solid">
        <fgColor rgb="FFCC3333"/>
        <bgColor indexed="64"/>
      </patternFill>
    </fill>
    <fill>
      <patternFill patternType="solid">
        <fgColor rgb="FF993333"/>
        <bgColor indexed="64"/>
      </patternFill>
    </fill>
    <fill>
      <patternFill patternType="solid">
        <fgColor rgb="FF663333"/>
        <bgColor indexed="64"/>
      </patternFill>
    </fill>
    <fill>
      <patternFill patternType="solid">
        <fgColor rgb="FF333333"/>
        <bgColor indexed="64"/>
      </patternFill>
    </fill>
    <fill>
      <patternFill patternType="solid">
        <fgColor rgb="FF003333"/>
        <bgColor indexed="64"/>
      </patternFill>
    </fill>
    <fill>
      <patternFill patternType="solid">
        <fgColor rgb="FFFF3300"/>
        <bgColor indexed="64"/>
      </patternFill>
    </fill>
    <fill>
      <patternFill patternType="solid">
        <fgColor rgb="FFCC3300"/>
        <bgColor indexed="64"/>
      </patternFill>
    </fill>
    <fill>
      <patternFill patternType="solid">
        <fgColor rgb="FF993300"/>
        <bgColor indexed="64"/>
      </patternFill>
    </fill>
    <fill>
      <patternFill patternType="solid">
        <fgColor rgb="FF663300"/>
        <bgColor indexed="64"/>
      </patternFill>
    </fill>
    <fill>
      <patternFill patternType="solid">
        <fgColor rgb="FF333300"/>
        <bgColor indexed="64"/>
      </patternFill>
    </fill>
    <fill>
      <patternFill patternType="solid">
        <fgColor rgb="FF003300"/>
        <bgColor indexed="64"/>
      </patternFill>
    </fill>
    <fill>
      <patternFill patternType="solid">
        <fgColor rgb="FFCC00FF"/>
        <bgColor indexed="64"/>
      </patternFill>
    </fill>
    <fill>
      <patternFill patternType="solid">
        <fgColor rgb="FF9900FF"/>
        <bgColor indexed="64"/>
      </patternFill>
    </fill>
    <fill>
      <patternFill patternType="solid">
        <fgColor rgb="FF6600FF"/>
        <bgColor indexed="64"/>
      </patternFill>
    </fill>
    <fill>
      <patternFill patternType="solid">
        <fgColor rgb="FF3300FF"/>
        <bgColor indexed="64"/>
      </patternFill>
    </fill>
    <fill>
      <patternFill patternType="solid">
        <fgColor rgb="FFFF00CC"/>
        <bgColor indexed="64"/>
      </patternFill>
    </fill>
    <fill>
      <patternFill patternType="solid">
        <fgColor rgb="FFCC00CC"/>
        <bgColor indexed="64"/>
      </patternFill>
    </fill>
    <fill>
      <patternFill patternType="solid">
        <fgColor rgb="FF9900CC"/>
        <bgColor indexed="64"/>
      </patternFill>
    </fill>
    <fill>
      <patternFill patternType="solid">
        <fgColor rgb="FF6600CC"/>
        <bgColor indexed="64"/>
      </patternFill>
    </fill>
    <fill>
      <patternFill patternType="solid">
        <fgColor rgb="FF3300CC"/>
        <bgColor indexed="64"/>
      </patternFill>
    </fill>
    <fill>
      <patternFill patternType="solid">
        <fgColor rgb="FF0000CC"/>
        <bgColor indexed="64"/>
      </patternFill>
    </fill>
    <fill>
      <patternFill patternType="solid">
        <fgColor rgb="FFFF0099"/>
        <bgColor indexed="64"/>
      </patternFill>
    </fill>
    <fill>
      <patternFill patternType="solid">
        <fgColor rgb="FFCC0099"/>
        <bgColor indexed="64"/>
      </patternFill>
    </fill>
    <fill>
      <patternFill patternType="solid">
        <fgColor rgb="FF990099"/>
        <bgColor indexed="64"/>
      </patternFill>
    </fill>
    <fill>
      <patternFill patternType="solid">
        <fgColor rgb="FF660099"/>
        <bgColor indexed="64"/>
      </patternFill>
    </fill>
    <fill>
      <patternFill patternType="solid">
        <fgColor rgb="FF330099"/>
        <bgColor indexed="64"/>
      </patternFill>
    </fill>
    <fill>
      <patternFill patternType="solid">
        <fgColor rgb="FF000099"/>
        <bgColor indexed="64"/>
      </patternFill>
    </fill>
    <fill>
      <patternFill patternType="solid">
        <fgColor rgb="FFFF0066"/>
        <bgColor indexed="64"/>
      </patternFill>
    </fill>
    <fill>
      <patternFill patternType="solid">
        <fgColor rgb="FFCC0066"/>
        <bgColor indexed="64"/>
      </patternFill>
    </fill>
    <fill>
      <patternFill patternType="solid">
        <fgColor rgb="FF990066"/>
        <bgColor indexed="64"/>
      </patternFill>
    </fill>
    <fill>
      <patternFill patternType="solid">
        <fgColor rgb="FF660066"/>
        <bgColor indexed="64"/>
      </patternFill>
    </fill>
    <fill>
      <patternFill patternType="solid">
        <fgColor rgb="FF330066"/>
        <bgColor indexed="64"/>
      </patternFill>
    </fill>
    <fill>
      <patternFill patternType="solid">
        <fgColor rgb="FF000066"/>
        <bgColor indexed="64"/>
      </patternFill>
    </fill>
    <fill>
      <patternFill patternType="solid">
        <fgColor rgb="FFFF0033"/>
        <bgColor indexed="64"/>
      </patternFill>
    </fill>
    <fill>
      <patternFill patternType="solid">
        <fgColor rgb="FFCC0033"/>
        <bgColor indexed="64"/>
      </patternFill>
    </fill>
    <fill>
      <patternFill patternType="solid">
        <fgColor rgb="FF990033"/>
        <bgColor indexed="64"/>
      </patternFill>
    </fill>
    <fill>
      <patternFill patternType="solid">
        <fgColor rgb="FF660033"/>
        <bgColor indexed="64"/>
      </patternFill>
    </fill>
    <fill>
      <patternFill patternType="solid">
        <fgColor rgb="FF330033"/>
        <bgColor indexed="64"/>
      </patternFill>
    </fill>
    <fill>
      <patternFill patternType="solid">
        <fgColor rgb="FF000033"/>
        <bgColor indexed="64"/>
      </patternFill>
    </fill>
    <fill>
      <patternFill patternType="solid">
        <fgColor rgb="FFCC0000"/>
        <bgColor indexed="64"/>
      </patternFill>
    </fill>
    <fill>
      <patternFill patternType="solid">
        <fgColor rgb="FF990000"/>
        <bgColor indexed="64"/>
      </patternFill>
    </fill>
    <fill>
      <patternFill patternType="solid">
        <fgColor rgb="FF660000"/>
        <bgColor indexed="64"/>
      </patternFill>
    </fill>
    <fill>
      <patternFill patternType="solid">
        <fgColor rgb="FF330000"/>
        <bgColor indexed="64"/>
      </patternFill>
    </fill>
    <fill>
      <patternFill patternType="solid">
        <fgColor rgb="FFFFFFEE"/>
        <bgColor indexed="64"/>
      </patternFill>
    </fill>
    <fill>
      <patternFill patternType="solid">
        <fgColor rgb="FFEEFFFF"/>
        <bgColor indexed="64"/>
      </patternFill>
    </fill>
    <fill>
      <patternFill patternType="solid">
        <fgColor rgb="FFFFEEFF"/>
        <bgColor indexed="64"/>
      </patternFill>
    </fill>
    <fill>
      <patternFill patternType="solid">
        <fgColor rgb="FFEEEEEE"/>
        <bgColor indexed="64"/>
      </patternFill>
    </fill>
    <fill>
      <patternFill patternType="solid">
        <fgColor rgb="FFFFFFDD"/>
        <bgColor indexed="64"/>
      </patternFill>
    </fill>
    <fill>
      <patternFill patternType="solid">
        <fgColor rgb="FFDDFFFF"/>
        <bgColor indexed="64"/>
      </patternFill>
    </fill>
    <fill>
      <patternFill patternType="solid">
        <fgColor rgb="FFFFDDFF"/>
        <bgColor indexed="64"/>
      </patternFill>
    </fill>
    <fill>
      <patternFill patternType="solid">
        <fgColor rgb="FFEE0000"/>
        <bgColor indexed="64"/>
      </patternFill>
    </fill>
    <fill>
      <patternFill patternType="solid">
        <fgColor rgb="FF00EE00"/>
        <bgColor indexed="64"/>
      </patternFill>
    </fill>
    <fill>
      <patternFill patternType="solid">
        <fgColor rgb="FF0000EE"/>
        <bgColor indexed="64"/>
      </patternFill>
    </fill>
    <fill>
      <patternFill patternType="solid">
        <fgColor rgb="FFDDDDDD"/>
        <bgColor indexed="64"/>
      </patternFill>
    </fill>
    <fill>
      <patternFill patternType="solid">
        <fgColor rgb="FFDD0000"/>
        <bgColor indexed="64"/>
      </patternFill>
    </fill>
    <fill>
      <patternFill patternType="solid">
        <fgColor rgb="FF00DD00"/>
        <bgColor indexed="64"/>
      </patternFill>
    </fill>
    <fill>
      <patternFill patternType="solid">
        <fgColor rgb="FF0000DD"/>
        <bgColor indexed="64"/>
      </patternFill>
    </fill>
    <fill>
      <patternFill patternType="solid">
        <fgColor rgb="FFFFFFBB"/>
        <bgColor indexed="64"/>
      </patternFill>
    </fill>
    <fill>
      <patternFill patternType="solid">
        <fgColor rgb="FFBBFFFF"/>
        <bgColor indexed="64"/>
      </patternFill>
    </fill>
    <fill>
      <patternFill patternType="solid">
        <fgColor rgb="FFFFBBFF"/>
        <bgColor indexed="64"/>
      </patternFill>
    </fill>
    <fill>
      <patternFill patternType="solid">
        <fgColor rgb="FFBBBBBB"/>
        <bgColor indexed="64"/>
      </patternFill>
    </fill>
    <fill>
      <patternFill patternType="solid">
        <fgColor rgb="FFFFFFAA"/>
        <bgColor indexed="64"/>
      </patternFill>
    </fill>
    <fill>
      <patternFill patternType="solid">
        <fgColor rgb="FFAAFFFF"/>
        <bgColor indexed="64"/>
      </patternFill>
    </fill>
    <fill>
      <patternFill patternType="solid">
        <fgColor rgb="FFFFAAFF"/>
        <bgColor indexed="64"/>
      </patternFill>
    </fill>
    <fill>
      <patternFill patternType="solid">
        <fgColor rgb="FFBB0000"/>
        <bgColor indexed="64"/>
      </patternFill>
    </fill>
    <fill>
      <patternFill patternType="solid">
        <fgColor rgb="FF00BB00"/>
        <bgColor indexed="64"/>
      </patternFill>
    </fill>
    <fill>
      <patternFill patternType="solid">
        <fgColor rgb="FF0000BB"/>
        <bgColor indexed="64"/>
      </patternFill>
    </fill>
    <fill>
      <patternFill patternType="solid">
        <fgColor rgb="FFAAAAAA"/>
        <bgColor indexed="64"/>
      </patternFill>
    </fill>
    <fill>
      <patternFill patternType="solid">
        <fgColor rgb="FFAA0000"/>
        <bgColor indexed="64"/>
      </patternFill>
    </fill>
    <fill>
      <patternFill patternType="solid">
        <fgColor rgb="FF00AA00"/>
        <bgColor indexed="64"/>
      </patternFill>
    </fill>
    <fill>
      <patternFill patternType="solid">
        <fgColor rgb="FF0000AA"/>
        <bgColor indexed="64"/>
      </patternFill>
    </fill>
    <fill>
      <patternFill patternType="solid">
        <fgColor rgb="FFFFFF88"/>
        <bgColor indexed="64"/>
      </patternFill>
    </fill>
    <fill>
      <patternFill patternType="solid">
        <fgColor rgb="FF88FFFF"/>
        <bgColor indexed="64"/>
      </patternFill>
    </fill>
    <fill>
      <patternFill patternType="solid">
        <fgColor rgb="FFFF88FF"/>
        <bgColor indexed="64"/>
      </patternFill>
    </fill>
    <fill>
      <patternFill patternType="solid">
        <fgColor rgb="FF888888"/>
        <bgColor indexed="64"/>
      </patternFill>
    </fill>
    <fill>
      <patternFill patternType="solid">
        <fgColor rgb="FFFFFF77"/>
        <bgColor indexed="64"/>
      </patternFill>
    </fill>
    <fill>
      <patternFill patternType="solid">
        <fgColor rgb="FF77FFFF"/>
        <bgColor indexed="64"/>
      </patternFill>
    </fill>
    <fill>
      <patternFill patternType="solid">
        <fgColor rgb="FFFF77FF"/>
        <bgColor indexed="64"/>
      </patternFill>
    </fill>
    <fill>
      <patternFill patternType="solid">
        <fgColor rgb="FF880000"/>
        <bgColor indexed="64"/>
      </patternFill>
    </fill>
    <fill>
      <patternFill patternType="solid">
        <fgColor rgb="FF008800"/>
        <bgColor indexed="64"/>
      </patternFill>
    </fill>
    <fill>
      <patternFill patternType="solid">
        <fgColor rgb="FF000088"/>
        <bgColor indexed="64"/>
      </patternFill>
    </fill>
    <fill>
      <patternFill patternType="solid">
        <fgColor rgb="FF777777"/>
        <bgColor indexed="64"/>
      </patternFill>
    </fill>
    <fill>
      <patternFill patternType="solid">
        <fgColor rgb="FF770000"/>
        <bgColor indexed="64"/>
      </patternFill>
    </fill>
    <fill>
      <patternFill patternType="solid">
        <fgColor rgb="FF007700"/>
        <bgColor indexed="64"/>
      </patternFill>
    </fill>
    <fill>
      <patternFill patternType="solid">
        <fgColor rgb="FF000077"/>
        <bgColor indexed="64"/>
      </patternFill>
    </fill>
    <fill>
      <patternFill patternType="solid">
        <fgColor rgb="FFFFFF55"/>
        <bgColor indexed="64"/>
      </patternFill>
    </fill>
    <fill>
      <patternFill patternType="solid">
        <fgColor rgb="FF55FFFF"/>
        <bgColor indexed="64"/>
      </patternFill>
    </fill>
    <fill>
      <patternFill patternType="solid">
        <fgColor rgb="FFFF55FF"/>
        <bgColor indexed="64"/>
      </patternFill>
    </fill>
    <fill>
      <patternFill patternType="solid">
        <fgColor rgb="FF555555"/>
        <bgColor indexed="64"/>
      </patternFill>
    </fill>
    <fill>
      <patternFill patternType="solid">
        <fgColor rgb="FFFFFF44"/>
        <bgColor indexed="64"/>
      </patternFill>
    </fill>
    <fill>
      <patternFill patternType="solid">
        <fgColor rgb="FF44FFFF"/>
        <bgColor indexed="64"/>
      </patternFill>
    </fill>
    <fill>
      <patternFill patternType="solid">
        <fgColor rgb="FFFF44FF"/>
        <bgColor indexed="64"/>
      </patternFill>
    </fill>
    <fill>
      <patternFill patternType="solid">
        <fgColor rgb="FF550000"/>
        <bgColor indexed="64"/>
      </patternFill>
    </fill>
    <fill>
      <patternFill patternType="solid">
        <fgColor rgb="FF005500"/>
        <bgColor indexed="64"/>
      </patternFill>
    </fill>
    <fill>
      <patternFill patternType="solid">
        <fgColor rgb="FF000055"/>
        <bgColor indexed="64"/>
      </patternFill>
    </fill>
    <fill>
      <patternFill patternType="solid">
        <fgColor rgb="FF444444"/>
        <bgColor indexed="64"/>
      </patternFill>
    </fill>
    <fill>
      <patternFill patternType="solid">
        <fgColor rgb="FF440000"/>
        <bgColor indexed="64"/>
      </patternFill>
    </fill>
    <fill>
      <patternFill patternType="solid">
        <fgColor rgb="FF004400"/>
        <bgColor indexed="64"/>
      </patternFill>
    </fill>
    <fill>
      <patternFill patternType="solid">
        <fgColor rgb="FF000044"/>
        <bgColor indexed="64"/>
      </patternFill>
    </fill>
    <fill>
      <patternFill patternType="solid">
        <fgColor rgb="FFFFFF22"/>
        <bgColor indexed="64"/>
      </patternFill>
    </fill>
    <fill>
      <patternFill patternType="solid">
        <fgColor rgb="FF22FFFF"/>
        <bgColor indexed="64"/>
      </patternFill>
    </fill>
    <fill>
      <patternFill patternType="solid">
        <fgColor rgb="FFFF22FF"/>
        <bgColor indexed="64"/>
      </patternFill>
    </fill>
    <fill>
      <patternFill patternType="solid">
        <fgColor rgb="FF222222"/>
        <bgColor indexed="64"/>
      </patternFill>
    </fill>
    <fill>
      <patternFill patternType="solid">
        <fgColor rgb="FFFFFF11"/>
        <bgColor indexed="64"/>
      </patternFill>
    </fill>
    <fill>
      <patternFill patternType="solid">
        <fgColor rgb="FF11FFFF"/>
        <bgColor indexed="64"/>
      </patternFill>
    </fill>
    <fill>
      <patternFill patternType="solid">
        <fgColor rgb="FFFF11FF"/>
        <bgColor indexed="64"/>
      </patternFill>
    </fill>
    <fill>
      <patternFill patternType="solid">
        <fgColor rgb="FF220000"/>
        <bgColor indexed="64"/>
      </patternFill>
    </fill>
    <fill>
      <patternFill patternType="solid">
        <fgColor rgb="FF002200"/>
        <bgColor indexed="64"/>
      </patternFill>
    </fill>
    <fill>
      <patternFill patternType="solid">
        <fgColor rgb="FF000022"/>
        <bgColor indexed="64"/>
      </patternFill>
    </fill>
    <fill>
      <patternFill patternType="solid">
        <fgColor rgb="FF111111"/>
        <bgColor indexed="64"/>
      </patternFill>
    </fill>
    <fill>
      <patternFill patternType="solid">
        <fgColor rgb="FF110000"/>
        <bgColor indexed="64"/>
      </patternFill>
    </fill>
    <fill>
      <patternFill patternType="solid">
        <fgColor rgb="FF001100"/>
        <bgColor indexed="64"/>
      </patternFill>
    </fill>
    <fill>
      <patternFill patternType="solid">
        <fgColor rgb="FF000011"/>
        <bgColor indexed="64"/>
      </patternFill>
    </fill>
    <fill>
      <patternFill patternType="solid">
        <fgColor rgb="FFE6FFE9"/>
        <bgColor indexed="64"/>
      </patternFill>
    </fill>
    <fill>
      <patternFill patternType="solid">
        <fgColor rgb="FFCEF9DC"/>
        <bgColor indexed="64"/>
      </patternFill>
    </fill>
    <fill>
      <patternFill patternType="solid">
        <fgColor rgb="FFF3FFD8"/>
        <bgColor indexed="64"/>
      </patternFill>
    </fill>
    <fill>
      <patternFill patternType="solid">
        <fgColor rgb="FFD7EEFF"/>
        <bgColor indexed="64"/>
      </patternFill>
    </fill>
    <fill>
      <patternFill patternType="solid">
        <fgColor rgb="FFEAD9FF"/>
        <bgColor indexed="64"/>
      </patternFill>
    </fill>
    <fill>
      <patternFill patternType="solid">
        <fgColor rgb="FFFFD5EC"/>
        <bgColor indexed="64"/>
      </patternFill>
    </fill>
    <fill>
      <patternFill patternType="solid">
        <fgColor rgb="FFFFDBC9"/>
        <bgColor indexed="64"/>
      </patternFill>
    </fill>
    <fill>
      <patternFill patternType="solid">
        <fgColor rgb="FFCBFFD3"/>
        <bgColor indexed="64"/>
      </patternFill>
    </fill>
    <fill>
      <patternFill patternType="solid">
        <fgColor rgb="FFB1F9D0"/>
        <bgColor indexed="64"/>
      </patternFill>
    </fill>
    <fill>
      <patternFill patternType="solid">
        <fgColor rgb="FFEDFFBE"/>
        <bgColor indexed="64"/>
      </patternFill>
    </fill>
    <fill>
      <patternFill patternType="solid">
        <fgColor rgb="FFC2EEFF"/>
        <bgColor indexed="64"/>
      </patternFill>
    </fill>
    <fill>
      <patternFill patternType="solid">
        <fgColor rgb="FFBAD3FF"/>
        <bgColor indexed="64"/>
      </patternFill>
    </fill>
    <fill>
      <patternFill patternType="solid">
        <fgColor rgb="FFDCC2FF"/>
        <bgColor indexed="64"/>
      </patternFill>
    </fill>
    <fill>
      <patternFill patternType="solid">
        <fgColor rgb="FFFFBEDA"/>
        <bgColor indexed="64"/>
      </patternFill>
    </fill>
    <fill>
      <patternFill patternType="solid">
        <fgColor rgb="FFFFC7AF"/>
        <bgColor indexed="64"/>
      </patternFill>
    </fill>
    <fill>
      <patternFill patternType="solid">
        <fgColor rgb="FFAEFFBD"/>
        <bgColor indexed="64"/>
      </patternFill>
    </fill>
    <fill>
      <patternFill patternType="solid">
        <fgColor rgb="FF9BF9CC"/>
        <bgColor indexed="64"/>
      </patternFill>
    </fill>
    <fill>
      <patternFill patternType="solid">
        <fgColor rgb="FFE9FFA5"/>
        <bgColor indexed="64"/>
      </patternFill>
    </fill>
    <fill>
      <patternFill patternType="solid">
        <fgColor rgb="FFA7F1FF"/>
        <bgColor indexed="64"/>
      </patternFill>
    </fill>
    <fill>
      <patternFill patternType="solid">
        <fgColor rgb="FFA4C6FF"/>
        <bgColor indexed="64"/>
      </patternFill>
    </fill>
    <fill>
      <patternFill patternType="solid">
        <fgColor rgb="FFD0B0FF"/>
        <bgColor indexed="64"/>
      </patternFill>
    </fill>
    <fill>
      <patternFill patternType="solid">
        <fgColor rgb="FFFFABCE"/>
        <bgColor indexed="64"/>
      </patternFill>
    </fill>
    <fill>
      <patternFill patternType="solid">
        <fgColor rgb="FFFFAD90"/>
        <bgColor indexed="64"/>
      </patternFill>
    </fill>
    <fill>
      <patternFill patternType="solid">
        <fgColor rgb="FF93FFAB"/>
        <bgColor indexed="64"/>
      </patternFill>
    </fill>
    <fill>
      <patternFill patternType="solid">
        <fgColor rgb="FF86F9C5"/>
        <bgColor indexed="64"/>
      </patternFill>
    </fill>
    <fill>
      <patternFill patternType="solid">
        <fgColor rgb="FFE4FF8D"/>
        <bgColor indexed="64"/>
      </patternFill>
    </fill>
    <fill>
      <patternFill patternType="solid">
        <fgColor rgb="FF8EF1FF"/>
        <bgColor indexed="64"/>
      </patternFill>
    </fill>
    <fill>
      <patternFill patternType="solid">
        <fgColor rgb="FF8EB8FF"/>
        <bgColor indexed="64"/>
      </patternFill>
    </fill>
    <fill>
      <patternFill patternType="solid">
        <fgColor rgb="FFC299FF"/>
        <bgColor indexed="64"/>
      </patternFill>
    </fill>
    <fill>
      <patternFill patternType="solid">
        <fgColor rgb="FFFF97C2"/>
        <bgColor indexed="64"/>
      </patternFill>
    </fill>
    <fill>
      <patternFill patternType="solid">
        <fgColor rgb="FFFF9872"/>
        <bgColor indexed="64"/>
      </patternFill>
    </fill>
    <fill>
      <patternFill patternType="solid">
        <fgColor rgb="FF78FF94"/>
        <bgColor indexed="64"/>
      </patternFill>
    </fill>
    <fill>
      <patternFill patternType="solid">
        <fgColor rgb="FF77F9C3"/>
        <bgColor indexed="64"/>
      </patternFill>
    </fill>
    <fill>
      <patternFill patternType="solid">
        <fgColor rgb="FFDBFF71"/>
        <bgColor indexed="64"/>
      </patternFill>
    </fill>
    <fill>
      <patternFill patternType="solid">
        <fgColor rgb="FF77EEFF"/>
        <bgColor indexed="64"/>
      </patternFill>
    </fill>
    <fill>
      <patternFill patternType="solid">
        <fgColor rgb="FF75A9FF"/>
        <bgColor indexed="64"/>
      </patternFill>
    </fill>
    <fill>
      <patternFill patternType="solid">
        <fgColor rgb="FFB384FF"/>
        <bgColor indexed="64"/>
      </patternFill>
    </fill>
    <fill>
      <patternFill patternType="solid">
        <fgColor rgb="FFFF82B2"/>
        <bgColor indexed="64"/>
      </patternFill>
    </fill>
    <fill>
      <patternFill patternType="solid">
        <fgColor rgb="FFFF8856"/>
        <bgColor indexed="64"/>
      </patternFill>
    </fill>
    <fill>
      <patternFill patternType="solid">
        <fgColor rgb="FF5BFF7F"/>
        <bgColor indexed="64"/>
      </patternFill>
    </fill>
    <fill>
      <patternFill patternType="solid">
        <fgColor rgb="FF64F9C1"/>
        <bgColor indexed="64"/>
      </patternFill>
    </fill>
    <fill>
      <patternFill patternType="solid">
        <fgColor rgb="FFD6FF58"/>
        <bgColor indexed="64"/>
      </patternFill>
    </fill>
    <fill>
      <patternFill patternType="solid">
        <fgColor rgb="FF60EEFF"/>
        <bgColor indexed="64"/>
      </patternFill>
    </fill>
    <fill>
      <patternFill patternType="solid">
        <fgColor rgb="FF5D99FF"/>
        <bgColor indexed="64"/>
      </patternFill>
    </fill>
    <fill>
      <patternFill patternType="solid">
        <fgColor rgb="FFA16EFF"/>
        <bgColor indexed="64"/>
      </patternFill>
    </fill>
    <fill>
      <patternFill patternType="solid">
        <fgColor rgb="FFFF69A3"/>
        <bgColor indexed="64"/>
      </patternFill>
    </fill>
    <fill>
      <patternFill patternType="solid">
        <fgColor rgb="FFFF773E"/>
        <bgColor indexed="64"/>
      </patternFill>
    </fill>
    <fill>
      <patternFill patternType="solid">
        <fgColor rgb="FF43FF6B"/>
        <bgColor indexed="64"/>
      </patternFill>
    </fill>
    <fill>
      <patternFill patternType="solid">
        <fgColor rgb="FF4DF9B9"/>
        <bgColor indexed="64"/>
      </patternFill>
    </fill>
    <fill>
      <patternFill patternType="solid">
        <fgColor rgb="FFD0FF43"/>
        <bgColor indexed="64"/>
      </patternFill>
    </fill>
    <fill>
      <patternFill patternType="solid">
        <fgColor rgb="FF46EEFF"/>
        <bgColor indexed="64"/>
      </patternFill>
    </fill>
    <fill>
      <patternFill patternType="solid">
        <fgColor rgb="FF4689FF"/>
        <bgColor indexed="64"/>
      </patternFill>
    </fill>
    <fill>
      <patternFill patternType="solid">
        <fgColor rgb="FF9057FF"/>
        <bgColor indexed="64"/>
      </patternFill>
    </fill>
    <fill>
      <patternFill patternType="solid">
        <fgColor rgb="FFFF5192"/>
        <bgColor indexed="64"/>
      </patternFill>
    </fill>
    <fill>
      <patternFill patternType="solid">
        <fgColor rgb="FFFF6928"/>
        <bgColor indexed="64"/>
      </patternFill>
    </fill>
    <fill>
      <patternFill patternType="solid">
        <fgColor rgb="FF2DFF57"/>
        <bgColor indexed="64"/>
      </patternFill>
    </fill>
    <fill>
      <patternFill patternType="solid">
        <fgColor rgb="FF30F9B2"/>
        <bgColor indexed="64"/>
      </patternFill>
    </fill>
    <fill>
      <patternFill patternType="solid">
        <fgColor rgb="FFC9FF2F"/>
        <bgColor indexed="64"/>
      </patternFill>
    </fill>
    <fill>
      <patternFill patternType="solid">
        <fgColor rgb="FF32EEFF"/>
        <bgColor indexed="64"/>
      </patternFill>
    </fill>
    <fill>
      <patternFill patternType="solid">
        <fgColor rgb="FF2C7CFF"/>
        <bgColor indexed="64"/>
      </patternFill>
    </fill>
    <fill>
      <patternFill patternType="solid">
        <fgColor rgb="FF7B3CFF"/>
        <bgColor indexed="64"/>
      </patternFill>
    </fill>
    <fill>
      <patternFill patternType="solid">
        <fgColor rgb="FFFF367F"/>
        <bgColor indexed="64"/>
      </patternFill>
    </fill>
    <fill>
      <patternFill patternType="solid">
        <fgColor rgb="FFFF5F17"/>
        <bgColor indexed="64"/>
      </patternFill>
    </fill>
    <fill>
      <patternFill patternType="solid">
        <fgColor rgb="FF1BFF4A"/>
        <bgColor indexed="64"/>
      </patternFill>
    </fill>
    <fill>
      <patternFill patternType="solid">
        <fgColor rgb="FF17F9AD"/>
        <bgColor indexed="64"/>
      </patternFill>
    </fill>
    <fill>
      <patternFill patternType="solid">
        <fgColor rgb="FFBEFF15"/>
        <bgColor indexed="64"/>
      </patternFill>
    </fill>
    <fill>
      <patternFill patternType="solid">
        <fgColor rgb="FF13EEFF"/>
        <bgColor indexed="64"/>
      </patternFill>
    </fill>
    <fill>
      <patternFill patternType="solid">
        <fgColor rgb="FF136FFF"/>
        <bgColor indexed="64"/>
      </patternFill>
    </fill>
    <fill>
      <patternFill patternType="solid">
        <fgColor rgb="FF6927FF"/>
        <bgColor indexed="64"/>
      </patternFill>
    </fill>
    <fill>
      <patternFill patternType="solid">
        <fgColor rgb="FFFF1A6F"/>
        <bgColor indexed="64"/>
      </patternFill>
    </fill>
    <fill>
      <patternFill patternType="solid">
        <fgColor rgb="FFFF570D"/>
        <bgColor indexed="64"/>
      </patternFill>
    </fill>
    <fill>
      <patternFill patternType="solid">
        <fgColor rgb="FF00FF3B"/>
        <bgColor indexed="64"/>
      </patternFill>
    </fill>
    <fill>
      <patternFill patternType="solid">
        <fgColor rgb="FF00F9A9"/>
        <bgColor indexed="64"/>
      </patternFill>
    </fill>
    <fill>
      <patternFill patternType="solid">
        <fgColor rgb="FFB6FF01"/>
        <bgColor indexed="64"/>
      </patternFill>
    </fill>
    <fill>
      <patternFill patternType="solid">
        <fgColor rgb="FF00ECFF"/>
        <bgColor indexed="64"/>
      </patternFill>
    </fill>
    <fill>
      <patternFill patternType="solid">
        <fgColor rgb="FF005FFF"/>
        <bgColor indexed="64"/>
      </patternFill>
    </fill>
    <fill>
      <patternFill patternType="solid">
        <fgColor rgb="FF5507FF"/>
        <bgColor indexed="64"/>
      </patternFill>
    </fill>
    <fill>
      <patternFill patternType="solid">
        <fgColor rgb="FFFF0461"/>
        <bgColor indexed="64"/>
      </patternFill>
    </fill>
    <fill>
      <patternFill patternType="solid">
        <fgColor rgb="FFFF4F02"/>
        <bgColor indexed="64"/>
      </patternFill>
    </fill>
    <fill>
      <patternFill patternType="solid">
        <fgColor rgb="FF2F4F4F"/>
        <bgColor indexed="64"/>
      </patternFill>
    </fill>
    <fill>
      <patternFill patternType="solid">
        <fgColor rgb="FF708090"/>
        <bgColor indexed="64"/>
      </patternFill>
    </fill>
    <fill>
      <patternFill patternType="solid">
        <fgColor rgb="FF778899"/>
        <bgColor indexed="64"/>
      </patternFill>
    </fill>
    <fill>
      <patternFill patternType="solid">
        <fgColor rgb="FF696969"/>
        <bgColor indexed="64"/>
      </patternFill>
    </fill>
    <fill>
      <patternFill patternType="solid">
        <fgColor rgb="FFA9A9A9"/>
        <bgColor indexed="64"/>
      </patternFill>
    </fill>
    <fill>
      <patternFill patternType="solid">
        <fgColor rgb="FFD3D3D3"/>
        <bgColor indexed="64"/>
      </patternFill>
    </fill>
    <fill>
      <patternFill patternType="solid">
        <fgColor rgb="FFDCDCDC"/>
        <bgColor indexed="64"/>
      </patternFill>
    </fill>
    <fill>
      <patternFill patternType="solid">
        <fgColor rgb="FFB0C4DE"/>
        <bgColor indexed="64"/>
      </patternFill>
    </fill>
    <fill>
      <patternFill patternType="solid">
        <fgColor rgb="FF00008B"/>
        <bgColor indexed="64"/>
      </patternFill>
    </fill>
    <fill>
      <patternFill patternType="solid">
        <fgColor rgb="FF191970"/>
        <bgColor indexed="64"/>
      </patternFill>
    </fill>
    <fill>
      <patternFill patternType="solid">
        <fgColor rgb="FF483D8B"/>
        <bgColor indexed="64"/>
      </patternFill>
    </fill>
    <fill>
      <patternFill patternType="solid">
        <fgColor rgb="FF4B0082"/>
        <bgColor indexed="64"/>
      </patternFill>
    </fill>
    <fill>
      <patternFill patternType="solid">
        <fgColor rgb="FF0000CD"/>
        <bgColor indexed="64"/>
      </patternFill>
    </fill>
    <fill>
      <patternFill patternType="solid">
        <fgColor rgb="FF7B68EE"/>
        <bgColor indexed="64"/>
      </patternFill>
    </fill>
    <fill>
      <patternFill patternType="solid">
        <fgColor rgb="FF4169E1"/>
        <bgColor indexed="64"/>
      </patternFill>
    </fill>
    <fill>
      <patternFill patternType="solid">
        <fgColor rgb="FF6495ED"/>
        <bgColor indexed="64"/>
      </patternFill>
    </fill>
    <fill>
      <patternFill patternType="solid">
        <fgColor rgb="FF008BBB"/>
        <bgColor indexed="64"/>
      </patternFill>
    </fill>
    <fill>
      <patternFill patternType="solid">
        <fgColor rgb="FF4682B4"/>
        <bgColor indexed="64"/>
      </patternFill>
    </fill>
    <fill>
      <patternFill patternType="solid">
        <fgColor rgb="FF1E90FF"/>
        <bgColor indexed="64"/>
      </patternFill>
    </fill>
    <fill>
      <patternFill patternType="solid">
        <fgColor rgb="FF00BFFF"/>
        <bgColor indexed="64"/>
      </patternFill>
    </fill>
    <fill>
      <patternFill patternType="solid">
        <fgColor rgb="FF87CEFA"/>
        <bgColor indexed="64"/>
      </patternFill>
    </fill>
    <fill>
      <patternFill patternType="solid">
        <fgColor rgb="FF87CEEB"/>
        <bgColor indexed="64"/>
      </patternFill>
    </fill>
    <fill>
      <patternFill patternType="solid">
        <fgColor rgb="FFADD8E6"/>
        <bgColor indexed="64"/>
      </patternFill>
    </fill>
    <fill>
      <patternFill patternType="solid">
        <fgColor rgb="FF5F9EA0"/>
        <bgColor indexed="64"/>
      </patternFill>
    </fill>
    <fill>
      <patternFill patternType="solid">
        <fgColor rgb="FF20B2AA"/>
        <bgColor indexed="64"/>
      </patternFill>
    </fill>
    <fill>
      <patternFill patternType="solid">
        <fgColor rgb="FF66CDAA"/>
        <bgColor indexed="64"/>
      </patternFill>
    </fill>
    <fill>
      <patternFill patternType="solid">
        <fgColor rgb="FF00CED1"/>
        <bgColor indexed="64"/>
      </patternFill>
    </fill>
    <fill>
      <patternFill patternType="solid">
        <fgColor rgb="FF48D1CC"/>
        <bgColor indexed="64"/>
      </patternFill>
    </fill>
    <fill>
      <patternFill patternType="solid">
        <fgColor rgb="FF40E0D0"/>
        <bgColor indexed="64"/>
      </patternFill>
    </fill>
    <fill>
      <patternFill patternType="solid">
        <fgColor rgb="FFB0E0E6"/>
        <bgColor indexed="64"/>
      </patternFill>
    </fill>
    <fill>
      <patternFill patternType="solid">
        <fgColor rgb="FFAFEEEE"/>
        <bgColor indexed="64"/>
      </patternFill>
    </fill>
    <fill>
      <patternFill patternType="solid">
        <fgColor rgb="FF6B8E23"/>
        <bgColor indexed="64"/>
      </patternFill>
    </fill>
    <fill>
      <patternFill patternType="solid">
        <fgColor rgb="FF556B2F"/>
        <bgColor indexed="64"/>
      </patternFill>
    </fill>
    <fill>
      <patternFill patternType="solid">
        <fgColor rgb="FF006400"/>
        <bgColor indexed="64"/>
      </patternFill>
    </fill>
    <fill>
      <patternFill patternType="solid">
        <fgColor rgb="FF228B22"/>
        <bgColor indexed="64"/>
      </patternFill>
    </fill>
    <fill>
      <patternFill patternType="solid">
        <fgColor rgb="FF2E8B57"/>
        <bgColor indexed="64"/>
      </patternFill>
    </fill>
    <fill>
      <patternFill patternType="solid">
        <fgColor rgb="FF3CB371"/>
        <bgColor indexed="64"/>
      </patternFill>
    </fill>
    <fill>
      <patternFill patternType="solid">
        <fgColor rgb="FF32CD32"/>
        <bgColor indexed="64"/>
      </patternFill>
    </fill>
    <fill>
      <patternFill patternType="solid">
        <fgColor rgb="FF9ACD32"/>
        <bgColor indexed="64"/>
      </patternFill>
    </fill>
    <fill>
      <patternFill patternType="solid">
        <fgColor rgb="FF7FFFD4"/>
        <bgColor indexed="64"/>
      </patternFill>
    </fill>
    <fill>
      <patternFill patternType="solid">
        <fgColor rgb="FF00FA9A"/>
        <bgColor indexed="64"/>
      </patternFill>
    </fill>
    <fill>
      <patternFill patternType="solid">
        <fgColor rgb="FF00FF7F"/>
        <bgColor indexed="64"/>
      </patternFill>
    </fill>
    <fill>
      <patternFill patternType="solid">
        <fgColor rgb="FF7CFC00"/>
        <bgColor indexed="64"/>
      </patternFill>
    </fill>
    <fill>
      <patternFill patternType="solid">
        <fgColor rgb="FF7FFF00"/>
        <bgColor indexed="64"/>
      </patternFill>
    </fill>
    <fill>
      <patternFill patternType="solid">
        <fgColor rgb="FFADFF2F"/>
        <bgColor indexed="64"/>
      </patternFill>
    </fill>
    <fill>
      <patternFill patternType="solid">
        <fgColor rgb="FF90EE90"/>
        <bgColor indexed="64"/>
      </patternFill>
    </fill>
    <fill>
      <patternFill patternType="solid">
        <fgColor rgb="FF8B008B"/>
        <bgColor indexed="64"/>
      </patternFill>
    </fill>
    <fill>
      <patternFill patternType="solid">
        <fgColor rgb="FF6A5ACD"/>
        <bgColor indexed="64"/>
      </patternFill>
    </fill>
    <fill>
      <patternFill patternType="solid">
        <fgColor rgb="FF8A2BE2"/>
        <bgColor indexed="64"/>
      </patternFill>
    </fill>
    <fill>
      <patternFill patternType="solid">
        <fgColor rgb="FF9400D3"/>
        <bgColor indexed="64"/>
      </patternFill>
    </fill>
    <fill>
      <patternFill patternType="solid">
        <fgColor rgb="FF9932CC"/>
        <bgColor indexed="64"/>
      </patternFill>
    </fill>
    <fill>
      <patternFill patternType="solid">
        <fgColor rgb="FFBA55D3"/>
        <bgColor indexed="64"/>
      </patternFill>
    </fill>
    <fill>
      <patternFill patternType="solid">
        <fgColor rgb="FF9370DB"/>
        <bgColor indexed="64"/>
      </patternFill>
    </fill>
    <fill>
      <patternFill patternType="solid">
        <fgColor rgb="FF8FBC8F"/>
        <bgColor indexed="64"/>
      </patternFill>
    </fill>
    <fill>
      <patternFill patternType="solid">
        <fgColor rgb="FF8B0000"/>
        <bgColor indexed="64"/>
      </patternFill>
    </fill>
    <fill>
      <patternFill patternType="solid">
        <fgColor rgb="FF8B4513"/>
        <bgColor indexed="64"/>
      </patternFill>
    </fill>
    <fill>
      <patternFill patternType="solid">
        <fgColor rgb="FFA52A2A"/>
        <bgColor indexed="64"/>
      </patternFill>
    </fill>
    <fill>
      <patternFill patternType="solid">
        <fgColor rgb="FFB22222"/>
        <bgColor indexed="64"/>
      </patternFill>
    </fill>
    <fill>
      <patternFill patternType="solid">
        <fgColor rgb="FFA0522D"/>
        <bgColor indexed="64"/>
      </patternFill>
    </fill>
    <fill>
      <patternFill patternType="solid">
        <fgColor rgb="FFCD5C5C"/>
        <bgColor indexed="64"/>
      </patternFill>
    </fill>
    <fill>
      <patternFill patternType="solid">
        <fgColor rgb="FFD2691E"/>
        <bgColor indexed="64"/>
      </patternFill>
    </fill>
    <fill>
      <patternFill patternType="solid">
        <fgColor rgb="FFBDB76B"/>
        <bgColor indexed="64"/>
      </patternFill>
    </fill>
    <fill>
      <patternFill patternType="solid">
        <fgColor rgb="FFDC143C"/>
        <bgColor indexed="64"/>
      </patternFill>
    </fill>
    <fill>
      <patternFill patternType="solid">
        <fgColor rgb="FFFF1493"/>
        <bgColor indexed="64"/>
      </patternFill>
    </fill>
    <fill>
      <patternFill patternType="solid">
        <fgColor rgb="FFFF69B4"/>
        <bgColor indexed="64"/>
      </patternFill>
    </fill>
    <fill>
      <patternFill patternType="solid">
        <fgColor rgb="FFDA70D6"/>
        <bgColor indexed="64"/>
      </patternFill>
    </fill>
    <fill>
      <patternFill patternType="solid">
        <fgColor rgb="FFEE82EE"/>
        <bgColor indexed="64"/>
      </patternFill>
    </fill>
    <fill>
      <patternFill patternType="solid">
        <fgColor rgb="FFDDA0DD"/>
        <bgColor indexed="64"/>
      </patternFill>
    </fill>
    <fill>
      <patternFill patternType="solid">
        <fgColor rgb="FFD8BFD8"/>
        <bgColor indexed="64"/>
      </patternFill>
    </fill>
    <fill>
      <patternFill patternType="solid">
        <fgColor rgb="FFBC8F8F"/>
        <bgColor indexed="64"/>
      </patternFill>
    </fill>
    <fill>
      <patternFill patternType="solid">
        <fgColor rgb="FFC71585"/>
        <bgColor indexed="64"/>
      </patternFill>
    </fill>
    <fill>
      <patternFill patternType="solid">
        <fgColor rgb="FFDB7093"/>
        <bgColor indexed="64"/>
      </patternFill>
    </fill>
    <fill>
      <patternFill patternType="solid">
        <fgColor rgb="FFE9967A"/>
        <bgColor indexed="64"/>
      </patternFill>
    </fill>
    <fill>
      <patternFill patternType="solid">
        <fgColor rgb="FFF08080"/>
        <bgColor indexed="64"/>
      </patternFill>
    </fill>
    <fill>
      <patternFill patternType="solid">
        <fgColor rgb="FFFFA07A"/>
        <bgColor indexed="64"/>
      </patternFill>
    </fill>
    <fill>
      <patternFill patternType="solid">
        <fgColor rgb="FFFFB6C1"/>
        <bgColor indexed="64"/>
      </patternFill>
    </fill>
    <fill>
      <patternFill patternType="solid">
        <fgColor rgb="FFFFC0CB"/>
        <bgColor indexed="64"/>
      </patternFill>
    </fill>
    <fill>
      <patternFill patternType="solid">
        <fgColor rgb="FFFF4500"/>
        <bgColor indexed="64"/>
      </patternFill>
    </fill>
    <fill>
      <patternFill patternType="solid">
        <fgColor rgb="FFFF6347"/>
        <bgColor indexed="64"/>
      </patternFill>
    </fill>
    <fill>
      <patternFill patternType="solid">
        <fgColor rgb="FFFF4F50"/>
        <bgColor indexed="64"/>
      </patternFill>
    </fill>
    <fill>
      <patternFill patternType="solid">
        <fgColor rgb="FFFA8072"/>
        <bgColor indexed="64"/>
      </patternFill>
    </fill>
    <fill>
      <patternFill patternType="solid">
        <fgColor rgb="FFFF8C00"/>
        <bgColor indexed="64"/>
      </patternFill>
    </fill>
    <fill>
      <patternFill patternType="solid">
        <fgColor rgb="FFFFA500"/>
        <bgColor indexed="64"/>
      </patternFill>
    </fill>
    <fill>
      <patternFill patternType="solid">
        <fgColor rgb="FFF4A460"/>
        <bgColor indexed="64"/>
      </patternFill>
    </fill>
    <fill>
      <patternFill patternType="solid">
        <fgColor rgb="FFE6E6FA"/>
        <bgColor indexed="64"/>
      </patternFill>
    </fill>
    <fill>
      <patternFill patternType="solid">
        <fgColor rgb="FFB8860B"/>
        <bgColor indexed="64"/>
      </patternFill>
    </fill>
    <fill>
      <patternFill patternType="solid">
        <fgColor rgb="FFCD853F"/>
        <bgColor indexed="64"/>
      </patternFill>
    </fill>
    <fill>
      <patternFill patternType="solid">
        <fgColor rgb="FFDAA520"/>
        <bgColor indexed="64"/>
      </patternFill>
    </fill>
    <fill>
      <patternFill patternType="solid">
        <fgColor rgb="FFD2B48C"/>
        <bgColor indexed="64"/>
      </patternFill>
    </fill>
    <fill>
      <patternFill patternType="solid">
        <fgColor rgb="FFDEB887"/>
        <bgColor indexed="64"/>
      </patternFill>
    </fill>
    <fill>
      <patternFill patternType="solid">
        <fgColor rgb="FFFFD700"/>
        <bgColor indexed="64"/>
      </patternFill>
    </fill>
    <fill>
      <patternFill patternType="solid">
        <fgColor rgb="FFFFE4E1"/>
        <bgColor indexed="64"/>
      </patternFill>
    </fill>
    <fill>
      <patternFill patternType="solid">
        <fgColor rgb="FFE0FFFF"/>
        <bgColor indexed="64"/>
      </patternFill>
    </fill>
    <fill>
      <patternFill patternType="solid">
        <fgColor rgb="FFF0E68C"/>
        <bgColor indexed="64"/>
      </patternFill>
    </fill>
    <fill>
      <patternFill patternType="solid">
        <fgColor rgb="FFEEE8AA"/>
        <bgColor indexed="64"/>
      </patternFill>
    </fill>
    <fill>
      <patternFill patternType="solid">
        <fgColor rgb="FFFAFAD2"/>
        <bgColor indexed="64"/>
      </patternFill>
    </fill>
    <fill>
      <patternFill patternType="solid">
        <fgColor rgb="FFFFFACD"/>
        <bgColor indexed="64"/>
      </patternFill>
    </fill>
    <fill>
      <patternFill patternType="solid">
        <fgColor rgb="FFF5F5DC"/>
        <bgColor indexed="64"/>
      </patternFill>
    </fill>
    <fill>
      <patternFill patternType="solid">
        <fgColor rgb="FFFFF8DC"/>
        <bgColor indexed="64"/>
      </patternFill>
    </fill>
    <fill>
      <patternFill patternType="solid">
        <fgColor rgb="FFFFFFE0"/>
        <bgColor indexed="64"/>
      </patternFill>
    </fill>
    <fill>
      <patternFill patternType="solid">
        <fgColor rgb="FFFFDAB9"/>
        <bgColor indexed="64"/>
      </patternFill>
    </fill>
    <fill>
      <patternFill patternType="solid">
        <fgColor rgb="FFF5DEB3"/>
        <bgColor indexed="64"/>
      </patternFill>
    </fill>
    <fill>
      <patternFill patternType="solid">
        <fgColor rgb="FFFFDEAD"/>
        <bgColor indexed="64"/>
      </patternFill>
    </fill>
    <fill>
      <patternFill patternType="solid">
        <fgColor rgb="FFFFE4B5"/>
        <bgColor indexed="64"/>
      </patternFill>
    </fill>
    <fill>
      <patternFill patternType="solid">
        <fgColor rgb="FFFFE4C4"/>
        <bgColor indexed="64"/>
      </patternFill>
    </fill>
    <fill>
      <patternFill patternType="solid">
        <fgColor rgb="FFFFEBCD"/>
        <bgColor indexed="64"/>
      </patternFill>
    </fill>
    <fill>
      <patternFill patternType="solid">
        <fgColor rgb="FFFFEFD5"/>
        <bgColor indexed="64"/>
      </patternFill>
    </fill>
    <fill>
      <patternFill patternType="solid">
        <fgColor rgb="FFFAEBD7"/>
        <bgColor indexed="64"/>
      </patternFill>
    </fill>
    <fill>
      <patternFill patternType="solid">
        <fgColor rgb="FFFFF0F5"/>
        <bgColor indexed="64"/>
      </patternFill>
    </fill>
    <fill>
      <patternFill patternType="solid">
        <fgColor rgb="FFFAF0E6"/>
        <bgColor indexed="64"/>
      </patternFill>
    </fill>
    <fill>
      <patternFill patternType="solid">
        <fgColor rgb="FFFFF5EE"/>
        <bgColor indexed="64"/>
      </patternFill>
    </fill>
    <fill>
      <patternFill patternType="solid">
        <fgColor rgb="FFFDF5E6"/>
        <bgColor indexed="64"/>
      </patternFill>
    </fill>
    <fill>
      <patternFill patternType="solid">
        <fgColor rgb="FFF0F8FF"/>
        <bgColor indexed="64"/>
      </patternFill>
    </fill>
    <fill>
      <patternFill patternType="solid">
        <fgColor rgb="FFF0FFF0"/>
        <bgColor indexed="64"/>
      </patternFill>
    </fill>
    <fill>
      <patternFill patternType="solid">
        <fgColor rgb="FFF0FFFF"/>
        <bgColor indexed="64"/>
      </patternFill>
    </fill>
    <fill>
      <patternFill patternType="solid">
        <fgColor rgb="FFF5FFFA"/>
        <bgColor indexed="64"/>
      </patternFill>
    </fill>
    <fill>
      <patternFill patternType="solid">
        <fgColor rgb="FFF5F5F5"/>
        <bgColor indexed="64"/>
      </patternFill>
    </fill>
    <fill>
      <patternFill patternType="solid">
        <fgColor rgb="FFF8F8FF"/>
        <bgColor indexed="64"/>
      </patternFill>
    </fill>
    <fill>
      <patternFill patternType="solid">
        <fgColor rgb="FFFFFAF0"/>
        <bgColor indexed="64"/>
      </patternFill>
    </fill>
    <fill>
      <patternFill patternType="solid">
        <fgColor rgb="FFFFFFF0"/>
        <bgColor indexed="64"/>
      </patternFill>
    </fill>
    <fill>
      <patternFill patternType="solid">
        <fgColor rgb="FFFFFAFA"/>
        <bgColor indexed="64"/>
      </patternFill>
    </fill>
    <fill>
      <patternFill patternType="solid">
        <fgColor rgb="FF84F8A8"/>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111111"/>
      </left>
      <right/>
      <top style="thin">
        <color rgb="FF111111"/>
      </top>
      <bottom style="thin">
        <color indexed="64"/>
      </bottom>
      <diagonal/>
    </border>
    <border>
      <left/>
      <right style="thin">
        <color rgb="FF111111"/>
      </right>
      <top style="thin">
        <color rgb="FF111111"/>
      </top>
      <bottom style="thin">
        <color indexed="64"/>
      </bottom>
      <diagonal/>
    </border>
    <border>
      <left style="medium">
        <color rgb="FFDDDDDD"/>
      </left>
      <right style="medium">
        <color rgb="FFDDDDDD"/>
      </right>
      <top style="medium">
        <color rgb="FFDDDDDD"/>
      </top>
      <bottom style="medium">
        <color rgb="FFDDDDDD"/>
      </bottom>
      <diagonal/>
    </border>
    <border>
      <left style="medium">
        <color rgb="FFDDDDDD"/>
      </left>
      <right/>
      <top style="medium">
        <color rgb="FFDDDDDD"/>
      </top>
      <bottom style="medium">
        <color rgb="FFDDDDDD"/>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top/>
      <bottom style="medium">
        <color rgb="FFDDDDDD"/>
      </bottom>
      <diagonal/>
    </border>
    <border>
      <left style="medium">
        <color rgb="FF0000FF"/>
      </left>
      <right style="medium">
        <color rgb="FF0000FF"/>
      </right>
      <top style="medium">
        <color rgb="FF0000FF"/>
      </top>
      <bottom/>
      <diagonal/>
    </border>
    <border>
      <left style="medium">
        <color rgb="FF0000FF"/>
      </left>
      <right style="medium">
        <color rgb="FF0000FF"/>
      </right>
      <top/>
      <bottom style="medium">
        <color rgb="FF0000FF"/>
      </bottom>
      <diagonal/>
    </border>
    <border>
      <left style="thick">
        <color rgb="FF00FF00"/>
      </left>
      <right style="thick">
        <color rgb="FF00FF00"/>
      </right>
      <top style="thick">
        <color rgb="FF00FF00"/>
      </top>
      <bottom style="thick">
        <color rgb="FF00FF00"/>
      </bottom>
      <diagonal/>
    </border>
    <border>
      <left style="medium">
        <color rgb="FFC0C0C0"/>
      </left>
      <right/>
      <top/>
      <bottom/>
      <diagonal/>
    </border>
    <border>
      <left style="medium">
        <color rgb="FFC0C0C0"/>
      </left>
      <right style="medium">
        <color rgb="FFC0C0C0"/>
      </right>
      <top style="medium">
        <color rgb="FFC0C0C0"/>
      </top>
      <bottom style="medium">
        <color rgb="FFC0C0C0"/>
      </bottom>
      <diagonal/>
    </border>
    <border>
      <left style="thin">
        <color rgb="FF111111"/>
      </left>
      <right style="thin">
        <color rgb="FF111111"/>
      </right>
      <top style="thin">
        <color rgb="FF111111"/>
      </top>
      <bottom style="thin">
        <color rgb="FF111111"/>
      </bottom>
      <diagonal/>
    </border>
    <border>
      <left style="thin">
        <color rgb="FF111111"/>
      </left>
      <right style="thin">
        <color rgb="FF111111"/>
      </right>
      <top style="thin">
        <color rgb="FF111111"/>
      </top>
      <bottom/>
      <diagonal/>
    </border>
    <border>
      <left style="thin">
        <color rgb="FF111111"/>
      </left>
      <right style="thin">
        <color rgb="FF111111"/>
      </right>
      <top/>
      <bottom style="thin">
        <color rgb="FF111111"/>
      </bottom>
      <diagonal/>
    </border>
    <border>
      <left style="thin">
        <color rgb="FF111111"/>
      </left>
      <right style="thin">
        <color rgb="FF111111"/>
      </right>
      <top style="thin">
        <color indexed="64"/>
      </top>
      <bottom/>
      <diagonal/>
    </border>
    <border>
      <left style="thin">
        <color rgb="FF111111"/>
      </left>
      <right style="thin">
        <color rgb="FF111111"/>
      </right>
      <top/>
      <bottom/>
      <diagonal/>
    </border>
  </borders>
  <cellStyleXfs count="6">
    <xf numFmtId="0" fontId="0" fillId="0" borderId="0">
      <alignment vertical="center"/>
    </xf>
    <xf numFmtId="9" fontId="2" fillId="0" borderId="0" applyFont="0" applyFill="0" applyBorder="0" applyAlignment="0" applyProtection="0">
      <alignment vertical="center"/>
    </xf>
    <xf numFmtId="0" fontId="6" fillId="0" borderId="0" applyNumberFormat="0" applyFill="0" applyBorder="0" applyAlignment="0" applyProtection="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 fillId="0" borderId="0" applyFont="0" applyFill="0" applyBorder="0" applyAlignment="0" applyProtection="0">
      <alignment vertical="center"/>
    </xf>
  </cellStyleXfs>
  <cellXfs count="1029">
    <xf numFmtId="0" fontId="0" fillId="0" borderId="0" xfId="0">
      <alignment vertical="center"/>
    </xf>
    <xf numFmtId="0" fontId="0" fillId="0" borderId="1" xfId="0" applyBorder="1">
      <alignment vertical="center"/>
    </xf>
    <xf numFmtId="0" fontId="4" fillId="0" borderId="1" xfId="0" applyFont="1" applyBorder="1" applyAlignment="1">
      <alignment horizontal="center" vertical="center"/>
    </xf>
    <xf numFmtId="0" fontId="4" fillId="0" borderId="1" xfId="0" applyFont="1" applyBorder="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1" fontId="7" fillId="4" borderId="1" xfId="0" applyNumberFormat="1" applyFont="1" applyFill="1" applyBorder="1">
      <alignment vertical="center"/>
    </xf>
    <xf numFmtId="0" fontId="8" fillId="0" borderId="0" xfId="0" applyFont="1">
      <alignment vertical="center"/>
    </xf>
    <xf numFmtId="0" fontId="4" fillId="0" borderId="0" xfId="0" applyFont="1">
      <alignment vertical="center"/>
    </xf>
    <xf numFmtId="0" fontId="7" fillId="0" borderId="0" xfId="0" applyFont="1">
      <alignment vertical="center"/>
    </xf>
    <xf numFmtId="0" fontId="6" fillId="0" borderId="0" xfId="2">
      <alignment vertical="center"/>
    </xf>
    <xf numFmtId="10" fontId="4" fillId="0" borderId="0" xfId="0" applyNumberFormat="1" applyFont="1">
      <alignment vertical="center"/>
    </xf>
    <xf numFmtId="0" fontId="4" fillId="0" borderId="1" xfId="0" applyFont="1" applyBorder="1" applyAlignment="1">
      <alignment horizontal="center" vertical="top"/>
    </xf>
    <xf numFmtId="1" fontId="4" fillId="0" borderId="1" xfId="0" applyNumberFormat="1" applyFont="1" applyBorder="1" applyAlignment="1">
      <alignment horizontal="center" vertical="top"/>
    </xf>
    <xf numFmtId="1" fontId="7" fillId="4" borderId="1" xfId="0" applyNumberFormat="1" applyFont="1" applyFill="1" applyBorder="1" applyAlignment="1">
      <alignment horizontal="center" vertical="center"/>
    </xf>
    <xf numFmtId="0" fontId="0" fillId="0" borderId="1" xfId="0" pivotButton="1" applyBorder="1">
      <alignment vertical="center"/>
    </xf>
    <xf numFmtId="0" fontId="0" fillId="0" borderId="1" xfId="0" applyBorder="1" applyAlignment="1">
      <alignment horizontal="left" vertical="center"/>
    </xf>
    <xf numFmtId="0" fontId="4" fillId="0" borderId="0" xfId="0" applyFont="1" applyAlignment="1">
      <alignment vertical="top"/>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4" borderId="1"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180" fontId="4" fillId="0" borderId="1" xfId="0" applyNumberFormat="1" applyFont="1" applyBorder="1">
      <alignment vertical="center"/>
    </xf>
    <xf numFmtId="0" fontId="14" fillId="0" borderId="0" xfId="2" applyFont="1">
      <alignment vertical="center"/>
    </xf>
    <xf numFmtId="0" fontId="5" fillId="0" borderId="0" xfId="0" applyFont="1">
      <alignment vertical="center"/>
    </xf>
    <xf numFmtId="0" fontId="16" fillId="0" borderId="1" xfId="2" applyFont="1" applyBorder="1" applyAlignment="1">
      <alignment horizontal="left" vertical="center"/>
    </xf>
    <xf numFmtId="0" fontId="6" fillId="0" borderId="1" xfId="2" applyBorder="1" applyAlignment="1">
      <alignment horizontal="left" vertical="center"/>
    </xf>
    <xf numFmtId="0" fontId="0" fillId="0" borderId="1" xfId="0" applyBorder="1" applyAlignment="1">
      <alignment horizontal="left" vertical="center" indent="1"/>
    </xf>
    <xf numFmtId="0" fontId="0" fillId="0" borderId="1" xfId="0" applyBorder="1" applyAlignment="1">
      <alignment horizontal="left" vertical="center" indent="2"/>
    </xf>
    <xf numFmtId="57" fontId="4" fillId="0" borderId="1" xfId="0" applyNumberFormat="1" applyFont="1" applyBorder="1" applyAlignment="1">
      <alignment vertical="top" wrapText="1"/>
    </xf>
    <xf numFmtId="0" fontId="19" fillId="0" borderId="0" xfId="0" applyFont="1" applyAlignment="1">
      <alignment horizontal="center" vertical="center"/>
    </xf>
    <xf numFmtId="0" fontId="18" fillId="0" borderId="0" xfId="0" applyFont="1">
      <alignment vertical="center"/>
    </xf>
    <xf numFmtId="49" fontId="4" fillId="0" borderId="1" xfId="0" applyNumberFormat="1" applyFont="1" applyBorder="1" applyAlignment="1">
      <alignment horizontal="center" vertical="center"/>
    </xf>
    <xf numFmtId="0" fontId="22" fillId="0" borderId="1" xfId="2" applyFont="1" applyBorder="1">
      <alignment vertical="center"/>
    </xf>
    <xf numFmtId="180" fontId="7" fillId="0" borderId="1" xfId="0" applyNumberFormat="1" applyFont="1" applyBorder="1">
      <alignment vertical="center"/>
    </xf>
    <xf numFmtId="176" fontId="7" fillId="0" borderId="1" xfId="0" applyNumberFormat="1" applyFont="1" applyBorder="1">
      <alignment vertical="center"/>
    </xf>
    <xf numFmtId="177" fontId="7" fillId="0" borderId="1" xfId="1" applyNumberFormat="1" applyFont="1" applyBorder="1">
      <alignment vertical="center"/>
    </xf>
    <xf numFmtId="1" fontId="4" fillId="0" borderId="1" xfId="0" applyNumberFormat="1" applyFont="1" applyBorder="1" applyAlignment="1">
      <alignment horizontal="center" vertical="center"/>
    </xf>
    <xf numFmtId="1" fontId="4" fillId="0" borderId="1" xfId="0" applyNumberFormat="1" applyFont="1" applyBorder="1">
      <alignment vertical="center"/>
    </xf>
    <xf numFmtId="0" fontId="4" fillId="0" borderId="2" xfId="0" applyFont="1" applyBorder="1">
      <alignment vertical="center"/>
    </xf>
    <xf numFmtId="0" fontId="4" fillId="0" borderId="3" xfId="0" applyFont="1" applyBorder="1" applyAlignment="1">
      <alignment horizontal="left" vertical="center"/>
    </xf>
    <xf numFmtId="178" fontId="4" fillId="0" borderId="3" xfId="0" applyNumberFormat="1" applyFont="1" applyBorder="1" applyAlignment="1">
      <alignment horizontal="center" vertical="center"/>
    </xf>
    <xf numFmtId="20" fontId="4" fillId="0" borderId="3" xfId="0" applyNumberFormat="1" applyFont="1" applyBorder="1" applyAlignment="1">
      <alignment horizontal="center" vertical="center"/>
    </xf>
    <xf numFmtId="20" fontId="7" fillId="0" borderId="3" xfId="0" applyNumberFormat="1" applyFont="1" applyBorder="1" applyAlignment="1">
      <alignment horizontal="center" vertical="center"/>
    </xf>
    <xf numFmtId="179" fontId="4" fillId="0" borderId="3" xfId="0" applyNumberFormat="1" applyFont="1" applyBorder="1">
      <alignment vertical="center"/>
    </xf>
    <xf numFmtId="0" fontId="4" fillId="0" borderId="4" xfId="0" applyFont="1" applyBorder="1">
      <alignment vertical="center"/>
    </xf>
    <xf numFmtId="38" fontId="4" fillId="0" borderId="5" xfId="3" applyFont="1" applyBorder="1">
      <alignment vertical="center"/>
    </xf>
    <xf numFmtId="0" fontId="4" fillId="0" borderId="1" xfId="0" applyFont="1" applyBorder="1" applyAlignment="1">
      <alignment vertical="center" shrinkToFit="1"/>
    </xf>
    <xf numFmtId="178" fontId="4" fillId="0" borderId="1" xfId="0" applyNumberFormat="1" applyFont="1" applyBorder="1" applyAlignment="1">
      <alignment horizontal="center" vertical="center"/>
    </xf>
    <xf numFmtId="20" fontId="4" fillId="0" borderId="1" xfId="0" applyNumberFormat="1" applyFont="1" applyBorder="1" applyAlignment="1">
      <alignment horizontal="center" vertical="center"/>
    </xf>
    <xf numFmtId="20" fontId="7" fillId="0" borderId="1" xfId="0" applyNumberFormat="1" applyFont="1" applyBorder="1" applyAlignment="1">
      <alignment horizontal="center" vertical="center"/>
    </xf>
    <xf numFmtId="38" fontId="4" fillId="0" borderId="6" xfId="3" applyFont="1" applyBorder="1">
      <alignment vertical="center"/>
    </xf>
    <xf numFmtId="0" fontId="7" fillId="0" borderId="1" xfId="0" applyFont="1" applyBorder="1" applyAlignment="1">
      <alignment vertical="center" shrinkToFit="1"/>
    </xf>
    <xf numFmtId="38" fontId="4" fillId="0" borderId="7" xfId="3" applyFont="1" applyBorder="1">
      <alignment vertical="center"/>
    </xf>
    <xf numFmtId="38" fontId="7" fillId="0" borderId="1" xfId="3" applyFont="1" applyBorder="1">
      <alignment vertical="center"/>
    </xf>
    <xf numFmtId="179" fontId="4" fillId="0" borderId="3" xfId="0" applyNumberFormat="1" applyFont="1" applyBorder="1" applyAlignment="1">
      <alignment horizontal="center" vertical="center"/>
    </xf>
    <xf numFmtId="0" fontId="4" fillId="0" borderId="9" xfId="0" applyFont="1" applyBorder="1" applyAlignment="1">
      <alignment horizontal="left" vertical="center"/>
    </xf>
    <xf numFmtId="178" fontId="4" fillId="0" borderId="9" xfId="0" applyNumberFormat="1" applyFont="1" applyBorder="1" applyAlignment="1">
      <alignment horizontal="center" vertical="center"/>
    </xf>
    <xf numFmtId="20" fontId="4" fillId="0" borderId="9" xfId="0" applyNumberFormat="1" applyFont="1" applyBorder="1" applyAlignment="1">
      <alignment horizontal="center" vertical="center"/>
    </xf>
    <xf numFmtId="20" fontId="7" fillId="0" borderId="9" xfId="0" applyNumberFormat="1" applyFont="1" applyBorder="1" applyAlignment="1">
      <alignment horizontal="center" vertical="center"/>
    </xf>
    <xf numFmtId="179" fontId="4" fillId="0" borderId="9" xfId="0" applyNumberFormat="1" applyFont="1" applyBorder="1" applyAlignment="1">
      <alignment horizontal="center" vertical="center"/>
    </xf>
    <xf numFmtId="0" fontId="4" fillId="0" borderId="10" xfId="0" applyFont="1" applyBorder="1">
      <alignment vertical="center"/>
    </xf>
    <xf numFmtId="178" fontId="4" fillId="0" borderId="12" xfId="0" applyNumberFormat="1" applyFont="1" applyBorder="1" applyAlignment="1">
      <alignment horizontal="center" vertical="center"/>
    </xf>
    <xf numFmtId="20" fontId="4" fillId="0" borderId="12" xfId="0" applyNumberFormat="1" applyFont="1" applyBorder="1" applyAlignment="1">
      <alignment horizontal="center" vertical="center"/>
    </xf>
    <xf numFmtId="20" fontId="7" fillId="0" borderId="12" xfId="0" applyNumberFormat="1" applyFont="1" applyBorder="1" applyAlignment="1">
      <alignment horizontal="center" vertical="center"/>
    </xf>
    <xf numFmtId="179" fontId="4" fillId="0" borderId="12" xfId="0" applyNumberFormat="1" applyFont="1" applyBorder="1" applyAlignment="1">
      <alignment horizontal="center" vertical="center"/>
    </xf>
    <xf numFmtId="0" fontId="4" fillId="0" borderId="13"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1" fontId="7" fillId="4" borderId="1" xfId="0" applyNumberFormat="1" applyFont="1" applyFill="1" applyBorder="1" applyAlignment="1">
      <alignment horizontal="left" vertical="center"/>
    </xf>
    <xf numFmtId="179" fontId="7" fillId="4" borderId="1" xfId="0" applyNumberFormat="1" applyFont="1" applyFill="1" applyBorder="1" applyAlignment="1">
      <alignment horizontal="center" vertical="center" shrinkToFit="1"/>
    </xf>
    <xf numFmtId="20" fontId="7" fillId="4" borderId="1" xfId="0" applyNumberFormat="1" applyFont="1" applyFill="1" applyBorder="1" applyAlignment="1">
      <alignment horizontal="center" vertical="center"/>
    </xf>
    <xf numFmtId="178" fontId="4" fillId="0" borderId="0" xfId="0" applyNumberFormat="1" applyFont="1" applyAlignment="1">
      <alignment horizontal="center" vertical="center"/>
    </xf>
    <xf numFmtId="20" fontId="4" fillId="0" borderId="0" xfId="0" applyNumberFormat="1" applyFont="1" applyAlignment="1">
      <alignment horizontal="center" vertical="center"/>
    </xf>
    <xf numFmtId="20" fontId="7" fillId="0" borderId="0" xfId="0" applyNumberFormat="1" applyFont="1" applyAlignment="1">
      <alignment horizontal="center" vertical="center"/>
    </xf>
    <xf numFmtId="179" fontId="4" fillId="0" borderId="0" xfId="0" applyNumberFormat="1" applyFont="1" applyAlignment="1">
      <alignment horizontal="center" vertical="center"/>
    </xf>
    <xf numFmtId="0" fontId="4" fillId="0" borderId="15" xfId="0" applyFont="1" applyBorder="1">
      <alignment vertical="center"/>
    </xf>
    <xf numFmtId="0" fontId="4" fillId="0" borderId="1" xfId="0" applyFont="1" applyBorder="1" applyAlignment="1">
      <alignment horizontal="center" vertical="center" shrinkToFit="1"/>
    </xf>
    <xf numFmtId="0" fontId="4" fillId="0" borderId="12" xfId="0" applyFont="1" applyBorder="1" applyAlignment="1">
      <alignment horizontal="center" vertical="center"/>
    </xf>
    <xf numFmtId="0" fontId="22" fillId="10" borderId="1" xfId="2" applyFont="1" applyFill="1" applyBorder="1">
      <alignment vertical="center"/>
    </xf>
    <xf numFmtId="180" fontId="7" fillId="10" borderId="1" xfId="0" applyNumberFormat="1" applyFont="1" applyFill="1" applyBorder="1">
      <alignment vertical="center"/>
    </xf>
    <xf numFmtId="177" fontId="7" fillId="10" borderId="1" xfId="1" applyNumberFormat="1" applyFont="1" applyFill="1" applyBorder="1">
      <alignment vertical="center"/>
    </xf>
    <xf numFmtId="176" fontId="7" fillId="10" borderId="1" xfId="0" applyNumberFormat="1" applyFont="1" applyFill="1" applyBorder="1">
      <alignment vertical="center"/>
    </xf>
    <xf numFmtId="0" fontId="7" fillId="10" borderId="1" xfId="0" applyFont="1" applyFill="1" applyBorder="1" applyAlignment="1">
      <alignment horizontal="center" vertical="center"/>
    </xf>
    <xf numFmtId="0" fontId="22" fillId="4" borderId="1" xfId="2" applyFont="1" applyFill="1" applyBorder="1">
      <alignment vertical="center"/>
    </xf>
    <xf numFmtId="180" fontId="7" fillId="4" borderId="1" xfId="0" applyNumberFormat="1" applyFont="1" applyFill="1" applyBorder="1">
      <alignment vertical="center"/>
    </xf>
    <xf numFmtId="177" fontId="7" fillId="4" borderId="1" xfId="1" applyNumberFormat="1" applyFont="1" applyFill="1" applyBorder="1">
      <alignment vertical="center"/>
    </xf>
    <xf numFmtId="176" fontId="7" fillId="4" borderId="1" xfId="0" applyNumberFormat="1" applyFont="1" applyFill="1" applyBorder="1">
      <alignment vertical="center"/>
    </xf>
    <xf numFmtId="0" fontId="11" fillId="11" borderId="1" xfId="2" applyFont="1" applyFill="1" applyBorder="1">
      <alignment vertical="center"/>
    </xf>
    <xf numFmtId="0" fontId="4" fillId="11" borderId="1" xfId="0" applyFont="1" applyFill="1" applyBorder="1" applyAlignment="1">
      <alignment horizontal="center" vertical="center"/>
    </xf>
    <xf numFmtId="0" fontId="4" fillId="11" borderId="1" xfId="0" applyFont="1" applyFill="1" applyBorder="1" applyAlignment="1">
      <alignment horizontal="center" vertical="center" shrinkToFit="1"/>
    </xf>
    <xf numFmtId="0" fontId="28" fillId="0" borderId="1" xfId="2" applyFont="1" applyBorder="1">
      <alignment vertical="center"/>
    </xf>
    <xf numFmtId="0" fontId="4" fillId="11" borderId="1" xfId="0" applyFont="1" applyFill="1" applyBorder="1">
      <alignment vertical="center"/>
    </xf>
    <xf numFmtId="0" fontId="4" fillId="11" borderId="1" xfId="0" applyFont="1" applyFill="1" applyBorder="1" applyAlignment="1">
      <alignment horizontal="center" vertical="top"/>
    </xf>
    <xf numFmtId="0" fontId="4" fillId="4" borderId="1" xfId="0" applyFont="1" applyFill="1" applyBorder="1" applyAlignment="1">
      <alignment horizontal="center" vertical="top" wrapText="1"/>
    </xf>
    <xf numFmtId="0" fontId="4" fillId="12"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10" borderId="1" xfId="0" applyFont="1" applyFill="1" applyBorder="1" applyAlignment="1">
      <alignment horizontal="center" vertical="top"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top"/>
    </xf>
    <xf numFmtId="0" fontId="4" fillId="14" borderId="1" xfId="0" applyFont="1" applyFill="1" applyBorder="1" applyAlignment="1">
      <alignment horizontal="center" vertical="center"/>
    </xf>
    <xf numFmtId="0" fontId="19" fillId="0" borderId="0" xfId="0" applyFont="1">
      <alignment vertical="center"/>
    </xf>
    <xf numFmtId="0" fontId="0" fillId="15" borderId="1" xfId="0" applyFill="1" applyBorder="1" applyAlignment="1">
      <alignment horizontal="left" vertical="center"/>
    </xf>
    <xf numFmtId="0" fontId="0" fillId="0" borderId="1" xfId="0" applyBorder="1" applyAlignment="1">
      <alignment horizontal="center" vertical="center"/>
    </xf>
    <xf numFmtId="0" fontId="4" fillId="0" borderId="0" xfId="0" applyFont="1" applyAlignment="1">
      <alignment horizontal="center" vertical="center" shrinkToFit="1"/>
    </xf>
    <xf numFmtId="0" fontId="6" fillId="0" borderId="0" xfId="2" applyAlignment="1">
      <alignment horizontal="center" vertical="center" shrinkToFit="1"/>
    </xf>
    <xf numFmtId="0" fontId="11" fillId="0" borderId="1" xfId="0" applyFont="1" applyBorder="1">
      <alignment vertical="center"/>
    </xf>
    <xf numFmtId="0" fontId="0" fillId="0" borderId="0" xfId="0" applyAlignment="1">
      <alignment horizontal="right" vertical="center"/>
    </xf>
    <xf numFmtId="0" fontId="7" fillId="4" borderId="1" xfId="0" applyFont="1" applyFill="1" applyBorder="1" applyAlignment="1">
      <alignment horizontal="right" vertical="center"/>
    </xf>
    <xf numFmtId="0" fontId="4" fillId="0" borderId="3" xfId="0" applyFont="1" applyBorder="1" applyAlignment="1">
      <alignment horizontal="center" vertical="center"/>
    </xf>
    <xf numFmtId="0" fontId="4" fillId="0" borderId="9" xfId="0" applyFont="1" applyBorder="1">
      <alignment vertical="center"/>
    </xf>
    <xf numFmtId="0" fontId="4" fillId="0" borderId="12" xfId="0" applyFont="1" applyBorder="1">
      <alignment vertical="center"/>
    </xf>
    <xf numFmtId="0" fontId="4" fillId="0" borderId="3" xfId="0" applyFont="1" applyBorder="1">
      <alignment vertical="center"/>
    </xf>
    <xf numFmtId="0" fontId="4"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8" xfId="0" applyFont="1" applyBorder="1">
      <alignment vertical="center"/>
    </xf>
    <xf numFmtId="0" fontId="4" fillId="0" borderId="11" xfId="0" applyFont="1" applyBorder="1">
      <alignment vertical="center"/>
    </xf>
    <xf numFmtId="0" fontId="4" fillId="0" borderId="14" xfId="0" applyFont="1" applyBorder="1">
      <alignment vertical="center"/>
    </xf>
    <xf numFmtId="0" fontId="7" fillId="0" borderId="2" xfId="0" applyFont="1" applyBorder="1" applyAlignment="1">
      <alignment horizontal="center" vertical="center" shrinkToFit="1"/>
    </xf>
    <xf numFmtId="0" fontId="4" fillId="0" borderId="1" xfId="0" applyFont="1" applyBorder="1" applyAlignment="1">
      <alignment horizontal="center" vertical="center" wrapText="1"/>
    </xf>
    <xf numFmtId="0" fontId="22" fillId="7" borderId="1" xfId="2" applyFont="1" applyFill="1" applyBorder="1">
      <alignment vertical="center"/>
    </xf>
    <xf numFmtId="180" fontId="7" fillId="7" borderId="1" xfId="0" applyNumberFormat="1" applyFont="1" applyFill="1" applyBorder="1">
      <alignment vertical="center"/>
    </xf>
    <xf numFmtId="176" fontId="7" fillId="7" borderId="1" xfId="0" applyNumberFormat="1" applyFont="1" applyFill="1" applyBorder="1">
      <alignment vertical="center"/>
    </xf>
    <xf numFmtId="0" fontId="7" fillId="7" borderId="1" xfId="0" applyFont="1" applyFill="1" applyBorder="1" applyAlignment="1">
      <alignment horizontal="center" vertical="center"/>
    </xf>
    <xf numFmtId="0" fontId="4" fillId="0" borderId="1" xfId="0" applyFont="1" applyBorder="1" applyAlignment="1">
      <alignment horizontal="center" vertical="top" shrinkToFit="1"/>
    </xf>
    <xf numFmtId="178" fontId="4" fillId="0" borderId="1" xfId="0" applyNumberFormat="1" applyFont="1" applyBorder="1" applyAlignment="1">
      <alignment horizontal="center" vertical="top" shrinkToFit="1"/>
    </xf>
    <xf numFmtId="179" fontId="4" fillId="0" borderId="1" xfId="0" applyNumberFormat="1" applyFont="1" applyBorder="1" applyAlignment="1">
      <alignment horizontal="center" vertical="top" shrinkToFit="1"/>
    </xf>
    <xf numFmtId="20" fontId="4" fillId="0" borderId="1" xfId="0" applyNumberFormat="1" applyFont="1" applyBorder="1" applyAlignment="1">
      <alignment horizontal="center" vertical="top" shrinkToFit="1"/>
    </xf>
    <xf numFmtId="0" fontId="4" fillId="15" borderId="1" xfId="0" applyFont="1" applyFill="1" applyBorder="1" applyAlignment="1">
      <alignment horizontal="center" vertical="center" shrinkToFit="1"/>
    </xf>
    <xf numFmtId="0" fontId="4" fillId="15" borderId="1" xfId="0" applyFont="1" applyFill="1" applyBorder="1" applyAlignment="1">
      <alignment horizontal="center" vertical="top" shrinkToFit="1"/>
    </xf>
    <xf numFmtId="178" fontId="4" fillId="15" borderId="1" xfId="0" applyNumberFormat="1" applyFont="1" applyFill="1" applyBorder="1" applyAlignment="1">
      <alignment horizontal="center" vertical="top" shrinkToFit="1"/>
    </xf>
    <xf numFmtId="179" fontId="4" fillId="15" borderId="1" xfId="0" quotePrefix="1" applyNumberFormat="1" applyFont="1" applyFill="1" applyBorder="1" applyAlignment="1">
      <alignment horizontal="center" vertical="top" shrinkToFit="1"/>
    </xf>
    <xf numFmtId="0" fontId="4" fillId="15" borderId="1" xfId="0" quotePrefix="1" applyFont="1" applyFill="1" applyBorder="1" applyAlignment="1">
      <alignment horizontal="center" vertical="top" shrinkToFit="1"/>
    </xf>
    <xf numFmtId="177" fontId="7" fillId="7" borderId="1" xfId="1" applyNumberFormat="1" applyFont="1" applyFill="1" applyBorder="1">
      <alignment vertical="center"/>
    </xf>
    <xf numFmtId="0" fontId="6" fillId="0" borderId="0" xfId="2" applyAlignment="1">
      <alignment vertical="top"/>
    </xf>
    <xf numFmtId="178" fontId="4" fillId="0" borderId="0" xfId="0" applyNumberFormat="1" applyFont="1" applyAlignment="1">
      <alignment vertical="top"/>
    </xf>
    <xf numFmtId="0" fontId="0" fillId="0" borderId="0" xfId="0" applyAlignment="1">
      <alignment vertical="top"/>
    </xf>
    <xf numFmtId="20" fontId="10" fillId="0" borderId="1" xfId="0" applyNumberFormat="1" applyFont="1" applyBorder="1" applyAlignment="1">
      <alignment horizontal="center" vertical="center"/>
    </xf>
    <xf numFmtId="179" fontId="12" fillId="0" borderId="1" xfId="0" applyNumberFormat="1" applyFont="1" applyBorder="1" applyAlignment="1">
      <alignment horizontal="center" vertical="center"/>
    </xf>
    <xf numFmtId="178" fontId="34" fillId="0" borderId="1" xfId="0" applyNumberFormat="1" applyFont="1" applyBorder="1" applyAlignment="1">
      <alignment horizontal="center" vertical="center"/>
    </xf>
    <xf numFmtId="20" fontId="12" fillId="0" borderId="1" xfId="0" applyNumberFormat="1" applyFont="1" applyBorder="1" applyAlignment="1">
      <alignment horizontal="center" vertical="center"/>
    </xf>
    <xf numFmtId="20" fontId="11" fillId="0" borderId="1" xfId="0" applyNumberFormat="1" applyFont="1" applyBorder="1" applyAlignment="1">
      <alignment horizontal="center" vertical="center"/>
    </xf>
    <xf numFmtId="20" fontId="22" fillId="0" borderId="1" xfId="0" applyNumberFormat="1" applyFont="1" applyBorder="1" applyAlignment="1">
      <alignment horizontal="center" vertical="center"/>
    </xf>
    <xf numFmtId="179" fontId="10" fillId="4" borderId="1" xfId="0" applyNumberFormat="1" applyFont="1" applyFill="1" applyBorder="1" applyAlignment="1">
      <alignment horizontal="center" vertical="center" shrinkToFit="1"/>
    </xf>
    <xf numFmtId="0" fontId="4" fillId="4" borderId="1" xfId="0" applyFont="1" applyFill="1" applyBorder="1" applyAlignment="1">
      <alignment horizontal="left" vertical="center"/>
    </xf>
    <xf numFmtId="176" fontId="35" fillId="4" borderId="1" xfId="0" applyNumberFormat="1" applyFont="1" applyFill="1" applyBorder="1" applyAlignment="1">
      <alignment vertical="center" shrinkToFit="1"/>
    </xf>
    <xf numFmtId="1" fontId="7" fillId="17" borderId="1" xfId="0" applyNumberFormat="1" applyFont="1" applyFill="1" applyBorder="1" applyAlignment="1">
      <alignment horizontal="left" vertical="center"/>
    </xf>
    <xf numFmtId="0" fontId="4" fillId="17" borderId="1" xfId="0" applyFont="1" applyFill="1" applyBorder="1" applyAlignment="1">
      <alignment horizontal="center" vertical="center"/>
    </xf>
    <xf numFmtId="1" fontId="7" fillId="17" borderId="1" xfId="0" applyNumberFormat="1" applyFont="1" applyFill="1" applyBorder="1" applyAlignment="1">
      <alignment horizontal="center" vertical="center"/>
    </xf>
    <xf numFmtId="1" fontId="7" fillId="17" borderId="1" xfId="0" applyNumberFormat="1" applyFont="1" applyFill="1" applyBorder="1">
      <alignment vertical="center"/>
    </xf>
    <xf numFmtId="57" fontId="7" fillId="17" borderId="1" xfId="0" applyNumberFormat="1" applyFont="1" applyFill="1" applyBorder="1" applyAlignment="1">
      <alignment horizontal="center" vertical="center" shrinkToFit="1"/>
    </xf>
    <xf numFmtId="176" fontId="7" fillId="17" borderId="1" xfId="0" applyNumberFormat="1" applyFont="1" applyFill="1" applyBorder="1" applyAlignment="1">
      <alignment horizontal="center" vertical="center" shrinkToFit="1"/>
    </xf>
    <xf numFmtId="176" fontId="35" fillId="17" borderId="1" xfId="0" applyNumberFormat="1" applyFont="1" applyFill="1" applyBorder="1" applyAlignment="1">
      <alignment horizontal="center" vertical="center" shrinkToFit="1"/>
    </xf>
    <xf numFmtId="178" fontId="7" fillId="17" borderId="1" xfId="0" applyNumberFormat="1" applyFont="1" applyFill="1" applyBorder="1" applyAlignment="1">
      <alignment horizontal="center" vertical="center" shrinkToFit="1"/>
    </xf>
    <xf numFmtId="20" fontId="7" fillId="17" borderId="1" xfId="0" applyNumberFormat="1" applyFont="1" applyFill="1" applyBorder="1" applyAlignment="1">
      <alignment horizontal="center" vertical="center" shrinkToFit="1"/>
    </xf>
    <xf numFmtId="20" fontId="10" fillId="17" borderId="1" xfId="0" applyNumberFormat="1" applyFont="1" applyFill="1" applyBorder="1" applyAlignment="1">
      <alignment horizontal="center" vertical="center" shrinkToFit="1"/>
    </xf>
    <xf numFmtId="179" fontId="20" fillId="17" borderId="1" xfId="0" applyNumberFormat="1" applyFont="1" applyFill="1" applyBorder="1" applyAlignment="1">
      <alignment horizontal="left" vertical="center"/>
    </xf>
    <xf numFmtId="176" fontId="7" fillId="4" borderId="1" xfId="0" applyNumberFormat="1" applyFont="1" applyFill="1" applyBorder="1" applyAlignment="1">
      <alignment horizontal="center" vertical="center" shrinkToFit="1"/>
    </xf>
    <xf numFmtId="0" fontId="4" fillId="16" borderId="1" xfId="0" applyFont="1" applyFill="1" applyBorder="1" applyAlignment="1">
      <alignment horizontal="center" vertical="center" wrapText="1" shrinkToFit="1"/>
    </xf>
    <xf numFmtId="181" fontId="9" fillId="15" borderId="1" xfId="0" applyNumberFormat="1" applyFont="1" applyFill="1" applyBorder="1" applyAlignment="1">
      <alignment horizontal="center" vertical="center"/>
    </xf>
    <xf numFmtId="0" fontId="7" fillId="15" borderId="1" xfId="0" applyFont="1" applyFill="1" applyBorder="1" applyAlignment="1">
      <alignment horizontal="center" vertical="center" shrinkToFit="1"/>
    </xf>
    <xf numFmtId="178" fontId="7" fillId="15" borderId="1" xfId="0" applyNumberFormat="1" applyFont="1" applyFill="1" applyBorder="1" applyAlignment="1">
      <alignment horizontal="center" vertical="top" shrinkToFit="1"/>
    </xf>
    <xf numFmtId="179" fontId="7" fillId="15" borderId="1" xfId="0" quotePrefix="1" applyNumberFormat="1" applyFont="1" applyFill="1" applyBorder="1" applyAlignment="1">
      <alignment horizontal="center" vertical="top" shrinkToFit="1"/>
    </xf>
    <xf numFmtId="0" fontId="7" fillId="15" borderId="1" xfId="0" applyFont="1" applyFill="1" applyBorder="1" applyAlignment="1">
      <alignment horizontal="center" vertical="top" shrinkToFit="1"/>
    </xf>
    <xf numFmtId="0" fontId="7" fillId="15" borderId="1" xfId="0" quotePrefix="1" applyFont="1" applyFill="1" applyBorder="1" applyAlignment="1">
      <alignment horizontal="center" vertical="top" shrinkToFit="1"/>
    </xf>
    <xf numFmtId="0" fontId="4" fillId="13" borderId="1" xfId="0" applyFont="1" applyFill="1" applyBorder="1" applyAlignment="1">
      <alignment horizontal="center" vertical="top"/>
    </xf>
    <xf numFmtId="176" fontId="35" fillId="17" borderId="1" xfId="0" applyNumberFormat="1" applyFont="1" applyFill="1" applyBorder="1" applyAlignment="1">
      <alignment horizontal="right" vertical="center" shrinkToFit="1"/>
    </xf>
    <xf numFmtId="176" fontId="7" fillId="17" borderId="1" xfId="0" applyNumberFormat="1" applyFont="1" applyFill="1" applyBorder="1" applyAlignment="1">
      <alignment horizontal="right" vertical="center" shrinkToFit="1"/>
    </xf>
    <xf numFmtId="9" fontId="4" fillId="0" borderId="0" xfId="1" applyFont="1">
      <alignment vertical="center"/>
    </xf>
    <xf numFmtId="178" fontId="4" fillId="0" borderId="1" xfId="0" applyNumberFormat="1" applyFont="1" applyBorder="1">
      <alignment vertical="center"/>
    </xf>
    <xf numFmtId="178" fontId="34" fillId="5" borderId="1" xfId="0" applyNumberFormat="1" applyFont="1" applyFill="1" applyBorder="1" applyAlignment="1">
      <alignment horizontal="center" vertical="center"/>
    </xf>
    <xf numFmtId="178" fontId="34" fillId="0" borderId="1" xfId="0" quotePrefix="1" applyNumberFormat="1" applyFont="1" applyBorder="1" applyAlignment="1">
      <alignment horizontal="center" vertical="center"/>
    </xf>
    <xf numFmtId="0" fontId="4" fillId="0" borderId="1" xfId="0" applyFont="1" applyBorder="1" applyAlignment="1">
      <alignment vertical="top" shrinkToFit="1"/>
    </xf>
    <xf numFmtId="57" fontId="7" fillId="17" borderId="1" xfId="0" applyNumberFormat="1" applyFont="1" applyFill="1" applyBorder="1" applyAlignment="1">
      <alignment horizontal="center" vertical="center" wrapText="1" shrinkToFit="1"/>
    </xf>
    <xf numFmtId="0" fontId="37" fillId="0" borderId="0" xfId="0" applyFont="1" applyAlignment="1">
      <alignment horizontal="left" vertical="center" wrapText="1"/>
    </xf>
    <xf numFmtId="0" fontId="38" fillId="0" borderId="27" xfId="0" applyFont="1" applyBorder="1" applyAlignment="1">
      <alignment horizontal="left" vertical="center"/>
    </xf>
    <xf numFmtId="0" fontId="38" fillId="495" borderId="27" xfId="0" applyFont="1" applyFill="1" applyBorder="1" applyAlignment="1">
      <alignment horizontal="left" vertical="center"/>
    </xf>
    <xf numFmtId="0" fontId="14" fillId="0" borderId="0" xfId="2" applyFont="1" applyAlignment="1">
      <alignment vertical="top"/>
    </xf>
    <xf numFmtId="0" fontId="14" fillId="0" borderId="0" xfId="2" applyFont="1" applyAlignment="1">
      <alignment horizontal="left" vertical="center" wrapText="1"/>
    </xf>
    <xf numFmtId="0" fontId="39" fillId="0" borderId="0" xfId="0" applyFont="1" applyAlignment="1">
      <alignment horizontal="left" vertical="center" wrapText="1"/>
    </xf>
    <xf numFmtId="0" fontId="39" fillId="0" borderId="18" xfId="0" applyFont="1" applyBorder="1" applyAlignment="1">
      <alignment vertical="center" wrapText="1"/>
    </xf>
    <xf numFmtId="0" fontId="44" fillId="3" borderId="18" xfId="0" applyFont="1" applyFill="1" applyBorder="1" applyAlignment="1">
      <alignment vertical="center" wrapText="1"/>
    </xf>
    <xf numFmtId="0" fontId="45" fillId="3" borderId="18" xfId="0" applyFont="1" applyFill="1" applyBorder="1" applyAlignment="1">
      <alignment vertical="center" wrapText="1"/>
    </xf>
    <xf numFmtId="0" fontId="46" fillId="3" borderId="18" xfId="0" applyFont="1" applyFill="1" applyBorder="1" applyAlignment="1">
      <alignment vertical="center" wrapText="1"/>
    </xf>
    <xf numFmtId="0" fontId="47" fillId="18" borderId="0" xfId="0" applyFont="1" applyFill="1" applyAlignment="1">
      <alignment vertical="center" wrapText="1"/>
    </xf>
    <xf numFmtId="0" fontId="39" fillId="19" borderId="0" xfId="0" applyFont="1" applyFill="1" applyAlignment="1">
      <alignment vertical="center" wrapText="1"/>
    </xf>
    <xf numFmtId="0" fontId="39" fillId="20" borderId="0" xfId="0" applyFont="1" applyFill="1" applyAlignment="1">
      <alignment vertical="center" wrapText="1"/>
    </xf>
    <xf numFmtId="0" fontId="39" fillId="21" borderId="0" xfId="0" applyFont="1" applyFill="1" applyAlignment="1">
      <alignment vertical="center" wrapText="1"/>
    </xf>
    <xf numFmtId="0" fontId="47" fillId="22" borderId="0" xfId="0" applyFont="1" applyFill="1" applyAlignment="1">
      <alignment vertical="center" wrapText="1"/>
    </xf>
    <xf numFmtId="0" fontId="39" fillId="23" borderId="0" xfId="0" applyFont="1" applyFill="1" applyAlignment="1">
      <alignment vertical="center" wrapText="1"/>
    </xf>
    <xf numFmtId="0" fontId="39" fillId="3" borderId="18" xfId="0" applyFont="1" applyFill="1" applyBorder="1" applyAlignment="1">
      <alignment vertical="center" wrapText="1"/>
    </xf>
    <xf numFmtId="0" fontId="47" fillId="24" borderId="0" xfId="0" applyFont="1" applyFill="1" applyAlignment="1">
      <alignment vertical="center" wrapText="1"/>
    </xf>
    <xf numFmtId="0" fontId="47" fillId="25" borderId="0" xfId="0" applyFont="1" applyFill="1" applyAlignment="1">
      <alignment vertical="center" wrapText="1"/>
    </xf>
    <xf numFmtId="0" fontId="47" fillId="26" borderId="0" xfId="0" applyFont="1" applyFill="1" applyAlignment="1">
      <alignment vertical="center" wrapText="1"/>
    </xf>
    <xf numFmtId="0" fontId="47" fillId="27" borderId="0" xfId="0" applyFont="1" applyFill="1" applyAlignment="1">
      <alignment vertical="center" wrapText="1"/>
    </xf>
    <xf numFmtId="0" fontId="39" fillId="28" borderId="0" xfId="0" applyFont="1" applyFill="1" applyAlignment="1">
      <alignment vertical="center" wrapText="1"/>
    </xf>
    <xf numFmtId="0" fontId="39" fillId="29" borderId="0" xfId="0" applyFont="1" applyFill="1" applyAlignment="1">
      <alignment vertical="center" wrapText="1"/>
    </xf>
    <xf numFmtId="0" fontId="39" fillId="5" borderId="0" xfId="0" applyFont="1" applyFill="1" applyAlignment="1">
      <alignment vertical="center" wrapText="1"/>
    </xf>
    <xf numFmtId="0" fontId="39" fillId="30" borderId="0" xfId="0" applyFont="1" applyFill="1" applyAlignment="1">
      <alignment vertical="center" wrapText="1"/>
    </xf>
    <xf numFmtId="0" fontId="39" fillId="31" borderId="0" xfId="0" applyFont="1" applyFill="1" applyAlignment="1">
      <alignment vertical="center" wrapText="1"/>
    </xf>
    <xf numFmtId="0" fontId="47" fillId="32" borderId="0" xfId="0" applyFont="1" applyFill="1" applyAlignment="1">
      <alignment vertical="center" wrapText="1"/>
    </xf>
    <xf numFmtId="0" fontId="47" fillId="33" borderId="0" xfId="0" applyFont="1" applyFill="1" applyAlignment="1">
      <alignment vertical="center" wrapText="1"/>
    </xf>
    <xf numFmtId="0" fontId="47" fillId="34" borderId="0" xfId="0" applyFont="1" applyFill="1" applyAlignment="1">
      <alignment vertical="center" wrapText="1"/>
    </xf>
    <xf numFmtId="0" fontId="39" fillId="0" borderId="0" xfId="0" applyFont="1" applyAlignment="1">
      <alignment horizontal="left" vertical="center"/>
    </xf>
    <xf numFmtId="0" fontId="39" fillId="4" borderId="0" xfId="0" applyFont="1" applyFill="1" applyAlignment="1">
      <alignment vertical="center" wrapText="1"/>
    </xf>
    <xf numFmtId="0" fontId="39" fillId="35" borderId="0" xfId="0" applyFont="1" applyFill="1" applyAlignment="1">
      <alignment vertical="center" wrapText="1"/>
    </xf>
    <xf numFmtId="0" fontId="39" fillId="7" borderId="0" xfId="0" applyFont="1" applyFill="1" applyAlignment="1">
      <alignment vertical="center" wrapText="1"/>
    </xf>
    <xf numFmtId="0" fontId="39" fillId="36" borderId="0" xfId="0" applyFont="1" applyFill="1" applyAlignment="1">
      <alignment vertical="center" wrapText="1"/>
    </xf>
    <xf numFmtId="0" fontId="39" fillId="17" borderId="0" xfId="0" applyFont="1" applyFill="1" applyAlignment="1">
      <alignment vertical="center" wrapText="1"/>
    </xf>
    <xf numFmtId="0" fontId="39" fillId="15" borderId="0" xfId="0" applyFont="1" applyFill="1" applyAlignment="1">
      <alignment vertical="center" wrapText="1"/>
    </xf>
    <xf numFmtId="0" fontId="39" fillId="37" borderId="0" xfId="0" applyFont="1" applyFill="1" applyAlignment="1">
      <alignment vertical="center" wrapText="1"/>
    </xf>
    <xf numFmtId="0" fontId="39" fillId="38" borderId="0" xfId="0" applyFont="1" applyFill="1" applyAlignment="1">
      <alignment vertical="center" wrapText="1"/>
    </xf>
    <xf numFmtId="0" fontId="39" fillId="39" borderId="0" xfId="0" applyFont="1" applyFill="1" applyAlignment="1">
      <alignment vertical="center" wrapText="1"/>
    </xf>
    <xf numFmtId="0" fontId="39" fillId="40" borderId="0" xfId="0" applyFont="1" applyFill="1" applyAlignment="1">
      <alignment vertical="center" wrapText="1"/>
    </xf>
    <xf numFmtId="0" fontId="39" fillId="9" borderId="0" xfId="0" applyFont="1" applyFill="1" applyAlignment="1">
      <alignment vertical="center" wrapText="1"/>
    </xf>
    <xf numFmtId="0" fontId="39" fillId="41" borderId="0" xfId="0" applyFont="1" applyFill="1" applyAlignment="1">
      <alignment vertical="center" wrapText="1"/>
    </xf>
    <xf numFmtId="0" fontId="39" fillId="42" borderId="0" xfId="0" applyFont="1" applyFill="1" applyAlignment="1">
      <alignment vertical="center" wrapText="1"/>
    </xf>
    <xf numFmtId="0" fontId="39" fillId="43" borderId="0" xfId="0" applyFont="1" applyFill="1" applyAlignment="1">
      <alignment vertical="center" wrapText="1"/>
    </xf>
    <xf numFmtId="0" fontId="39" fillId="44" borderId="0" xfId="0" applyFont="1" applyFill="1" applyAlignment="1">
      <alignment vertical="center" wrapText="1"/>
    </xf>
    <xf numFmtId="0" fontId="39" fillId="45" borderId="0" xfId="0" applyFont="1" applyFill="1" applyAlignment="1">
      <alignment vertical="center" wrapText="1"/>
    </xf>
    <xf numFmtId="0" fontId="39" fillId="2" borderId="0" xfId="0" applyFont="1" applyFill="1" applyAlignment="1">
      <alignment vertical="center" wrapText="1"/>
    </xf>
    <xf numFmtId="0" fontId="39" fillId="46" borderId="0" xfId="0" applyFont="1" applyFill="1" applyAlignment="1">
      <alignment vertical="center" wrapText="1"/>
    </xf>
    <xf numFmtId="0" fontId="39" fillId="47" borderId="0" xfId="0" applyFont="1" applyFill="1" applyAlignment="1">
      <alignment vertical="center" wrapText="1"/>
    </xf>
    <xf numFmtId="0" fontId="39" fillId="48" borderId="0" xfId="0" applyFont="1" applyFill="1" applyAlignment="1">
      <alignment vertical="center" wrapText="1"/>
    </xf>
    <xf numFmtId="0" fontId="39" fillId="49" borderId="0" xfId="0" applyFont="1" applyFill="1" applyAlignment="1">
      <alignment vertical="center" wrapText="1"/>
    </xf>
    <xf numFmtId="0" fontId="39" fillId="50" borderId="0" xfId="0" applyFont="1" applyFill="1" applyAlignment="1">
      <alignment vertical="center" wrapText="1"/>
    </xf>
    <xf numFmtId="0" fontId="39" fillId="51" borderId="0" xfId="0" applyFont="1" applyFill="1" applyAlignment="1">
      <alignment vertical="center" wrapText="1"/>
    </xf>
    <xf numFmtId="0" fontId="39" fillId="52" borderId="0" xfId="0" applyFont="1" applyFill="1" applyAlignment="1">
      <alignment vertical="center" wrapText="1"/>
    </xf>
    <xf numFmtId="0" fontId="39" fillId="53" borderId="0" xfId="0" applyFont="1" applyFill="1" applyAlignment="1">
      <alignment vertical="center" wrapText="1"/>
    </xf>
    <xf numFmtId="0" fontId="39" fillId="54" borderId="0" xfId="0" applyFont="1" applyFill="1" applyAlignment="1">
      <alignment vertical="center" wrapText="1"/>
    </xf>
    <xf numFmtId="0" fontId="39" fillId="55" borderId="0" xfId="0" applyFont="1" applyFill="1" applyAlignment="1">
      <alignment vertical="center" wrapText="1"/>
    </xf>
    <xf numFmtId="0" fontId="39" fillId="56" borderId="0" xfId="0" applyFont="1" applyFill="1" applyAlignment="1">
      <alignment vertical="center" wrapText="1"/>
    </xf>
    <xf numFmtId="0" fontId="39" fillId="57" borderId="0" xfId="0" applyFont="1" applyFill="1" applyAlignment="1">
      <alignment vertical="center" wrapText="1"/>
    </xf>
    <xf numFmtId="0" fontId="39" fillId="58" borderId="0" xfId="0" applyFont="1" applyFill="1" applyAlignment="1">
      <alignment vertical="center" wrapText="1"/>
    </xf>
    <xf numFmtId="0" fontId="39" fillId="59" borderId="0" xfId="0" applyFont="1" applyFill="1" applyAlignment="1">
      <alignment vertical="center" wrapText="1"/>
    </xf>
    <xf numFmtId="0" fontId="39" fillId="60" borderId="0" xfId="0" applyFont="1" applyFill="1" applyAlignment="1">
      <alignment vertical="center" wrapText="1"/>
    </xf>
    <xf numFmtId="0" fontId="39" fillId="16" borderId="0" xfId="0" applyFont="1" applyFill="1" applyAlignment="1">
      <alignment vertical="center" wrapText="1"/>
    </xf>
    <xf numFmtId="0" fontId="39" fillId="61" borderId="0" xfId="0" applyFont="1" applyFill="1" applyAlignment="1">
      <alignment vertical="center" wrapText="1"/>
    </xf>
    <xf numFmtId="0" fontId="39" fillId="62" borderId="0" xfId="0" applyFont="1" applyFill="1" applyAlignment="1">
      <alignment vertical="center" wrapText="1"/>
    </xf>
    <xf numFmtId="0" fontId="39" fillId="12" borderId="0" xfId="0" applyFont="1" applyFill="1" applyAlignment="1">
      <alignment vertical="center" wrapText="1"/>
    </xf>
    <xf numFmtId="0" fontId="39" fillId="63" borderId="0" xfId="0" applyFont="1" applyFill="1" applyAlignment="1">
      <alignment vertical="center" wrapText="1"/>
    </xf>
    <xf numFmtId="0" fontId="39" fillId="64" borderId="0" xfId="0" applyFont="1" applyFill="1" applyAlignment="1">
      <alignment vertical="center" wrapText="1"/>
    </xf>
    <xf numFmtId="0" fontId="39" fillId="65" borderId="0" xfId="0" applyFont="1" applyFill="1" applyAlignment="1">
      <alignment vertical="center" wrapText="1"/>
    </xf>
    <xf numFmtId="0" fontId="39" fillId="66" borderId="0" xfId="0" applyFont="1" applyFill="1" applyAlignment="1">
      <alignment vertical="center" wrapText="1"/>
    </xf>
    <xf numFmtId="0" fontId="39" fillId="67" borderId="0" xfId="0" applyFont="1" applyFill="1" applyAlignment="1">
      <alignment vertical="center" wrapText="1"/>
    </xf>
    <xf numFmtId="0" fontId="39" fillId="68" borderId="0" xfId="0" applyFont="1" applyFill="1" applyAlignment="1">
      <alignment vertical="center" wrapText="1"/>
    </xf>
    <xf numFmtId="0" fontId="39" fillId="69" borderId="0" xfId="0" applyFont="1" applyFill="1" applyAlignment="1">
      <alignment vertical="center" wrapText="1"/>
    </xf>
    <xf numFmtId="0" fontId="39" fillId="70" borderId="0" xfId="0" applyFont="1" applyFill="1" applyAlignment="1">
      <alignment vertical="center" wrapText="1"/>
    </xf>
    <xf numFmtId="0" fontId="39" fillId="71" borderId="0" xfId="0" applyFont="1" applyFill="1" applyAlignment="1">
      <alignment vertical="center" wrapText="1"/>
    </xf>
    <xf numFmtId="0" fontId="39" fillId="72" borderId="0" xfId="0" applyFont="1" applyFill="1" applyAlignment="1">
      <alignment vertical="center" wrapText="1"/>
    </xf>
    <xf numFmtId="0" fontId="39" fillId="73" borderId="0" xfId="0" applyFont="1" applyFill="1" applyAlignment="1">
      <alignment vertical="center" wrapText="1"/>
    </xf>
    <xf numFmtId="0" fontId="39" fillId="74" borderId="0" xfId="0" applyFont="1" applyFill="1" applyAlignment="1">
      <alignment vertical="center" wrapText="1"/>
    </xf>
    <xf numFmtId="0" fontId="39" fillId="75" borderId="0" xfId="0" applyFont="1" applyFill="1" applyAlignment="1">
      <alignment vertical="center" wrapText="1"/>
    </xf>
    <xf numFmtId="0" fontId="39" fillId="76" borderId="0" xfId="0" applyFont="1" applyFill="1" applyAlignment="1">
      <alignment vertical="center" wrapText="1"/>
    </xf>
    <xf numFmtId="0" fontId="39" fillId="77" borderId="0" xfId="0" applyFont="1" applyFill="1" applyAlignment="1">
      <alignment vertical="center" wrapText="1"/>
    </xf>
    <xf numFmtId="0" fontId="39" fillId="78" borderId="0" xfId="0" applyFont="1" applyFill="1" applyAlignment="1">
      <alignment vertical="center" wrapText="1"/>
    </xf>
    <xf numFmtId="0" fontId="39" fillId="79" borderId="0" xfId="0" applyFont="1" applyFill="1" applyAlignment="1">
      <alignment vertical="center" wrapText="1"/>
    </xf>
    <xf numFmtId="0" fontId="39" fillId="80" borderId="0" xfId="0" applyFont="1" applyFill="1" applyAlignment="1">
      <alignment vertical="center" wrapText="1"/>
    </xf>
    <xf numFmtId="0" fontId="39" fillId="81" borderId="0" xfId="0" applyFont="1" applyFill="1" applyAlignment="1">
      <alignment vertical="center" wrapText="1"/>
    </xf>
    <xf numFmtId="0" fontId="39" fillId="82" borderId="0" xfId="0" applyFont="1" applyFill="1" applyAlignment="1">
      <alignment vertical="center" wrapText="1"/>
    </xf>
    <xf numFmtId="0" fontId="39" fillId="83" borderId="0" xfId="0" applyFont="1" applyFill="1" applyAlignment="1">
      <alignment vertical="center" wrapText="1"/>
    </xf>
    <xf numFmtId="0" fontId="39" fillId="84" borderId="0" xfId="0" applyFont="1" applyFill="1" applyAlignment="1">
      <alignment vertical="center" wrapText="1"/>
    </xf>
    <xf numFmtId="0" fontId="39" fillId="85" borderId="0" xfId="0" applyFont="1" applyFill="1" applyAlignment="1">
      <alignment vertical="center" wrapText="1"/>
    </xf>
    <xf numFmtId="0" fontId="39" fillId="86" borderId="0" xfId="0" applyFont="1" applyFill="1" applyAlignment="1">
      <alignment vertical="center" wrapText="1"/>
    </xf>
    <xf numFmtId="0" fontId="39" fillId="87" borderId="0" xfId="0" applyFont="1" applyFill="1" applyAlignment="1">
      <alignment vertical="center" wrapText="1"/>
    </xf>
    <xf numFmtId="0" fontId="39" fillId="10" borderId="0" xfId="0" applyFont="1" applyFill="1" applyAlignment="1">
      <alignment vertical="center" wrapText="1"/>
    </xf>
    <xf numFmtId="0" fontId="39" fillId="88" borderId="0" xfId="0" applyFont="1" applyFill="1" applyAlignment="1">
      <alignment vertical="center" wrapText="1"/>
    </xf>
    <xf numFmtId="0" fontId="39" fillId="89" borderId="0" xfId="0" applyFont="1" applyFill="1" applyAlignment="1">
      <alignment vertical="center" wrapText="1"/>
    </xf>
    <xf numFmtId="0" fontId="39" fillId="90" borderId="0" xfId="0" applyFont="1" applyFill="1" applyAlignment="1">
      <alignment vertical="center" wrapText="1"/>
    </xf>
    <xf numFmtId="0" fontId="39" fillId="91" borderId="0" xfId="0" applyFont="1" applyFill="1" applyAlignment="1">
      <alignment vertical="center" wrapText="1"/>
    </xf>
    <xf numFmtId="0" fontId="39" fillId="92" borderId="0" xfId="0" applyFont="1" applyFill="1" applyAlignment="1">
      <alignment vertical="center" wrapText="1"/>
    </xf>
    <xf numFmtId="0" fontId="39" fillId="13" borderId="0" xfId="0" applyFont="1" applyFill="1" applyAlignment="1">
      <alignment vertical="center" wrapText="1"/>
    </xf>
    <xf numFmtId="0" fontId="39" fillId="93" borderId="0" xfId="0" applyFont="1" applyFill="1" applyAlignment="1">
      <alignment vertical="center" wrapText="1"/>
    </xf>
    <xf numFmtId="0" fontId="39" fillId="94" borderId="0" xfId="0" applyFont="1" applyFill="1" applyAlignment="1">
      <alignment vertical="center" wrapText="1"/>
    </xf>
    <xf numFmtId="0" fontId="39" fillId="95" borderId="0" xfId="0" applyFont="1" applyFill="1" applyAlignment="1">
      <alignment vertical="center" wrapText="1"/>
    </xf>
    <xf numFmtId="0" fontId="39" fillId="96" borderId="0" xfId="0" applyFont="1" applyFill="1" applyAlignment="1">
      <alignment vertical="center" wrapText="1"/>
    </xf>
    <xf numFmtId="0" fontId="39" fillId="8" borderId="0" xfId="0" applyFont="1" applyFill="1" applyAlignment="1">
      <alignment vertical="center" wrapText="1"/>
    </xf>
    <xf numFmtId="0" fontId="39" fillId="97" borderId="0" xfId="0" applyFont="1" applyFill="1" applyAlignment="1">
      <alignment vertical="center" wrapText="1"/>
    </xf>
    <xf numFmtId="0" fontId="39" fillId="98" borderId="0" xfId="0" applyFont="1" applyFill="1" applyAlignment="1">
      <alignment vertical="center" wrapText="1"/>
    </xf>
    <xf numFmtId="0" fontId="39" fillId="99" borderId="0" xfId="0" applyFont="1" applyFill="1" applyAlignment="1">
      <alignment vertical="center" wrapText="1"/>
    </xf>
    <xf numFmtId="0" fontId="39" fillId="100" borderId="0" xfId="0" applyFont="1" applyFill="1" applyAlignment="1">
      <alignment vertical="center" wrapText="1"/>
    </xf>
    <xf numFmtId="0" fontId="39" fillId="101" borderId="0" xfId="0" applyFont="1" applyFill="1" applyAlignment="1">
      <alignment vertical="center" wrapText="1"/>
    </xf>
    <xf numFmtId="0" fontId="39" fillId="102" borderId="0" xfId="0" applyFont="1" applyFill="1" applyAlignment="1">
      <alignment vertical="center" wrapText="1"/>
    </xf>
    <xf numFmtId="0" fontId="39" fillId="103" borderId="0" xfId="0" applyFont="1" applyFill="1" applyAlignment="1">
      <alignment vertical="center" wrapText="1"/>
    </xf>
    <xf numFmtId="0" fontId="39" fillId="104" borderId="0" xfId="0" applyFont="1" applyFill="1" applyAlignment="1">
      <alignment vertical="center" wrapText="1"/>
    </xf>
    <xf numFmtId="0" fontId="39" fillId="105" borderId="0" xfId="0" applyFont="1" applyFill="1" applyAlignment="1">
      <alignment vertical="center" wrapText="1"/>
    </xf>
    <xf numFmtId="0" fontId="39" fillId="106" borderId="0" xfId="0" applyFont="1" applyFill="1" applyAlignment="1">
      <alignment vertical="center" wrapText="1"/>
    </xf>
    <xf numFmtId="0" fontId="39" fillId="107" borderId="0" xfId="0" applyFont="1" applyFill="1" applyAlignment="1">
      <alignment vertical="center" wrapText="1"/>
    </xf>
    <xf numFmtId="0" fontId="39" fillId="108" borderId="0" xfId="0" applyFont="1" applyFill="1" applyAlignment="1">
      <alignment vertical="center" wrapText="1"/>
    </xf>
    <xf numFmtId="0" fontId="39" fillId="14" borderId="0" xfId="0" applyFont="1" applyFill="1" applyAlignment="1">
      <alignment vertical="center" wrapText="1"/>
    </xf>
    <xf numFmtId="0" fontId="39" fillId="109" borderId="0" xfId="0" applyFont="1" applyFill="1" applyAlignment="1">
      <alignment vertical="center" wrapText="1"/>
    </xf>
    <xf numFmtId="0" fontId="39" fillId="110" borderId="0" xfId="0" applyFont="1" applyFill="1" applyAlignment="1">
      <alignment vertical="center" wrapText="1"/>
    </xf>
    <xf numFmtId="0" fontId="39" fillId="111" borderId="0" xfId="0" applyFont="1" applyFill="1" applyAlignment="1">
      <alignment vertical="center" wrapText="1"/>
    </xf>
    <xf numFmtId="0" fontId="39" fillId="112" borderId="0" xfId="0" applyFont="1" applyFill="1" applyAlignment="1">
      <alignment vertical="center" wrapText="1"/>
    </xf>
    <xf numFmtId="0" fontId="39" fillId="113" borderId="0" xfId="0" applyFont="1" applyFill="1" applyAlignment="1">
      <alignment vertical="center" wrapText="1"/>
    </xf>
    <xf numFmtId="0" fontId="39" fillId="114" borderId="0" xfId="0" applyFont="1" applyFill="1" applyAlignment="1">
      <alignment vertical="center" wrapText="1"/>
    </xf>
    <xf numFmtId="0" fontId="39" fillId="115" borderId="0" xfId="0" applyFont="1" applyFill="1" applyAlignment="1">
      <alignment vertical="center" wrapText="1"/>
    </xf>
    <xf numFmtId="0" fontId="39" fillId="116" borderId="0" xfId="0" applyFont="1" applyFill="1" applyAlignment="1">
      <alignment vertical="center" wrapText="1"/>
    </xf>
    <xf numFmtId="0" fontId="39" fillId="117" borderId="0" xfId="0" applyFont="1" applyFill="1" applyAlignment="1">
      <alignment vertical="center" wrapText="1"/>
    </xf>
    <xf numFmtId="0" fontId="39" fillId="118" borderId="0" xfId="0" applyFont="1" applyFill="1" applyAlignment="1">
      <alignment vertical="center" wrapText="1"/>
    </xf>
    <xf numFmtId="0" fontId="39" fillId="119" borderId="0" xfId="0" applyFont="1" applyFill="1" applyAlignment="1">
      <alignment vertical="center" wrapText="1"/>
    </xf>
    <xf numFmtId="0" fontId="39" fillId="120" borderId="0" xfId="0" applyFont="1" applyFill="1" applyAlignment="1">
      <alignment vertical="center" wrapText="1"/>
    </xf>
    <xf numFmtId="0" fontId="39" fillId="121" borderId="0" xfId="0" applyFont="1" applyFill="1" applyAlignment="1">
      <alignment vertical="center" wrapText="1"/>
    </xf>
    <xf numFmtId="0" fontId="39" fillId="122" borderId="0" xfId="0" applyFont="1" applyFill="1" applyAlignment="1">
      <alignment vertical="center" wrapText="1"/>
    </xf>
    <xf numFmtId="0" fontId="39" fillId="123" borderId="0" xfId="0" applyFont="1" applyFill="1" applyAlignment="1">
      <alignment vertical="center" wrapText="1"/>
    </xf>
    <xf numFmtId="0" fontId="39" fillId="124" borderId="0" xfId="0" applyFont="1" applyFill="1" applyAlignment="1">
      <alignment vertical="center" wrapText="1"/>
    </xf>
    <xf numFmtId="0" fontId="39" fillId="125" borderId="0" xfId="0" applyFont="1" applyFill="1" applyAlignment="1">
      <alignment vertical="center" wrapText="1"/>
    </xf>
    <xf numFmtId="0" fontId="39" fillId="126" borderId="0" xfId="0" applyFont="1" applyFill="1" applyAlignment="1">
      <alignment vertical="center" wrapText="1"/>
    </xf>
    <xf numFmtId="0" fontId="39" fillId="127" borderId="0" xfId="0" applyFont="1" applyFill="1" applyAlignment="1">
      <alignment vertical="center" wrapText="1"/>
    </xf>
    <xf numFmtId="0" fontId="47" fillId="128" borderId="0" xfId="0" applyFont="1" applyFill="1" applyAlignment="1">
      <alignment vertical="center" wrapText="1"/>
    </xf>
    <xf numFmtId="0" fontId="47" fillId="129" borderId="0" xfId="0" applyFont="1" applyFill="1" applyAlignment="1">
      <alignment vertical="center" wrapText="1"/>
    </xf>
    <xf numFmtId="0" fontId="47" fillId="130" borderId="0" xfId="0" applyFont="1" applyFill="1" applyAlignment="1">
      <alignment vertical="center" wrapText="1"/>
    </xf>
    <xf numFmtId="0" fontId="47" fillId="131" borderId="0" xfId="0" applyFont="1" applyFill="1" applyAlignment="1">
      <alignment vertical="center" wrapText="1"/>
    </xf>
    <xf numFmtId="0" fontId="39" fillId="132" borderId="0" xfId="0" applyFont="1" applyFill="1" applyAlignment="1">
      <alignment vertical="center" wrapText="1"/>
    </xf>
    <xf numFmtId="0" fontId="47" fillId="133" borderId="0" xfId="0" applyFont="1" applyFill="1" applyAlignment="1">
      <alignment vertical="center" wrapText="1"/>
    </xf>
    <xf numFmtId="0" fontId="47" fillId="134" borderId="0" xfId="0" applyFont="1" applyFill="1" applyAlignment="1">
      <alignment vertical="center" wrapText="1"/>
    </xf>
    <xf numFmtId="0" fontId="47" fillId="135" borderId="0" xfId="0" applyFont="1" applyFill="1" applyAlignment="1">
      <alignment vertical="center" wrapText="1"/>
    </xf>
    <xf numFmtId="0" fontId="47" fillId="136" borderId="0" xfId="0" applyFont="1" applyFill="1" applyAlignment="1">
      <alignment vertical="center" wrapText="1"/>
    </xf>
    <xf numFmtId="0" fontId="47" fillId="137" borderId="0" xfId="0" applyFont="1" applyFill="1" applyAlignment="1">
      <alignment vertical="center" wrapText="1"/>
    </xf>
    <xf numFmtId="0" fontId="39" fillId="138" borderId="0" xfId="0" applyFont="1" applyFill="1" applyAlignment="1">
      <alignment vertical="center" wrapText="1"/>
    </xf>
    <xf numFmtId="0" fontId="47" fillId="139" borderId="0" xfId="0" applyFont="1" applyFill="1" applyAlignment="1">
      <alignment vertical="center" wrapText="1"/>
    </xf>
    <xf numFmtId="0" fontId="47" fillId="140" borderId="0" xfId="0" applyFont="1" applyFill="1" applyAlignment="1">
      <alignment vertical="center" wrapText="1"/>
    </xf>
    <xf numFmtId="0" fontId="47" fillId="141" borderId="0" xfId="0" applyFont="1" applyFill="1" applyAlignment="1">
      <alignment vertical="center" wrapText="1"/>
    </xf>
    <xf numFmtId="0" fontId="47" fillId="142" borderId="0" xfId="0" applyFont="1" applyFill="1" applyAlignment="1">
      <alignment vertical="center" wrapText="1"/>
    </xf>
    <xf numFmtId="0" fontId="47" fillId="143" borderId="0" xfId="0" applyFont="1" applyFill="1" applyAlignment="1">
      <alignment vertical="center" wrapText="1"/>
    </xf>
    <xf numFmtId="0" fontId="39" fillId="144" borderId="0" xfId="0" applyFont="1" applyFill="1" applyAlignment="1">
      <alignment vertical="center" wrapText="1"/>
    </xf>
    <xf numFmtId="0" fontId="47" fillId="145" borderId="0" xfId="0" applyFont="1" applyFill="1" applyAlignment="1">
      <alignment vertical="center" wrapText="1"/>
    </xf>
    <xf numFmtId="0" fontId="47" fillId="146" borderId="0" xfId="0" applyFont="1" applyFill="1" applyAlignment="1">
      <alignment vertical="center" wrapText="1"/>
    </xf>
    <xf numFmtId="0" fontId="47" fillId="147" borderId="0" xfId="0" applyFont="1" applyFill="1" applyAlignment="1">
      <alignment vertical="center" wrapText="1"/>
    </xf>
    <xf numFmtId="0" fontId="47" fillId="148" borderId="0" xfId="0" applyFont="1" applyFill="1" applyAlignment="1">
      <alignment vertical="center" wrapText="1"/>
    </xf>
    <xf numFmtId="0" fontId="47" fillId="149" borderId="0" xfId="0" applyFont="1" applyFill="1" applyAlignment="1">
      <alignment vertical="center" wrapText="1"/>
    </xf>
    <xf numFmtId="0" fontId="39" fillId="150" borderId="0" xfId="0" applyFont="1" applyFill="1" applyAlignment="1">
      <alignment vertical="center" wrapText="1"/>
    </xf>
    <xf numFmtId="0" fontId="47" fillId="151" borderId="0" xfId="0" applyFont="1" applyFill="1" applyAlignment="1">
      <alignment vertical="center" wrapText="1"/>
    </xf>
    <xf numFmtId="0" fontId="47" fillId="152" borderId="0" xfId="0" applyFont="1" applyFill="1" applyAlignment="1">
      <alignment vertical="center" wrapText="1"/>
    </xf>
    <xf numFmtId="0" fontId="47" fillId="153" borderId="0" xfId="0" applyFont="1" applyFill="1" applyAlignment="1">
      <alignment vertical="center" wrapText="1"/>
    </xf>
    <xf numFmtId="0" fontId="47" fillId="154" borderId="0" xfId="0" applyFont="1" applyFill="1" applyAlignment="1">
      <alignment vertical="center" wrapText="1"/>
    </xf>
    <xf numFmtId="0" fontId="47" fillId="155" borderId="0" xfId="0" applyFont="1" applyFill="1" applyAlignment="1">
      <alignment vertical="center" wrapText="1"/>
    </xf>
    <xf numFmtId="0" fontId="39" fillId="156" borderId="0" xfId="0" applyFont="1" applyFill="1" applyAlignment="1">
      <alignment vertical="center" wrapText="1"/>
    </xf>
    <xf numFmtId="0" fontId="47" fillId="157" borderId="0" xfId="0" applyFont="1" applyFill="1" applyAlignment="1">
      <alignment vertical="center" wrapText="1"/>
    </xf>
    <xf numFmtId="0" fontId="47" fillId="158" borderId="0" xfId="0" applyFont="1" applyFill="1" applyAlignment="1">
      <alignment vertical="center" wrapText="1"/>
    </xf>
    <xf numFmtId="0" fontId="47" fillId="159" borderId="0" xfId="0" applyFont="1" applyFill="1" applyAlignment="1">
      <alignment vertical="center" wrapText="1"/>
    </xf>
    <xf numFmtId="0" fontId="47" fillId="160" borderId="0" xfId="0" applyFont="1" applyFill="1" applyAlignment="1">
      <alignment vertical="center" wrapText="1"/>
    </xf>
    <xf numFmtId="0" fontId="47" fillId="161" borderId="0" xfId="0" applyFont="1" applyFill="1" applyAlignment="1">
      <alignment vertical="center" wrapText="1"/>
    </xf>
    <xf numFmtId="0" fontId="39" fillId="162" borderId="0" xfId="0" applyFont="1" applyFill="1" applyAlignment="1">
      <alignment vertical="center" wrapText="1"/>
    </xf>
    <xf numFmtId="0" fontId="47" fillId="163" borderId="0" xfId="0" applyFont="1" applyFill="1" applyAlignment="1">
      <alignment vertical="center" wrapText="1"/>
    </xf>
    <xf numFmtId="0" fontId="47" fillId="164" borderId="0" xfId="0" applyFont="1" applyFill="1" applyAlignment="1">
      <alignment vertical="center" wrapText="1"/>
    </xf>
    <xf numFmtId="0" fontId="47" fillId="165" borderId="0" xfId="0" applyFont="1" applyFill="1" applyAlignment="1">
      <alignment vertical="center" wrapText="1"/>
    </xf>
    <xf numFmtId="0" fontId="47" fillId="166" borderId="0" xfId="0" applyFont="1" applyFill="1" applyAlignment="1">
      <alignment vertical="center" wrapText="1"/>
    </xf>
    <xf numFmtId="0" fontId="47" fillId="167" borderId="0" xfId="0" applyFont="1" applyFill="1" applyAlignment="1">
      <alignment vertical="center" wrapText="1"/>
    </xf>
    <xf numFmtId="0" fontId="39" fillId="168" borderId="0" xfId="0" applyFont="1" applyFill="1" applyAlignment="1">
      <alignment vertical="center" wrapText="1"/>
    </xf>
    <xf numFmtId="0" fontId="47" fillId="169" borderId="0" xfId="0" applyFont="1" applyFill="1" applyAlignment="1">
      <alignment vertical="center" wrapText="1"/>
    </xf>
    <xf numFmtId="0" fontId="47" fillId="170" borderId="0" xfId="0" applyFont="1" applyFill="1" applyAlignment="1">
      <alignment vertical="center" wrapText="1"/>
    </xf>
    <xf numFmtId="0" fontId="47" fillId="171" borderId="0" xfId="0" applyFont="1" applyFill="1" applyAlignment="1">
      <alignment vertical="center" wrapText="1"/>
    </xf>
    <xf numFmtId="0" fontId="47" fillId="172" borderId="0" xfId="0" applyFont="1" applyFill="1" applyAlignment="1">
      <alignment vertical="center" wrapText="1"/>
    </xf>
    <xf numFmtId="0" fontId="47" fillId="173" borderId="0" xfId="0" applyFont="1" applyFill="1" applyAlignment="1">
      <alignment vertical="center" wrapText="1"/>
    </xf>
    <xf numFmtId="0" fontId="39" fillId="174" borderId="0" xfId="0" applyFont="1" applyFill="1" applyAlignment="1">
      <alignment vertical="center" wrapText="1"/>
    </xf>
    <xf numFmtId="0" fontId="47" fillId="175" borderId="0" xfId="0" applyFont="1" applyFill="1" applyAlignment="1">
      <alignment vertical="center" wrapText="1"/>
    </xf>
    <xf numFmtId="0" fontId="47" fillId="176" borderId="0" xfId="0" applyFont="1" applyFill="1" applyAlignment="1">
      <alignment vertical="center" wrapText="1"/>
    </xf>
    <xf numFmtId="0" fontId="47" fillId="177" borderId="0" xfId="0" applyFont="1" applyFill="1" applyAlignment="1">
      <alignment vertical="center" wrapText="1"/>
    </xf>
    <xf numFmtId="0" fontId="47" fillId="178" borderId="0" xfId="0" applyFont="1" applyFill="1" applyAlignment="1">
      <alignment vertical="center" wrapText="1"/>
    </xf>
    <xf numFmtId="0" fontId="47" fillId="179" borderId="0" xfId="0" applyFont="1" applyFill="1" applyAlignment="1">
      <alignment vertical="center" wrapText="1"/>
    </xf>
    <xf numFmtId="0" fontId="39" fillId="180" borderId="0" xfId="0" applyFont="1" applyFill="1" applyAlignment="1">
      <alignment vertical="center" wrapText="1"/>
    </xf>
    <xf numFmtId="0" fontId="47" fillId="181" borderId="0" xfId="0" applyFont="1" applyFill="1" applyAlignment="1">
      <alignment vertical="center" wrapText="1"/>
    </xf>
    <xf numFmtId="0" fontId="47" fillId="182" borderId="0" xfId="0" applyFont="1" applyFill="1" applyAlignment="1">
      <alignment vertical="center" wrapText="1"/>
    </xf>
    <xf numFmtId="0" fontId="47" fillId="183" borderId="0" xfId="0" applyFont="1" applyFill="1" applyAlignment="1">
      <alignment vertical="center" wrapText="1"/>
    </xf>
    <xf numFmtId="0" fontId="47" fillId="184" borderId="0" xfId="0" applyFont="1" applyFill="1" applyAlignment="1">
      <alignment vertical="center" wrapText="1"/>
    </xf>
    <xf numFmtId="0" fontId="47" fillId="185" borderId="0" xfId="0" applyFont="1" applyFill="1" applyAlignment="1">
      <alignment vertical="center" wrapText="1"/>
    </xf>
    <xf numFmtId="0" fontId="39" fillId="186" borderId="0" xfId="0" applyFont="1" applyFill="1" applyAlignment="1">
      <alignment vertical="center" wrapText="1"/>
    </xf>
    <xf numFmtId="0" fontId="47" fillId="187" borderId="0" xfId="0" applyFont="1" applyFill="1" applyAlignment="1">
      <alignment vertical="center" wrapText="1"/>
    </xf>
    <xf numFmtId="0" fontId="47" fillId="188" borderId="0" xfId="0" applyFont="1" applyFill="1" applyAlignment="1">
      <alignment vertical="center" wrapText="1"/>
    </xf>
    <xf numFmtId="0" fontId="47" fillId="189" borderId="0" xfId="0" applyFont="1" applyFill="1" applyAlignment="1">
      <alignment vertical="center" wrapText="1"/>
    </xf>
    <xf numFmtId="0" fontId="47" fillId="190" borderId="0" xfId="0" applyFont="1" applyFill="1" applyAlignment="1">
      <alignment vertical="center" wrapText="1"/>
    </xf>
    <xf numFmtId="0" fontId="47" fillId="191" borderId="0" xfId="0" applyFont="1" applyFill="1" applyAlignment="1">
      <alignment vertical="center" wrapText="1"/>
    </xf>
    <xf numFmtId="0" fontId="39" fillId="192" borderId="0" xfId="0" applyFont="1" applyFill="1" applyAlignment="1">
      <alignment vertical="center" wrapText="1"/>
    </xf>
    <xf numFmtId="0" fontId="47" fillId="193" borderId="0" xfId="0" applyFont="1" applyFill="1" applyAlignment="1">
      <alignment vertical="center" wrapText="1"/>
    </xf>
    <xf numFmtId="0" fontId="47" fillId="194" borderId="0" xfId="0" applyFont="1" applyFill="1" applyAlignment="1">
      <alignment vertical="center" wrapText="1"/>
    </xf>
    <xf numFmtId="0" fontId="47" fillId="195" borderId="0" xfId="0" applyFont="1" applyFill="1" applyAlignment="1">
      <alignment vertical="center" wrapText="1"/>
    </xf>
    <xf numFmtId="0" fontId="47" fillId="196" borderId="0" xfId="0" applyFont="1" applyFill="1" applyAlignment="1">
      <alignment vertical="center" wrapText="1"/>
    </xf>
    <xf numFmtId="0" fontId="47" fillId="197" borderId="0" xfId="0" applyFont="1" applyFill="1" applyAlignment="1">
      <alignment vertical="center" wrapText="1"/>
    </xf>
    <xf numFmtId="0" fontId="47" fillId="198" borderId="0" xfId="0" applyFont="1" applyFill="1" applyAlignment="1">
      <alignment vertical="center" wrapText="1"/>
    </xf>
    <xf numFmtId="0" fontId="47" fillId="199" borderId="0" xfId="0" applyFont="1" applyFill="1" applyAlignment="1">
      <alignment vertical="center" wrapText="1"/>
    </xf>
    <xf numFmtId="0" fontId="47" fillId="200" borderId="0" xfId="0" applyFont="1" applyFill="1" applyAlignment="1">
      <alignment vertical="center" wrapText="1"/>
    </xf>
    <xf numFmtId="0" fontId="47" fillId="201" borderId="0" xfId="0" applyFont="1" applyFill="1" applyAlignment="1">
      <alignment vertical="center" wrapText="1"/>
    </xf>
    <xf numFmtId="0" fontId="39" fillId="202" borderId="0" xfId="0" applyFont="1" applyFill="1" applyAlignment="1">
      <alignment vertical="center" wrapText="1"/>
    </xf>
    <xf numFmtId="0" fontId="47" fillId="203" borderId="0" xfId="0" applyFont="1" applyFill="1" applyAlignment="1">
      <alignment vertical="center" wrapText="1"/>
    </xf>
    <xf numFmtId="0" fontId="47" fillId="204" borderId="0" xfId="0" applyFont="1" applyFill="1" applyAlignment="1">
      <alignment vertical="center" wrapText="1"/>
    </xf>
    <xf numFmtId="0" fontId="47" fillId="205" borderId="0" xfId="0" applyFont="1" applyFill="1" applyAlignment="1">
      <alignment vertical="center" wrapText="1"/>
    </xf>
    <xf numFmtId="0" fontId="47" fillId="206" borderId="0" xfId="0" applyFont="1" applyFill="1" applyAlignment="1">
      <alignment vertical="center" wrapText="1"/>
    </xf>
    <xf numFmtId="0" fontId="47" fillId="207" borderId="0" xfId="0" applyFont="1" applyFill="1" applyAlignment="1">
      <alignment vertical="center" wrapText="1"/>
    </xf>
    <xf numFmtId="0" fontId="39" fillId="208" borderId="0" xfId="0" applyFont="1" applyFill="1" applyAlignment="1">
      <alignment vertical="center" wrapText="1"/>
    </xf>
    <xf numFmtId="0" fontId="47" fillId="209" borderId="0" xfId="0" applyFont="1" applyFill="1" applyAlignment="1">
      <alignment vertical="center" wrapText="1"/>
    </xf>
    <xf numFmtId="0" fontId="47" fillId="210" borderId="0" xfId="0" applyFont="1" applyFill="1" applyAlignment="1">
      <alignment vertical="center" wrapText="1"/>
    </xf>
    <xf numFmtId="0" fontId="47" fillId="211" borderId="0" xfId="0" applyFont="1" applyFill="1" applyAlignment="1">
      <alignment vertical="center" wrapText="1"/>
    </xf>
    <xf numFmtId="0" fontId="47" fillId="212" borderId="0" xfId="0" applyFont="1" applyFill="1" applyAlignment="1">
      <alignment vertical="center" wrapText="1"/>
    </xf>
    <xf numFmtId="0" fontId="47" fillId="213" borderId="0" xfId="0" applyFont="1" applyFill="1" applyAlignment="1">
      <alignment vertical="center" wrapText="1"/>
    </xf>
    <xf numFmtId="0" fontId="39" fillId="214" borderId="0" xfId="0" applyFont="1" applyFill="1" applyAlignment="1">
      <alignment vertical="center" wrapText="1"/>
    </xf>
    <xf numFmtId="0" fontId="47" fillId="215" borderId="0" xfId="0" applyFont="1" applyFill="1" applyAlignment="1">
      <alignment vertical="center" wrapText="1"/>
    </xf>
    <xf numFmtId="0" fontId="47" fillId="216" borderId="0" xfId="0" applyFont="1" applyFill="1" applyAlignment="1">
      <alignment vertical="center" wrapText="1"/>
    </xf>
    <xf numFmtId="0" fontId="47" fillId="217" borderId="0" xfId="0" applyFont="1" applyFill="1" applyAlignment="1">
      <alignment vertical="center" wrapText="1"/>
    </xf>
    <xf numFmtId="0" fontId="47" fillId="218" borderId="0" xfId="0" applyFont="1" applyFill="1" applyAlignment="1">
      <alignment vertical="center" wrapText="1"/>
    </xf>
    <xf numFmtId="0" fontId="47" fillId="219" borderId="0" xfId="0" applyFont="1" applyFill="1" applyAlignment="1">
      <alignment vertical="center" wrapText="1"/>
    </xf>
    <xf numFmtId="0" fontId="39" fillId="220" borderId="0" xfId="0" applyFont="1" applyFill="1" applyAlignment="1">
      <alignment vertical="center" wrapText="1"/>
    </xf>
    <xf numFmtId="0" fontId="47" fillId="221" borderId="0" xfId="0" applyFont="1" applyFill="1" applyAlignment="1">
      <alignment vertical="center" wrapText="1"/>
    </xf>
    <xf numFmtId="0" fontId="47" fillId="222" borderId="0" xfId="0" applyFont="1" applyFill="1" applyAlignment="1">
      <alignment vertical="center" wrapText="1"/>
    </xf>
    <xf numFmtId="0" fontId="47" fillId="223" borderId="0" xfId="0" applyFont="1" applyFill="1" applyAlignment="1">
      <alignment vertical="center" wrapText="1"/>
    </xf>
    <xf numFmtId="0" fontId="47" fillId="224" borderId="0" xfId="0" applyFont="1" applyFill="1" applyAlignment="1">
      <alignment vertical="center" wrapText="1"/>
    </xf>
    <xf numFmtId="0" fontId="47" fillId="225" borderId="0" xfId="0" applyFont="1" applyFill="1" applyAlignment="1">
      <alignment vertical="center" wrapText="1"/>
    </xf>
    <xf numFmtId="0" fontId="47" fillId="226" borderId="0" xfId="0" applyFont="1" applyFill="1" applyAlignment="1">
      <alignment vertical="center" wrapText="1"/>
    </xf>
    <xf numFmtId="0" fontId="47" fillId="227" borderId="0" xfId="0" applyFont="1" applyFill="1" applyAlignment="1">
      <alignment vertical="center" wrapText="1"/>
    </xf>
    <xf numFmtId="0" fontId="47" fillId="228" borderId="0" xfId="0" applyFont="1" applyFill="1" applyAlignment="1">
      <alignment vertical="center" wrapText="1"/>
    </xf>
    <xf numFmtId="0" fontId="47" fillId="229" borderId="0" xfId="0" applyFont="1" applyFill="1" applyAlignment="1">
      <alignment vertical="center" wrapText="1"/>
    </xf>
    <xf numFmtId="0" fontId="39" fillId="230" borderId="18" xfId="0" applyFont="1" applyFill="1" applyBorder="1" applyAlignment="1">
      <alignment vertical="center" wrapText="1"/>
    </xf>
    <xf numFmtId="0" fontId="39" fillId="231" borderId="0" xfId="0" applyFont="1" applyFill="1" applyAlignment="1">
      <alignment vertical="center" wrapText="1"/>
    </xf>
    <xf numFmtId="0" fontId="39" fillId="232" borderId="0" xfId="0" applyFont="1" applyFill="1" applyAlignment="1">
      <alignment vertical="center" wrapText="1"/>
    </xf>
    <xf numFmtId="0" fontId="39" fillId="233" borderId="0" xfId="0" applyFont="1" applyFill="1" applyAlignment="1">
      <alignment vertical="center" wrapText="1"/>
    </xf>
    <xf numFmtId="0" fontId="39" fillId="234" borderId="0" xfId="0" applyFont="1" applyFill="1" applyAlignment="1">
      <alignment vertical="center" wrapText="1"/>
    </xf>
    <xf numFmtId="0" fontId="39" fillId="235" borderId="0" xfId="0" applyFont="1" applyFill="1" applyAlignment="1">
      <alignment vertical="center" wrapText="1"/>
    </xf>
    <xf numFmtId="0" fontId="39" fillId="236" borderId="0" xfId="0" applyFont="1" applyFill="1" applyAlignment="1">
      <alignment vertical="center" wrapText="1"/>
    </xf>
    <xf numFmtId="0" fontId="39" fillId="237" borderId="0" xfId="0" applyFont="1" applyFill="1" applyAlignment="1">
      <alignment vertical="center" wrapText="1"/>
    </xf>
    <xf numFmtId="0" fontId="39" fillId="238" borderId="0" xfId="0" applyFont="1" applyFill="1" applyAlignment="1">
      <alignment vertical="center" wrapText="1"/>
    </xf>
    <xf numFmtId="0" fontId="47" fillId="239" borderId="0" xfId="0" applyFont="1" applyFill="1" applyAlignment="1">
      <alignment vertical="center" wrapText="1"/>
    </xf>
    <xf numFmtId="0" fontId="39" fillId="240" borderId="0" xfId="0" applyFont="1" applyFill="1" applyAlignment="1">
      <alignment vertical="center" wrapText="1"/>
    </xf>
    <xf numFmtId="0" fontId="39" fillId="241" borderId="0" xfId="0" applyFont="1" applyFill="1" applyAlignment="1">
      <alignment vertical="center" wrapText="1"/>
    </xf>
    <xf numFmtId="0" fontId="39" fillId="242" borderId="0" xfId="0" applyFont="1" applyFill="1" applyAlignment="1">
      <alignment vertical="center" wrapText="1"/>
    </xf>
    <xf numFmtId="0" fontId="47" fillId="243" borderId="0" xfId="0" applyFont="1" applyFill="1" applyAlignment="1">
      <alignment vertical="center" wrapText="1"/>
    </xf>
    <xf numFmtId="0" fontId="39" fillId="244" borderId="0" xfId="0" applyFont="1" applyFill="1" applyAlignment="1">
      <alignment vertical="center" wrapText="1"/>
    </xf>
    <xf numFmtId="0" fontId="39" fillId="245" borderId="0" xfId="0" applyFont="1" applyFill="1" applyAlignment="1">
      <alignment vertical="center" wrapText="1"/>
    </xf>
    <xf numFmtId="0" fontId="39" fillId="246" borderId="0" xfId="0" applyFont="1" applyFill="1" applyAlignment="1">
      <alignment vertical="center" wrapText="1"/>
    </xf>
    <xf numFmtId="0" fontId="47" fillId="92" borderId="0" xfId="0" applyFont="1" applyFill="1" applyAlignment="1">
      <alignment vertical="center" wrapText="1"/>
    </xf>
    <xf numFmtId="0" fontId="39" fillId="247" borderId="0" xfId="0" applyFont="1" applyFill="1" applyAlignment="1">
      <alignment vertical="center" wrapText="1"/>
    </xf>
    <xf numFmtId="0" fontId="39" fillId="248" borderId="0" xfId="0" applyFont="1" applyFill="1" applyAlignment="1">
      <alignment vertical="center" wrapText="1"/>
    </xf>
    <xf numFmtId="0" fontId="39" fillId="249" borderId="0" xfId="0" applyFont="1" applyFill="1" applyAlignment="1">
      <alignment vertical="center" wrapText="1"/>
    </xf>
    <xf numFmtId="0" fontId="39" fillId="250" borderId="0" xfId="0" applyFont="1" applyFill="1" applyAlignment="1">
      <alignment vertical="center" wrapText="1"/>
    </xf>
    <xf numFmtId="0" fontId="47" fillId="251" borderId="0" xfId="0" applyFont="1" applyFill="1" applyAlignment="1">
      <alignment vertical="center" wrapText="1"/>
    </xf>
    <xf numFmtId="0" fontId="47" fillId="252" borderId="0" xfId="0" applyFont="1" applyFill="1" applyAlignment="1">
      <alignment vertical="center" wrapText="1"/>
    </xf>
    <xf numFmtId="0" fontId="47" fillId="253" borderId="0" xfId="0" applyFont="1" applyFill="1" applyAlignment="1">
      <alignment vertical="center" wrapText="1"/>
    </xf>
    <xf numFmtId="0" fontId="39" fillId="254" borderId="0" xfId="0" applyFont="1" applyFill="1" applyAlignment="1">
      <alignment vertical="center" wrapText="1"/>
    </xf>
    <xf numFmtId="0" fontId="47" fillId="255" borderId="0" xfId="0" applyFont="1" applyFill="1" applyAlignment="1">
      <alignment vertical="center" wrapText="1"/>
    </xf>
    <xf numFmtId="0" fontId="47" fillId="256" borderId="0" xfId="0" applyFont="1" applyFill="1" applyAlignment="1">
      <alignment vertical="center" wrapText="1"/>
    </xf>
    <xf numFmtId="0" fontId="47" fillId="257" borderId="0" xfId="0" applyFont="1" applyFill="1" applyAlignment="1">
      <alignment vertical="center" wrapText="1"/>
    </xf>
    <xf numFmtId="0" fontId="39" fillId="258" borderId="0" xfId="0" applyFont="1" applyFill="1" applyAlignment="1">
      <alignment vertical="center" wrapText="1"/>
    </xf>
    <xf numFmtId="0" fontId="39" fillId="259" borderId="0" xfId="0" applyFont="1" applyFill="1" applyAlignment="1">
      <alignment vertical="center" wrapText="1"/>
    </xf>
    <xf numFmtId="0" fontId="39" fillId="260" borderId="0" xfId="0" applyFont="1" applyFill="1" applyAlignment="1">
      <alignment vertical="center" wrapText="1"/>
    </xf>
    <xf numFmtId="0" fontId="47" fillId="125" borderId="0" xfId="0" applyFont="1" applyFill="1" applyAlignment="1">
      <alignment vertical="center" wrapText="1"/>
    </xf>
    <xf numFmtId="0" fontId="47" fillId="261" borderId="0" xfId="0" applyFont="1" applyFill="1" applyAlignment="1">
      <alignment vertical="center" wrapText="1"/>
    </xf>
    <xf numFmtId="0" fontId="39" fillId="262" borderId="0" xfId="0" applyFont="1" applyFill="1" applyAlignment="1">
      <alignment vertical="center" wrapText="1"/>
    </xf>
    <xf numFmtId="0" fontId="39" fillId="263" borderId="0" xfId="0" applyFont="1" applyFill="1" applyAlignment="1">
      <alignment vertical="center" wrapText="1"/>
    </xf>
    <xf numFmtId="0" fontId="39" fillId="264" borderId="0" xfId="0" applyFont="1" applyFill="1" applyAlignment="1">
      <alignment vertical="center" wrapText="1"/>
    </xf>
    <xf numFmtId="0" fontId="47" fillId="265" borderId="0" xfId="0" applyFont="1" applyFill="1" applyAlignment="1">
      <alignment vertical="center" wrapText="1"/>
    </xf>
    <xf numFmtId="0" fontId="47" fillId="266" borderId="0" xfId="0" applyFont="1" applyFill="1" applyAlignment="1">
      <alignment vertical="center" wrapText="1"/>
    </xf>
    <xf numFmtId="0" fontId="47" fillId="267" borderId="0" xfId="0" applyFont="1" applyFill="1" applyAlignment="1">
      <alignment vertical="center" wrapText="1"/>
    </xf>
    <xf numFmtId="0" fontId="47" fillId="268" borderId="0" xfId="0" applyFont="1" applyFill="1" applyAlignment="1">
      <alignment vertical="center" wrapText="1"/>
    </xf>
    <xf numFmtId="0" fontId="47" fillId="269" borderId="0" xfId="0" applyFont="1" applyFill="1" applyAlignment="1">
      <alignment vertical="center" wrapText="1"/>
    </xf>
    <xf numFmtId="0" fontId="47" fillId="270" borderId="0" xfId="0" applyFont="1" applyFill="1" applyAlignment="1">
      <alignment vertical="center" wrapText="1"/>
    </xf>
    <xf numFmtId="0" fontId="47" fillId="271" borderId="0" xfId="0" applyFont="1" applyFill="1" applyAlignment="1">
      <alignment vertical="center" wrapText="1"/>
    </xf>
    <xf numFmtId="0" fontId="39" fillId="272" borderId="0" xfId="0" applyFont="1" applyFill="1" applyAlignment="1">
      <alignment vertical="center" wrapText="1"/>
    </xf>
    <xf numFmtId="0" fontId="39" fillId="273" borderId="0" xfId="0" applyFont="1" applyFill="1" applyAlignment="1">
      <alignment vertical="center" wrapText="1"/>
    </xf>
    <xf numFmtId="0" fontId="39" fillId="274" borderId="0" xfId="0" applyFont="1" applyFill="1" applyAlignment="1">
      <alignment vertical="center" wrapText="1"/>
    </xf>
    <xf numFmtId="0" fontId="39" fillId="22" borderId="0" xfId="0" applyFont="1" applyFill="1" applyAlignment="1">
      <alignment vertical="center" wrapText="1"/>
    </xf>
    <xf numFmtId="0" fontId="47" fillId="275" borderId="0" xfId="0" applyFont="1" applyFill="1" applyAlignment="1">
      <alignment vertical="center" wrapText="1"/>
    </xf>
    <xf numFmtId="0" fontId="39" fillId="276" borderId="0" xfId="0" applyFont="1" applyFill="1" applyAlignment="1">
      <alignment vertical="center" wrapText="1"/>
    </xf>
    <xf numFmtId="0" fontId="39" fillId="277" borderId="0" xfId="0" applyFont="1" applyFill="1" applyAlignment="1">
      <alignment vertical="center" wrapText="1"/>
    </xf>
    <xf numFmtId="0" fontId="39" fillId="278" borderId="0" xfId="0" applyFont="1" applyFill="1" applyAlignment="1">
      <alignment vertical="center" wrapText="1"/>
    </xf>
    <xf numFmtId="0" fontId="47" fillId="279" borderId="0" xfId="0" applyFont="1" applyFill="1" applyAlignment="1">
      <alignment vertical="center" wrapText="1"/>
    </xf>
    <xf numFmtId="0" fontId="47" fillId="280" borderId="0" xfId="0" applyFont="1" applyFill="1" applyAlignment="1">
      <alignment vertical="center" wrapText="1"/>
    </xf>
    <xf numFmtId="0" fontId="47" fillId="281" borderId="0" xfId="0" applyFont="1" applyFill="1" applyAlignment="1">
      <alignment vertical="center" wrapText="1"/>
    </xf>
    <xf numFmtId="0" fontId="47" fillId="282" borderId="0" xfId="0" applyFont="1" applyFill="1" applyAlignment="1">
      <alignment vertical="center" wrapText="1"/>
    </xf>
    <xf numFmtId="0" fontId="47" fillId="283" borderId="0" xfId="0" applyFont="1" applyFill="1" applyAlignment="1">
      <alignment vertical="center" wrapText="1"/>
    </xf>
    <xf numFmtId="0" fontId="47" fillId="284" borderId="0" xfId="0" applyFont="1" applyFill="1" applyAlignment="1">
      <alignment vertical="center" wrapText="1"/>
    </xf>
    <xf numFmtId="0" fontId="47" fillId="285" borderId="0" xfId="0" applyFont="1" applyFill="1" applyAlignment="1">
      <alignment vertical="center" wrapText="1"/>
    </xf>
    <xf numFmtId="0" fontId="39" fillId="286" borderId="0" xfId="0" applyFont="1" applyFill="1" applyAlignment="1">
      <alignment vertical="center" wrapText="1"/>
    </xf>
    <xf numFmtId="0" fontId="39" fillId="287" borderId="0" xfId="0" applyFont="1" applyFill="1" applyAlignment="1">
      <alignment vertical="center" wrapText="1"/>
    </xf>
    <xf numFmtId="0" fontId="39" fillId="288" borderId="0" xfId="0" applyFont="1" applyFill="1" applyAlignment="1">
      <alignment vertical="center" wrapText="1"/>
    </xf>
    <xf numFmtId="0" fontId="47" fillId="289" borderId="0" xfId="0" applyFont="1" applyFill="1" applyAlignment="1">
      <alignment vertical="center" wrapText="1"/>
    </xf>
    <xf numFmtId="0" fontId="39" fillId="290" borderId="0" xfId="0" applyFont="1" applyFill="1" applyAlignment="1">
      <alignment vertical="center" wrapText="1"/>
    </xf>
    <xf numFmtId="0" fontId="39" fillId="291" borderId="0" xfId="0" applyFont="1" applyFill="1" applyAlignment="1">
      <alignment vertical="center" wrapText="1"/>
    </xf>
    <xf numFmtId="0" fontId="39" fillId="292" borderId="0" xfId="0" applyFont="1" applyFill="1" applyAlignment="1">
      <alignment vertical="center" wrapText="1"/>
    </xf>
    <xf numFmtId="0" fontId="47" fillId="293" borderId="0" xfId="0" applyFont="1" applyFill="1" applyAlignment="1">
      <alignment vertical="center" wrapText="1"/>
    </xf>
    <xf numFmtId="0" fontId="47" fillId="294" borderId="0" xfId="0" applyFont="1" applyFill="1" applyAlignment="1">
      <alignment vertical="center" wrapText="1"/>
    </xf>
    <xf numFmtId="0" fontId="47" fillId="295" borderId="0" xfId="0" applyFont="1" applyFill="1" applyAlignment="1">
      <alignment vertical="center" wrapText="1"/>
    </xf>
    <xf numFmtId="0" fontId="47" fillId="296" borderId="0" xfId="0" applyFont="1" applyFill="1" applyAlignment="1">
      <alignment vertical="center" wrapText="1"/>
    </xf>
    <xf numFmtId="0" fontId="47" fillId="297" borderId="0" xfId="0" applyFont="1" applyFill="1" applyAlignment="1">
      <alignment vertical="center" wrapText="1"/>
    </xf>
    <xf numFmtId="0" fontId="47" fillId="298" borderId="0" xfId="0" applyFont="1" applyFill="1" applyAlignment="1">
      <alignment vertical="center" wrapText="1"/>
    </xf>
    <xf numFmtId="0" fontId="47" fillId="299" borderId="0" xfId="0" applyFont="1" applyFill="1" applyAlignment="1">
      <alignment vertical="center" wrapText="1"/>
    </xf>
    <xf numFmtId="0" fontId="39" fillId="300" borderId="0" xfId="0" applyFont="1" applyFill="1" applyAlignment="1">
      <alignment vertical="center" wrapText="1"/>
    </xf>
    <xf numFmtId="0" fontId="39" fillId="301" borderId="0" xfId="0" applyFont="1" applyFill="1" applyAlignment="1">
      <alignment vertical="center" wrapText="1"/>
    </xf>
    <xf numFmtId="0" fontId="39" fillId="302" borderId="0" xfId="0" applyFont="1" applyFill="1" applyAlignment="1">
      <alignment vertical="center" wrapText="1"/>
    </xf>
    <xf numFmtId="0" fontId="39" fillId="303" borderId="0" xfId="0" applyFont="1" applyFill="1" applyAlignment="1">
      <alignment vertical="center" wrapText="1"/>
    </xf>
    <xf numFmtId="0" fontId="39" fillId="304" borderId="0" xfId="0" applyFont="1" applyFill="1" applyAlignment="1">
      <alignment vertical="center" wrapText="1"/>
    </xf>
    <xf numFmtId="0" fontId="39" fillId="305" borderId="0" xfId="0" applyFont="1" applyFill="1" applyAlignment="1">
      <alignment vertical="center" wrapText="1"/>
    </xf>
    <xf numFmtId="0" fontId="39" fillId="306" borderId="0" xfId="0" applyFont="1" applyFill="1" applyAlignment="1">
      <alignment vertical="center" wrapText="1"/>
    </xf>
    <xf numFmtId="0" fontId="39" fillId="307" borderId="0" xfId="0" applyFont="1" applyFill="1" applyAlignment="1">
      <alignment vertical="center" wrapText="1"/>
    </xf>
    <xf numFmtId="0" fontId="39" fillId="308" borderId="0" xfId="0" applyFont="1" applyFill="1" applyAlignment="1">
      <alignment vertical="center" wrapText="1"/>
    </xf>
    <xf numFmtId="0" fontId="39" fillId="309" borderId="0" xfId="0" applyFont="1" applyFill="1" applyAlignment="1">
      <alignment vertical="center" wrapText="1"/>
    </xf>
    <xf numFmtId="0" fontId="39" fillId="310" borderId="0" xfId="0" applyFont="1" applyFill="1" applyAlignment="1">
      <alignment vertical="center" wrapText="1"/>
    </xf>
    <xf numFmtId="0" fontId="39" fillId="311" borderId="0" xfId="0" applyFont="1" applyFill="1" applyAlignment="1">
      <alignment vertical="center" wrapText="1"/>
    </xf>
    <xf numFmtId="0" fontId="39" fillId="312" borderId="0" xfId="0" applyFont="1" applyFill="1" applyAlignment="1">
      <alignment vertical="center" wrapText="1"/>
    </xf>
    <xf numFmtId="0" fontId="39" fillId="313" borderId="0" xfId="0" applyFont="1" applyFill="1" applyAlignment="1">
      <alignment vertical="center" wrapText="1"/>
    </xf>
    <xf numFmtId="0" fontId="39" fillId="314" borderId="0" xfId="0" applyFont="1" applyFill="1" applyAlignment="1">
      <alignment vertical="center" wrapText="1"/>
    </xf>
    <xf numFmtId="0" fontId="39" fillId="315" borderId="0" xfId="0" applyFont="1" applyFill="1" applyAlignment="1">
      <alignment vertical="center" wrapText="1"/>
    </xf>
    <xf numFmtId="0" fontId="39" fillId="316" borderId="0" xfId="0" applyFont="1" applyFill="1" applyAlignment="1">
      <alignment vertical="center" wrapText="1"/>
    </xf>
    <xf numFmtId="0" fontId="39" fillId="317" borderId="0" xfId="0" applyFont="1" applyFill="1" applyAlignment="1">
      <alignment vertical="center" wrapText="1"/>
    </xf>
    <xf numFmtId="0" fontId="39" fillId="318" borderId="0" xfId="0" applyFont="1" applyFill="1" applyAlignment="1">
      <alignment vertical="center" wrapText="1"/>
    </xf>
    <xf numFmtId="0" fontId="39" fillId="319" borderId="0" xfId="0" applyFont="1" applyFill="1" applyAlignment="1">
      <alignment vertical="center" wrapText="1"/>
    </xf>
    <xf numFmtId="0" fontId="39" fillId="320" borderId="0" xfId="0" applyFont="1" applyFill="1" applyAlignment="1">
      <alignment vertical="center" wrapText="1"/>
    </xf>
    <xf numFmtId="0" fontId="39" fillId="321" borderId="0" xfId="0" applyFont="1" applyFill="1" applyAlignment="1">
      <alignment vertical="center" wrapText="1"/>
    </xf>
    <xf numFmtId="0" fontId="39" fillId="322" borderId="0" xfId="0" applyFont="1" applyFill="1" applyAlignment="1">
      <alignment vertical="center" wrapText="1"/>
    </xf>
    <xf numFmtId="0" fontId="39" fillId="323" borderId="0" xfId="0" applyFont="1" applyFill="1" applyAlignment="1">
      <alignment vertical="center" wrapText="1"/>
    </xf>
    <xf numFmtId="0" fontId="39" fillId="324" borderId="0" xfId="0" applyFont="1" applyFill="1" applyAlignment="1">
      <alignment vertical="center" wrapText="1"/>
    </xf>
    <xf numFmtId="0" fontId="39" fillId="325" borderId="0" xfId="0" applyFont="1" applyFill="1" applyAlignment="1">
      <alignment vertical="center" wrapText="1"/>
    </xf>
    <xf numFmtId="0" fontId="39" fillId="326" borderId="0" xfId="0" applyFont="1" applyFill="1" applyAlignment="1">
      <alignment vertical="center" wrapText="1"/>
    </xf>
    <xf numFmtId="0" fontId="39" fillId="327" borderId="0" xfId="0" applyFont="1" applyFill="1" applyAlignment="1">
      <alignment vertical="center" wrapText="1"/>
    </xf>
    <xf numFmtId="0" fontId="39" fillId="328" borderId="0" xfId="0" applyFont="1" applyFill="1" applyAlignment="1">
      <alignment vertical="center" wrapText="1"/>
    </xf>
    <xf numFmtId="0" fontId="39" fillId="329" borderId="0" xfId="0" applyFont="1" applyFill="1" applyAlignment="1">
      <alignment vertical="center" wrapText="1"/>
    </xf>
    <xf numFmtId="0" fontId="39" fillId="330" borderId="0" xfId="0" applyFont="1" applyFill="1" applyAlignment="1">
      <alignment vertical="center" wrapText="1"/>
    </xf>
    <xf numFmtId="0" fontId="39" fillId="331" borderId="0" xfId="0" applyFont="1" applyFill="1" applyAlignment="1">
      <alignment vertical="center" wrapText="1"/>
    </xf>
    <xf numFmtId="0" fontId="39" fillId="332" borderId="0" xfId="0" applyFont="1" applyFill="1" applyAlignment="1">
      <alignment vertical="center" wrapText="1"/>
    </xf>
    <xf numFmtId="0" fontId="39" fillId="333" borderId="0" xfId="0" applyFont="1" applyFill="1" applyAlignment="1">
      <alignment vertical="center" wrapText="1"/>
    </xf>
    <xf numFmtId="0" fontId="39" fillId="334" borderId="0" xfId="0" applyFont="1" applyFill="1" applyAlignment="1">
      <alignment vertical="center" wrapText="1"/>
    </xf>
    <xf numFmtId="0" fontId="39" fillId="335" borderId="0" xfId="0" applyFont="1" applyFill="1" applyAlignment="1">
      <alignment vertical="center" wrapText="1"/>
    </xf>
    <xf numFmtId="0" fontId="39" fillId="336" borderId="0" xfId="0" applyFont="1" applyFill="1" applyAlignment="1">
      <alignment vertical="center" wrapText="1"/>
    </xf>
    <xf numFmtId="0" fontId="39" fillId="337" borderId="0" xfId="0" applyFont="1" applyFill="1" applyAlignment="1">
      <alignment vertical="center" wrapText="1"/>
    </xf>
    <xf numFmtId="0" fontId="39" fillId="338" borderId="0" xfId="0" applyFont="1" applyFill="1" applyAlignment="1">
      <alignment vertical="center" wrapText="1"/>
    </xf>
    <xf numFmtId="0" fontId="39" fillId="339" borderId="0" xfId="0" applyFont="1" applyFill="1" applyAlignment="1">
      <alignment vertical="center" wrapText="1"/>
    </xf>
    <xf numFmtId="0" fontId="39" fillId="340" borderId="0" xfId="0" applyFont="1" applyFill="1" applyAlignment="1">
      <alignment vertical="center" wrapText="1"/>
    </xf>
    <xf numFmtId="0" fontId="39" fillId="341" borderId="0" xfId="0" applyFont="1" applyFill="1" applyAlignment="1">
      <alignment vertical="center" wrapText="1"/>
    </xf>
    <xf numFmtId="0" fontId="39" fillId="342" borderId="0" xfId="0" applyFont="1" applyFill="1" applyAlignment="1">
      <alignment vertical="center" wrapText="1"/>
    </xf>
    <xf numFmtId="0" fontId="39" fillId="343" borderId="0" xfId="0" applyFont="1" applyFill="1" applyAlignment="1">
      <alignment vertical="center" wrapText="1"/>
    </xf>
    <xf numFmtId="0" fontId="39" fillId="344" borderId="0" xfId="0" applyFont="1" applyFill="1" applyAlignment="1">
      <alignment vertical="center" wrapText="1"/>
    </xf>
    <xf numFmtId="0" fontId="39" fillId="345" borderId="0" xfId="0" applyFont="1" applyFill="1" applyAlignment="1">
      <alignment vertical="center" wrapText="1"/>
    </xf>
    <xf numFmtId="0" fontId="39" fillId="346" borderId="0" xfId="0" applyFont="1" applyFill="1" applyAlignment="1">
      <alignment vertical="center" wrapText="1"/>
    </xf>
    <xf numFmtId="0" fontId="39" fillId="347" borderId="0" xfId="0" applyFont="1" applyFill="1" applyAlignment="1">
      <alignment vertical="center" wrapText="1"/>
    </xf>
    <xf numFmtId="0" fontId="39" fillId="348" borderId="0" xfId="0" applyFont="1" applyFill="1" applyAlignment="1">
      <alignment vertical="center" wrapText="1"/>
    </xf>
    <xf numFmtId="0" fontId="39" fillId="349" borderId="0" xfId="0" applyFont="1" applyFill="1" applyAlignment="1">
      <alignment vertical="center" wrapText="1"/>
    </xf>
    <xf numFmtId="0" fontId="39" fillId="350" borderId="0" xfId="0" applyFont="1" applyFill="1" applyAlignment="1">
      <alignment vertical="center" wrapText="1"/>
    </xf>
    <xf numFmtId="0" fontId="39" fillId="351" borderId="0" xfId="0" applyFont="1" applyFill="1" applyAlignment="1">
      <alignment vertical="center" wrapText="1"/>
    </xf>
    <xf numFmtId="0" fontId="39" fillId="352" borderId="0" xfId="0" applyFont="1" applyFill="1" applyAlignment="1">
      <alignment vertical="center" wrapText="1"/>
    </xf>
    <xf numFmtId="0" fontId="39" fillId="353" borderId="0" xfId="0" applyFont="1" applyFill="1" applyAlignment="1">
      <alignment vertical="center" wrapText="1"/>
    </xf>
    <xf numFmtId="0" fontId="39" fillId="354" borderId="0" xfId="0" applyFont="1" applyFill="1" applyAlignment="1">
      <alignment vertical="center" wrapText="1"/>
    </xf>
    <xf numFmtId="0" fontId="39" fillId="355" borderId="0" xfId="0" applyFont="1" applyFill="1" applyAlignment="1">
      <alignment vertical="center" wrapText="1"/>
    </xf>
    <xf numFmtId="0" fontId="39" fillId="356" borderId="0" xfId="0" applyFont="1" applyFill="1" applyAlignment="1">
      <alignment vertical="center" wrapText="1"/>
    </xf>
    <xf numFmtId="0" fontId="39" fillId="357" borderId="0" xfId="0" applyFont="1" applyFill="1" applyAlignment="1">
      <alignment vertical="center" wrapText="1"/>
    </xf>
    <xf numFmtId="0" fontId="39" fillId="358" borderId="0" xfId="0" applyFont="1" applyFill="1" applyAlignment="1">
      <alignment vertical="center" wrapText="1"/>
    </xf>
    <xf numFmtId="0" fontId="47" fillId="359" borderId="0" xfId="0" applyFont="1" applyFill="1" applyAlignment="1">
      <alignment vertical="center" wrapText="1"/>
    </xf>
    <xf numFmtId="0" fontId="47" fillId="360" borderId="0" xfId="0" applyFont="1" applyFill="1" applyAlignment="1">
      <alignment vertical="center" wrapText="1"/>
    </xf>
    <xf numFmtId="0" fontId="39" fillId="361" borderId="0" xfId="0" applyFont="1" applyFill="1" applyAlignment="1">
      <alignment vertical="center" wrapText="1"/>
    </xf>
    <xf numFmtId="0" fontId="39" fillId="362" borderId="0" xfId="0" applyFont="1" applyFill="1" applyAlignment="1">
      <alignment vertical="center" wrapText="1"/>
    </xf>
    <xf numFmtId="0" fontId="39" fillId="363" borderId="0" xfId="0" applyFont="1" applyFill="1" applyAlignment="1">
      <alignment vertical="center" wrapText="1"/>
    </xf>
    <xf numFmtId="0" fontId="39" fillId="364" borderId="0" xfId="0" applyFont="1" applyFill="1" applyAlignment="1">
      <alignment vertical="center" wrapText="1"/>
    </xf>
    <xf numFmtId="0" fontId="39" fillId="365" borderId="0" xfId="0" applyFont="1" applyFill="1" applyAlignment="1">
      <alignment vertical="center" wrapText="1"/>
    </xf>
    <xf numFmtId="0" fontId="39" fillId="366" borderId="0" xfId="0" applyFont="1" applyFill="1" applyAlignment="1">
      <alignment vertical="center" wrapText="1"/>
    </xf>
    <xf numFmtId="0" fontId="47" fillId="367" borderId="0" xfId="0" applyFont="1" applyFill="1" applyAlignment="1">
      <alignment vertical="center" wrapText="1"/>
    </xf>
    <xf numFmtId="0" fontId="47" fillId="368" borderId="0" xfId="0" applyFont="1" applyFill="1" applyAlignment="1">
      <alignment vertical="center" wrapText="1"/>
    </xf>
    <xf numFmtId="0" fontId="39" fillId="369" borderId="0" xfId="0" applyFont="1" applyFill="1" applyAlignment="1">
      <alignment vertical="center" wrapText="1"/>
    </xf>
    <xf numFmtId="0" fontId="39" fillId="370" borderId="0" xfId="0" applyFont="1" applyFill="1" applyAlignment="1">
      <alignment vertical="center" wrapText="1"/>
    </xf>
    <xf numFmtId="0" fontId="39" fillId="371" borderId="0" xfId="0" applyFont="1" applyFill="1" applyAlignment="1">
      <alignment vertical="center" wrapText="1"/>
    </xf>
    <xf numFmtId="0" fontId="39" fillId="372" borderId="0" xfId="0" applyFont="1" applyFill="1" applyAlignment="1">
      <alignment vertical="center" wrapText="1"/>
    </xf>
    <xf numFmtId="0" fontId="39" fillId="373" borderId="0" xfId="0" applyFont="1" applyFill="1" applyAlignment="1">
      <alignment vertical="center" wrapText="1"/>
    </xf>
    <xf numFmtId="0" fontId="39" fillId="374" borderId="0" xfId="0" applyFont="1" applyFill="1" applyAlignment="1">
      <alignment vertical="center" wrapText="1"/>
    </xf>
    <xf numFmtId="0" fontId="47" fillId="375" borderId="0" xfId="0" applyFont="1" applyFill="1" applyAlignment="1">
      <alignment vertical="center" wrapText="1"/>
    </xf>
    <xf numFmtId="0" fontId="47" fillId="376" borderId="0" xfId="0" applyFont="1" applyFill="1" applyAlignment="1">
      <alignment vertical="center" wrapText="1"/>
    </xf>
    <xf numFmtId="0" fontId="39" fillId="377" borderId="0" xfId="0" applyFont="1" applyFill="1" applyAlignment="1">
      <alignment vertical="center" wrapText="1"/>
    </xf>
    <xf numFmtId="0" fontId="39" fillId="378" borderId="0" xfId="0" applyFont="1" applyFill="1" applyAlignment="1">
      <alignment vertical="center" wrapText="1"/>
    </xf>
    <xf numFmtId="0" fontId="47" fillId="379" borderId="0" xfId="0" applyFont="1" applyFill="1" applyAlignment="1">
      <alignment vertical="center" wrapText="1"/>
    </xf>
    <xf numFmtId="0" fontId="47" fillId="380" borderId="0" xfId="0" applyFont="1" applyFill="1" applyAlignment="1">
      <alignment vertical="center" wrapText="1"/>
    </xf>
    <xf numFmtId="0" fontId="47" fillId="381" borderId="0" xfId="0" applyFont="1" applyFill="1" applyAlignment="1">
      <alignment vertical="center" wrapText="1"/>
    </xf>
    <xf numFmtId="0" fontId="47" fillId="382" borderId="0" xfId="0" applyFont="1" applyFill="1" applyAlignment="1">
      <alignment vertical="center" wrapText="1"/>
    </xf>
    <xf numFmtId="0" fontId="39" fillId="383" borderId="0" xfId="0" applyFont="1" applyFill="1" applyAlignment="1">
      <alignment vertical="center" wrapText="1"/>
    </xf>
    <xf numFmtId="0" fontId="39" fillId="384" borderId="0" xfId="0" applyFont="1" applyFill="1" applyAlignment="1">
      <alignment vertical="center" wrapText="1"/>
    </xf>
    <xf numFmtId="0" fontId="39" fillId="385" borderId="0" xfId="0" applyFont="1" applyFill="1" applyAlignment="1">
      <alignment vertical="center" wrapText="1"/>
    </xf>
    <xf numFmtId="0" fontId="39" fillId="386" borderId="0" xfId="0" applyFont="1" applyFill="1" applyAlignment="1">
      <alignment vertical="center" wrapText="1"/>
    </xf>
    <xf numFmtId="0" fontId="47" fillId="387" borderId="0" xfId="0" applyFont="1" applyFill="1" applyAlignment="1">
      <alignment vertical="center" wrapText="1"/>
    </xf>
    <xf numFmtId="0" fontId="47" fillId="388" borderId="0" xfId="0" applyFont="1" applyFill="1" applyAlignment="1">
      <alignment vertical="center" wrapText="1"/>
    </xf>
    <xf numFmtId="0" fontId="47" fillId="389" borderId="0" xfId="0" applyFont="1" applyFill="1" applyAlignment="1">
      <alignment vertical="center" wrapText="1"/>
    </xf>
    <xf numFmtId="0" fontId="47" fillId="390" borderId="0" xfId="0" applyFont="1" applyFill="1" applyAlignment="1">
      <alignment vertical="center" wrapText="1"/>
    </xf>
    <xf numFmtId="0" fontId="47" fillId="391" borderId="0" xfId="0" applyFont="1" applyFill="1" applyAlignment="1">
      <alignment vertical="center" wrapText="1"/>
    </xf>
    <xf numFmtId="0" fontId="47" fillId="392" borderId="0" xfId="0" applyFont="1" applyFill="1" applyAlignment="1">
      <alignment vertical="center" wrapText="1"/>
    </xf>
    <xf numFmtId="0" fontId="47" fillId="393" borderId="0" xfId="0" applyFont="1" applyFill="1" applyAlignment="1">
      <alignment vertical="center" wrapText="1"/>
    </xf>
    <xf numFmtId="0" fontId="47" fillId="394" borderId="0" xfId="0" applyFont="1" applyFill="1" applyAlignment="1">
      <alignment vertical="center" wrapText="1"/>
    </xf>
    <xf numFmtId="0" fontId="47" fillId="395" borderId="0" xfId="0" applyFont="1" applyFill="1" applyAlignment="1">
      <alignment vertical="center" wrapText="1"/>
    </xf>
    <xf numFmtId="0" fontId="47" fillId="396" borderId="0" xfId="0" applyFont="1" applyFill="1" applyAlignment="1">
      <alignment vertical="center" wrapText="1"/>
    </xf>
    <xf numFmtId="0" fontId="39" fillId="397" borderId="0" xfId="0" applyFont="1" applyFill="1" applyAlignment="1">
      <alignment vertical="center" wrapText="1"/>
    </xf>
    <xf numFmtId="0" fontId="39" fillId="398" borderId="0" xfId="0" applyFont="1" applyFill="1" applyAlignment="1">
      <alignment vertical="center" wrapText="1"/>
    </xf>
    <xf numFmtId="0" fontId="39" fillId="399" borderId="0" xfId="0" applyFont="1" applyFill="1" applyAlignment="1">
      <alignment vertical="center" wrapText="1"/>
    </xf>
    <xf numFmtId="0" fontId="39" fillId="400" borderId="0" xfId="0" applyFont="1" applyFill="1" applyAlignment="1">
      <alignment vertical="center" wrapText="1"/>
    </xf>
    <xf numFmtId="0" fontId="39" fillId="401" borderId="0" xfId="0" applyFont="1" applyFill="1" applyAlignment="1">
      <alignment vertical="center" wrapText="1"/>
    </xf>
    <xf numFmtId="0" fontId="39" fillId="402" borderId="0" xfId="0" applyFont="1" applyFill="1" applyAlignment="1">
      <alignment vertical="center" wrapText="1"/>
    </xf>
    <xf numFmtId="0" fontId="39" fillId="403" borderId="0" xfId="0" applyFont="1" applyFill="1" applyAlignment="1">
      <alignment vertical="center" wrapText="1"/>
    </xf>
    <xf numFmtId="0" fontId="39" fillId="404" borderId="0" xfId="0" applyFont="1" applyFill="1" applyAlignment="1">
      <alignment vertical="center" wrapText="1"/>
    </xf>
    <xf numFmtId="0" fontId="39" fillId="405" borderId="0" xfId="0" applyFont="1" applyFill="1" applyAlignment="1">
      <alignment vertical="center" wrapText="1"/>
    </xf>
    <xf numFmtId="0" fontId="39" fillId="406" borderId="0" xfId="0" applyFont="1" applyFill="1" applyAlignment="1">
      <alignment vertical="center" wrapText="1"/>
    </xf>
    <xf numFmtId="0" fontId="39" fillId="407" borderId="0" xfId="0" applyFont="1" applyFill="1" applyAlignment="1">
      <alignment vertical="center" wrapText="1"/>
    </xf>
    <xf numFmtId="0" fontId="39" fillId="408" borderId="0" xfId="0" applyFont="1" applyFill="1" applyAlignment="1">
      <alignment vertical="center" wrapText="1"/>
    </xf>
    <xf numFmtId="0" fontId="39" fillId="409" borderId="0" xfId="0" applyFont="1" applyFill="1" applyAlignment="1">
      <alignment vertical="center" wrapText="1"/>
    </xf>
    <xf numFmtId="0" fontId="47" fillId="410" borderId="0" xfId="0" applyFont="1" applyFill="1" applyAlignment="1">
      <alignment vertical="center" wrapText="1"/>
    </xf>
    <xf numFmtId="0" fontId="47" fillId="411" borderId="0" xfId="0" applyFont="1" applyFill="1" applyAlignment="1">
      <alignment vertical="center" wrapText="1"/>
    </xf>
    <xf numFmtId="0" fontId="47" fillId="412" borderId="0" xfId="0" applyFont="1" applyFill="1" applyAlignment="1">
      <alignment vertical="center" wrapText="1"/>
    </xf>
    <xf numFmtId="0" fontId="47" fillId="413" borderId="0" xfId="0" applyFont="1" applyFill="1" applyAlignment="1">
      <alignment vertical="center" wrapText="1"/>
    </xf>
    <xf numFmtId="0" fontId="47" fillId="414" borderId="0" xfId="0" applyFont="1" applyFill="1" applyAlignment="1">
      <alignment vertical="center" wrapText="1"/>
    </xf>
    <xf numFmtId="0" fontId="39" fillId="415" borderId="0" xfId="0" applyFont="1" applyFill="1" applyAlignment="1">
      <alignment vertical="center" wrapText="1"/>
    </xf>
    <xf numFmtId="0" fontId="39" fillId="416" borderId="0" xfId="0" applyFont="1" applyFill="1" applyAlignment="1">
      <alignment vertical="center" wrapText="1"/>
    </xf>
    <xf numFmtId="0" fontId="39" fillId="417" borderId="0" xfId="0" applyFont="1" applyFill="1" applyAlignment="1">
      <alignment vertical="center" wrapText="1"/>
    </xf>
    <xf numFmtId="0" fontId="39" fillId="418" borderId="0" xfId="0" applyFont="1" applyFill="1" applyAlignment="1">
      <alignment vertical="center" wrapText="1"/>
    </xf>
    <xf numFmtId="0" fontId="39" fillId="419" borderId="0" xfId="0" applyFont="1" applyFill="1" applyAlignment="1">
      <alignment vertical="center" wrapText="1"/>
    </xf>
    <xf numFmtId="0" fontId="39" fillId="420" borderId="0" xfId="0" applyFont="1" applyFill="1" applyAlignment="1">
      <alignment vertical="center" wrapText="1"/>
    </xf>
    <xf numFmtId="0" fontId="39" fillId="421" borderId="0" xfId="0" applyFont="1" applyFill="1" applyAlignment="1">
      <alignment vertical="center" wrapText="1"/>
    </xf>
    <xf numFmtId="0" fontId="39" fillId="422" borderId="0" xfId="0" applyFont="1" applyFill="1" applyAlignment="1">
      <alignment vertical="center" wrapText="1"/>
    </xf>
    <xf numFmtId="0" fontId="39" fillId="423" borderId="0" xfId="0" applyFont="1" applyFill="1" applyAlignment="1">
      <alignment vertical="center" wrapText="1"/>
    </xf>
    <xf numFmtId="0" fontId="39" fillId="424" borderId="0" xfId="0" applyFont="1" applyFill="1" applyAlignment="1">
      <alignment vertical="center" wrapText="1"/>
    </xf>
    <xf numFmtId="0" fontId="47" fillId="425" borderId="0" xfId="0" applyFont="1" applyFill="1" applyAlignment="1">
      <alignment vertical="center" wrapText="1"/>
    </xf>
    <xf numFmtId="0" fontId="47" fillId="426" borderId="0" xfId="0" applyFont="1" applyFill="1" applyAlignment="1">
      <alignment vertical="center" wrapText="1"/>
    </xf>
    <xf numFmtId="0" fontId="47" fillId="427" borderId="0" xfId="0" applyFont="1" applyFill="1" applyAlignment="1">
      <alignment vertical="center" wrapText="1"/>
    </xf>
    <xf numFmtId="0" fontId="47" fillId="428" borderId="0" xfId="0" applyFont="1" applyFill="1" applyAlignment="1">
      <alignment vertical="center" wrapText="1"/>
    </xf>
    <xf numFmtId="0" fontId="47" fillId="429" borderId="0" xfId="0" applyFont="1" applyFill="1" applyAlignment="1">
      <alignment vertical="center" wrapText="1"/>
    </xf>
    <xf numFmtId="0" fontId="47" fillId="430" borderId="0" xfId="0" applyFont="1" applyFill="1" applyAlignment="1">
      <alignment vertical="center" wrapText="1"/>
    </xf>
    <xf numFmtId="0" fontId="47" fillId="431" borderId="0" xfId="0" applyFont="1" applyFill="1" applyAlignment="1">
      <alignment vertical="center" wrapText="1"/>
    </xf>
    <xf numFmtId="0" fontId="39" fillId="432" borderId="0" xfId="0" applyFont="1" applyFill="1" applyAlignment="1">
      <alignment vertical="center" wrapText="1"/>
    </xf>
    <xf numFmtId="0" fontId="47" fillId="433" borderId="0" xfId="0" applyFont="1" applyFill="1" applyAlignment="1">
      <alignment vertical="center" wrapText="1"/>
    </xf>
    <xf numFmtId="0" fontId="47" fillId="434" borderId="0" xfId="0" applyFont="1" applyFill="1" applyAlignment="1">
      <alignment vertical="center" wrapText="1"/>
    </xf>
    <xf numFmtId="0" fontId="47" fillId="435" borderId="0" xfId="0" applyFont="1" applyFill="1" applyAlignment="1">
      <alignment vertical="center" wrapText="1"/>
    </xf>
    <xf numFmtId="0" fontId="47" fillId="436" borderId="0" xfId="0" applyFont="1" applyFill="1" applyAlignment="1">
      <alignment vertical="center" wrapText="1"/>
    </xf>
    <xf numFmtId="0" fontId="47" fillId="437" borderId="0" xfId="0" applyFont="1" applyFill="1" applyAlignment="1">
      <alignment vertical="center" wrapText="1"/>
    </xf>
    <xf numFmtId="0" fontId="47" fillId="438" borderId="0" xfId="0" applyFont="1" applyFill="1" applyAlignment="1">
      <alignment vertical="center" wrapText="1"/>
    </xf>
    <xf numFmtId="0" fontId="47" fillId="439" borderId="0" xfId="0" applyFont="1" applyFill="1" applyAlignment="1">
      <alignment vertical="center" wrapText="1"/>
    </xf>
    <xf numFmtId="0" fontId="47" fillId="440" borderId="0" xfId="0" applyFont="1" applyFill="1" applyAlignment="1">
      <alignment vertical="center" wrapText="1"/>
    </xf>
    <xf numFmtId="0" fontId="39" fillId="441" borderId="0" xfId="0" applyFont="1" applyFill="1" applyAlignment="1">
      <alignment vertical="center" wrapText="1"/>
    </xf>
    <xf numFmtId="0" fontId="39" fillId="442" borderId="0" xfId="0" applyFont="1" applyFill="1" applyAlignment="1">
      <alignment vertical="center" wrapText="1"/>
    </xf>
    <xf numFmtId="0" fontId="39" fillId="443" borderId="0" xfId="0" applyFont="1" applyFill="1" applyAlignment="1">
      <alignment vertical="center" wrapText="1"/>
    </xf>
    <xf numFmtId="0" fontId="39" fillId="444" borderId="0" xfId="0" applyFont="1" applyFill="1" applyAlignment="1">
      <alignment vertical="center" wrapText="1"/>
    </xf>
    <xf numFmtId="0" fontId="39" fillId="445" borderId="0" xfId="0" applyFont="1" applyFill="1" applyAlignment="1">
      <alignment vertical="center" wrapText="1"/>
    </xf>
    <xf numFmtId="0" fontId="39" fillId="446" borderId="0" xfId="0" applyFont="1" applyFill="1" applyAlignment="1">
      <alignment vertical="center" wrapText="1"/>
    </xf>
    <xf numFmtId="0" fontId="39" fillId="447" borderId="0" xfId="0" applyFont="1" applyFill="1" applyAlignment="1">
      <alignment vertical="center" wrapText="1"/>
    </xf>
    <xf numFmtId="0" fontId="39" fillId="448" borderId="0" xfId="0" applyFont="1" applyFill="1" applyAlignment="1">
      <alignment vertical="center" wrapText="1"/>
    </xf>
    <xf numFmtId="0" fontId="39" fillId="449" borderId="0" xfId="0" applyFont="1" applyFill="1" applyAlignment="1">
      <alignment vertical="center" wrapText="1"/>
    </xf>
    <xf numFmtId="0" fontId="39" fillId="450" borderId="0" xfId="0" applyFont="1" applyFill="1" applyAlignment="1">
      <alignment vertical="center" wrapText="1"/>
    </xf>
    <xf numFmtId="0" fontId="39" fillId="451" borderId="0" xfId="0" applyFont="1" applyFill="1" applyAlignment="1">
      <alignment vertical="center" wrapText="1"/>
    </xf>
    <xf numFmtId="0" fontId="39" fillId="452" borderId="0" xfId="0" applyFont="1" applyFill="1" applyAlignment="1">
      <alignment vertical="center" wrapText="1"/>
    </xf>
    <xf numFmtId="0" fontId="39" fillId="453" borderId="0" xfId="0" applyFont="1" applyFill="1" applyAlignment="1">
      <alignment vertical="center" wrapText="1"/>
    </xf>
    <xf numFmtId="0" fontId="39" fillId="454" borderId="0" xfId="0" applyFont="1" applyFill="1" applyAlignment="1">
      <alignment vertical="center" wrapText="1"/>
    </xf>
    <xf numFmtId="0" fontId="39" fillId="455" borderId="0" xfId="0" applyFont="1" applyFill="1" applyAlignment="1">
      <alignment vertical="center" wrapText="1"/>
    </xf>
    <xf numFmtId="0" fontId="39" fillId="456" borderId="0" xfId="0" applyFont="1" applyFill="1" applyAlignment="1">
      <alignment vertical="center" wrapText="1"/>
    </xf>
    <xf numFmtId="0" fontId="39" fillId="457" borderId="0" xfId="0" applyFont="1" applyFill="1" applyAlignment="1">
      <alignment vertical="center" wrapText="1"/>
    </xf>
    <xf numFmtId="0" fontId="39" fillId="458" borderId="0" xfId="0" applyFont="1" applyFill="1" applyAlignment="1">
      <alignment vertical="center" wrapText="1"/>
    </xf>
    <xf numFmtId="0" fontId="39" fillId="459" borderId="0" xfId="0" applyFont="1" applyFill="1" applyAlignment="1">
      <alignment vertical="center" wrapText="1"/>
    </xf>
    <xf numFmtId="0" fontId="39" fillId="460" borderId="0" xfId="0" applyFont="1" applyFill="1" applyAlignment="1">
      <alignment vertical="center" wrapText="1"/>
    </xf>
    <xf numFmtId="0" fontId="39" fillId="461" borderId="0" xfId="0" applyFont="1" applyFill="1" applyAlignment="1">
      <alignment vertical="center" wrapText="1"/>
    </xf>
    <xf numFmtId="0" fontId="39" fillId="462" borderId="0" xfId="0" applyFont="1" applyFill="1" applyAlignment="1">
      <alignment vertical="center" wrapText="1"/>
    </xf>
    <xf numFmtId="0" fontId="39" fillId="463" borderId="0" xfId="0" applyFont="1" applyFill="1" applyAlignment="1">
      <alignment vertical="center" wrapText="1"/>
    </xf>
    <xf numFmtId="0" fontId="39" fillId="464" borderId="0" xfId="0" applyFont="1" applyFill="1" applyAlignment="1">
      <alignment vertical="center" wrapText="1"/>
    </xf>
    <xf numFmtId="0" fontId="39" fillId="465" borderId="0" xfId="0" applyFont="1" applyFill="1" applyAlignment="1">
      <alignment vertical="center" wrapText="1"/>
    </xf>
    <xf numFmtId="0" fontId="39" fillId="466" borderId="0" xfId="0" applyFont="1" applyFill="1" applyAlignment="1">
      <alignment vertical="center" wrapText="1"/>
    </xf>
    <xf numFmtId="0" fontId="39" fillId="467" borderId="0" xfId="0" applyFont="1" applyFill="1" applyAlignment="1">
      <alignment vertical="center" wrapText="1"/>
    </xf>
    <xf numFmtId="0" fontId="39" fillId="468" borderId="0" xfId="0" applyFont="1" applyFill="1" applyAlignment="1">
      <alignment vertical="center" wrapText="1"/>
    </xf>
    <xf numFmtId="0" fontId="39" fillId="469" borderId="0" xfId="0" applyFont="1" applyFill="1" applyAlignment="1">
      <alignment vertical="center" wrapText="1"/>
    </xf>
    <xf numFmtId="0" fontId="39" fillId="470" borderId="0" xfId="0" applyFont="1" applyFill="1" applyAlignment="1">
      <alignment vertical="center" wrapText="1"/>
    </xf>
    <xf numFmtId="0" fontId="39" fillId="471" borderId="0" xfId="0" applyFont="1" applyFill="1" applyAlignment="1">
      <alignment vertical="center" wrapText="1"/>
    </xf>
    <xf numFmtId="0" fontId="39" fillId="472" borderId="0" xfId="0" applyFont="1" applyFill="1" applyAlignment="1">
      <alignment vertical="center" wrapText="1"/>
    </xf>
    <xf numFmtId="0" fontId="39" fillId="473" borderId="0" xfId="0" applyFont="1" applyFill="1" applyAlignment="1">
      <alignment vertical="center" wrapText="1"/>
    </xf>
    <xf numFmtId="0" fontId="39" fillId="474" borderId="0" xfId="0" applyFont="1" applyFill="1" applyAlignment="1">
      <alignment vertical="center" wrapText="1"/>
    </xf>
    <xf numFmtId="0" fontId="39" fillId="475" borderId="0" xfId="0" applyFont="1" applyFill="1" applyAlignment="1">
      <alignment vertical="center" wrapText="1"/>
    </xf>
    <xf numFmtId="0" fontId="39" fillId="476" borderId="0" xfId="0" applyFont="1" applyFill="1" applyAlignment="1">
      <alignment vertical="center" wrapText="1"/>
    </xf>
    <xf numFmtId="0" fontId="39" fillId="477" borderId="0" xfId="0" applyFont="1" applyFill="1" applyAlignment="1">
      <alignment vertical="center" wrapText="1"/>
    </xf>
    <xf numFmtId="0" fontId="39" fillId="478" borderId="0" xfId="0" applyFont="1" applyFill="1" applyAlignment="1">
      <alignment vertical="center" wrapText="1"/>
    </xf>
    <xf numFmtId="0" fontId="39" fillId="479" borderId="0" xfId="0" applyFont="1" applyFill="1" applyAlignment="1">
      <alignment vertical="center" wrapText="1"/>
    </xf>
    <xf numFmtId="0" fontId="39" fillId="480" borderId="0" xfId="0" applyFont="1" applyFill="1" applyAlignment="1">
      <alignment vertical="center" wrapText="1"/>
    </xf>
    <xf numFmtId="0" fontId="39" fillId="481" borderId="0" xfId="0" applyFont="1" applyFill="1" applyAlignment="1">
      <alignment vertical="center" wrapText="1"/>
    </xf>
    <xf numFmtId="0" fontId="39" fillId="482" borderId="0" xfId="0" applyFont="1" applyFill="1" applyAlignment="1">
      <alignment vertical="center" wrapText="1"/>
    </xf>
    <xf numFmtId="0" fontId="39" fillId="483" borderId="0" xfId="0" applyFont="1" applyFill="1" applyAlignment="1">
      <alignment vertical="center" wrapText="1"/>
    </xf>
    <xf numFmtId="0" fontId="39" fillId="484" borderId="0" xfId="0" applyFont="1" applyFill="1" applyAlignment="1">
      <alignment vertical="center" wrapText="1"/>
    </xf>
    <xf numFmtId="0" fontId="39" fillId="485" borderId="0" xfId="0" applyFont="1" applyFill="1" applyAlignment="1">
      <alignment vertical="center" wrapText="1"/>
    </xf>
    <xf numFmtId="0" fontId="39" fillId="486" borderId="0" xfId="0" applyFont="1" applyFill="1" applyAlignment="1">
      <alignment vertical="center" wrapText="1"/>
    </xf>
    <xf numFmtId="0" fontId="39" fillId="487" borderId="18" xfId="0" applyFont="1" applyFill="1" applyBorder="1" applyAlignment="1">
      <alignment vertical="center" wrapText="1"/>
    </xf>
    <xf numFmtId="0" fontId="39" fillId="488" borderId="18" xfId="0" applyFont="1" applyFill="1" applyBorder="1" applyAlignment="1">
      <alignment vertical="center" wrapText="1"/>
    </xf>
    <xf numFmtId="0" fontId="39" fillId="489" borderId="18" xfId="0" applyFont="1" applyFill="1" applyBorder="1" applyAlignment="1">
      <alignment vertical="center" wrapText="1"/>
    </xf>
    <xf numFmtId="0" fontId="39" fillId="490" borderId="18" xfId="0" applyFont="1" applyFill="1" applyBorder="1" applyAlignment="1">
      <alignment vertical="center" wrapText="1"/>
    </xf>
    <xf numFmtId="0" fontId="39" fillId="491" borderId="18" xfId="0" applyFont="1" applyFill="1" applyBorder="1" applyAlignment="1">
      <alignment vertical="center" wrapText="1"/>
    </xf>
    <xf numFmtId="0" fontId="39" fillId="492" borderId="18" xfId="0" applyFont="1" applyFill="1" applyBorder="1" applyAlignment="1">
      <alignment vertical="center" wrapText="1"/>
    </xf>
    <xf numFmtId="0" fontId="39" fillId="493" borderId="18" xfId="0" applyFont="1" applyFill="1" applyBorder="1" applyAlignment="1">
      <alignment vertical="center" wrapText="1"/>
    </xf>
    <xf numFmtId="0" fontId="39" fillId="494" borderId="18" xfId="0" applyFont="1" applyFill="1" applyBorder="1" applyAlignment="1">
      <alignment vertical="center" wrapText="1"/>
    </xf>
    <xf numFmtId="0" fontId="39" fillId="495" borderId="18" xfId="0" applyFont="1" applyFill="1" applyBorder="1" applyAlignment="1">
      <alignment vertical="center" wrapText="1"/>
    </xf>
    <xf numFmtId="0" fontId="39" fillId="496" borderId="18" xfId="0" applyFont="1" applyFill="1" applyBorder="1" applyAlignment="1">
      <alignment vertical="center" wrapText="1"/>
    </xf>
    <xf numFmtId="0" fontId="39" fillId="497" borderId="18" xfId="0" applyFont="1" applyFill="1" applyBorder="1" applyAlignment="1">
      <alignment vertical="center" wrapText="1"/>
    </xf>
    <xf numFmtId="0" fontId="39" fillId="498" borderId="18" xfId="0" applyFont="1" applyFill="1" applyBorder="1" applyAlignment="1">
      <alignment vertical="center" wrapText="1"/>
    </xf>
    <xf numFmtId="0" fontId="39" fillId="499" borderId="18" xfId="0" applyFont="1" applyFill="1" applyBorder="1" applyAlignment="1">
      <alignment vertical="center" wrapText="1"/>
    </xf>
    <xf numFmtId="0" fontId="39" fillId="0" borderId="23" xfId="0" applyFont="1" applyBorder="1" applyAlignment="1">
      <alignment horizontal="right" vertical="center" wrapText="1" indent="1"/>
    </xf>
    <xf numFmtId="0" fontId="47" fillId="0" borderId="23" xfId="0" applyFont="1" applyBorder="1" applyAlignment="1">
      <alignment horizontal="right" vertical="center" wrapText="1" indent="1"/>
    </xf>
    <xf numFmtId="0" fontId="39" fillId="0" borderId="24" xfId="0" applyFont="1" applyBorder="1" applyAlignment="1">
      <alignment horizontal="right" vertical="center" wrapText="1" indent="1"/>
    </xf>
    <xf numFmtId="0" fontId="47" fillId="0" borderId="24" xfId="0" applyFont="1" applyBorder="1" applyAlignment="1">
      <alignment horizontal="right" vertical="center" wrapText="1" indent="1"/>
    </xf>
    <xf numFmtId="0" fontId="49" fillId="0" borderId="0" xfId="0" applyFont="1" applyAlignment="1">
      <alignment horizontal="left" vertical="center" wrapText="1"/>
    </xf>
    <xf numFmtId="0" fontId="50" fillId="0" borderId="0" xfId="0" applyFont="1" applyAlignment="1">
      <alignment horizontal="left" vertical="center" wrapText="1"/>
    </xf>
    <xf numFmtId="0" fontId="45" fillId="0" borderId="0" xfId="0" applyFont="1" applyAlignment="1">
      <alignment horizontal="left" vertical="center" wrapText="1"/>
    </xf>
    <xf numFmtId="0" fontId="42" fillId="0" borderId="0" xfId="0" applyFont="1" applyAlignment="1">
      <alignment horizontal="left" vertical="center" wrapText="1"/>
    </xf>
    <xf numFmtId="0" fontId="51" fillId="0" borderId="0" xfId="0" applyFont="1" applyAlignment="1">
      <alignment horizontal="left" vertical="center" wrapText="1"/>
    </xf>
    <xf numFmtId="0" fontId="52" fillId="0" borderId="0" xfId="0" applyFont="1" applyAlignment="1">
      <alignment horizontal="left" vertical="center" wrapText="1"/>
    </xf>
    <xf numFmtId="0" fontId="53" fillId="0" borderId="25" xfId="0" applyFont="1" applyBorder="1" applyAlignment="1">
      <alignment horizontal="left" vertical="center" wrapText="1"/>
    </xf>
    <xf numFmtId="0" fontId="53" fillId="0" borderId="0" xfId="0" applyFont="1" applyAlignment="1">
      <alignment horizontal="left" vertical="center" wrapText="1"/>
    </xf>
    <xf numFmtId="0" fontId="48" fillId="0" borderId="0" xfId="0" applyFont="1" applyAlignment="1">
      <alignment horizontal="left" vertical="center" wrapText="1"/>
    </xf>
    <xf numFmtId="0" fontId="54" fillId="0" borderId="0" xfId="0" applyFont="1" applyAlignment="1">
      <alignment horizontal="left" vertical="top" wrapText="1"/>
    </xf>
    <xf numFmtId="0" fontId="55" fillId="0" borderId="26" xfId="0" applyFont="1" applyBorder="1" applyAlignment="1">
      <alignment horizontal="left" vertical="top" wrapText="1"/>
    </xf>
    <xf numFmtId="0" fontId="60" fillId="491" borderId="0" xfId="0" applyFont="1" applyFill="1" applyAlignment="1">
      <alignment horizontal="left" vertical="top" wrapText="1"/>
    </xf>
    <xf numFmtId="0" fontId="4" fillId="0" borderId="0" xfId="0" applyFont="1" applyAlignment="1">
      <alignment horizontal="left" vertical="center" wrapText="1" indent="1"/>
    </xf>
    <xf numFmtId="0" fontId="14" fillId="0" borderId="0" xfId="2" applyFont="1" applyAlignment="1">
      <alignment horizontal="left" vertical="center" wrapText="1" indent="1"/>
    </xf>
    <xf numFmtId="0" fontId="43" fillId="0" borderId="0" xfId="0" applyFont="1" applyAlignment="1">
      <alignment horizontal="left" vertical="center" wrapText="1" indent="2"/>
    </xf>
    <xf numFmtId="0" fontId="61" fillId="0" borderId="0" xfId="0" applyFont="1" applyAlignment="1">
      <alignment horizontal="center" vertical="center" wrapText="1"/>
    </xf>
    <xf numFmtId="0" fontId="4" fillId="0" borderId="0" xfId="0" applyFont="1" applyAlignment="1">
      <alignment horizontal="center" vertical="center" wrapText="1"/>
    </xf>
    <xf numFmtId="0" fontId="62" fillId="0" borderId="0" xfId="0" applyFont="1" applyAlignment="1">
      <alignment horizontal="center" vertical="center" wrapText="1"/>
    </xf>
    <xf numFmtId="0" fontId="14" fillId="0" borderId="0" xfId="2" applyFont="1" applyAlignment="1">
      <alignment horizontal="center" vertical="center" wrapText="1"/>
    </xf>
    <xf numFmtId="0" fontId="63" fillId="0" borderId="0" xfId="0" applyFont="1" applyAlignment="1">
      <alignment horizontal="center" vertical="center" wrapText="1"/>
    </xf>
    <xf numFmtId="0" fontId="14" fillId="0" borderId="0" xfId="2"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39" fillId="0" borderId="0" xfId="0" applyFont="1" applyAlignment="1">
      <alignment horizontal="center" vertical="center"/>
    </xf>
    <xf numFmtId="0" fontId="36" fillId="3" borderId="0" xfId="0" applyFont="1" applyFill="1" applyAlignment="1">
      <alignment vertical="center" wrapText="1"/>
    </xf>
    <xf numFmtId="0" fontId="4" fillId="500" borderId="1" xfId="0" applyFont="1" applyFill="1" applyBorder="1" applyAlignment="1">
      <alignment horizontal="center" vertical="center"/>
    </xf>
    <xf numFmtId="0" fontId="4" fillId="500" borderId="1" xfId="0" applyFont="1" applyFill="1" applyBorder="1">
      <alignment vertical="center"/>
    </xf>
    <xf numFmtId="0" fontId="7" fillId="500" borderId="1" xfId="0" applyFont="1" applyFill="1" applyBorder="1" applyAlignment="1">
      <alignment horizontal="center" vertical="center"/>
    </xf>
    <xf numFmtId="2" fontId="34" fillId="0" borderId="1" xfId="0" applyNumberFormat="1" applyFont="1" applyBorder="1" applyAlignment="1">
      <alignment horizontal="center" vertical="center"/>
    </xf>
    <xf numFmtId="0" fontId="4" fillId="0" borderId="3" xfId="0" applyFont="1" applyBorder="1" applyAlignment="1">
      <alignment horizontal="center" vertical="top" wrapText="1"/>
    </xf>
    <xf numFmtId="1" fontId="4" fillId="0" borderId="4" xfId="0" applyNumberFormat="1" applyFont="1" applyBorder="1" applyAlignment="1">
      <alignment horizontal="center" vertical="top"/>
    </xf>
    <xf numFmtId="20" fontId="64" fillId="17" borderId="1" xfId="0" applyNumberFormat="1" applyFont="1" applyFill="1" applyBorder="1" applyAlignment="1">
      <alignment horizontal="center" vertical="center" shrinkToFit="1"/>
    </xf>
    <xf numFmtId="179" fontId="4" fillId="17" borderId="1" xfId="0" applyNumberFormat="1" applyFont="1" applyFill="1" applyBorder="1" applyAlignment="1">
      <alignment horizontal="left" vertical="center"/>
    </xf>
    <xf numFmtId="1" fontId="7" fillId="0" borderId="1" xfId="0" applyNumberFormat="1" applyFont="1" applyBorder="1" applyAlignment="1">
      <alignment horizontal="left" vertical="center"/>
    </xf>
    <xf numFmtId="1" fontId="7" fillId="0" borderId="1" xfId="0" applyNumberFormat="1" applyFont="1" applyBorder="1">
      <alignment vertical="center"/>
    </xf>
    <xf numFmtId="176" fontId="7" fillId="0" borderId="1" xfId="0" applyNumberFormat="1" applyFont="1" applyBorder="1" applyAlignment="1">
      <alignment horizontal="center" vertical="center" shrinkToFit="1"/>
    </xf>
    <xf numFmtId="0" fontId="7" fillId="0" borderId="1" xfId="0" applyFont="1" applyBorder="1" applyAlignment="1">
      <alignment horizontal="right" vertical="center"/>
    </xf>
    <xf numFmtId="176" fontId="35" fillId="0" borderId="1" xfId="0" applyNumberFormat="1" applyFont="1" applyBorder="1" applyAlignment="1">
      <alignment vertical="center" shrinkToFit="1"/>
    </xf>
    <xf numFmtId="179" fontId="7" fillId="0" borderId="1" xfId="0" applyNumberFormat="1" applyFont="1" applyBorder="1" applyAlignment="1">
      <alignment horizontal="center" vertical="center" shrinkToFit="1"/>
    </xf>
    <xf numFmtId="179" fontId="10" fillId="0" borderId="1" xfId="0" applyNumberFormat="1" applyFont="1" applyBorder="1" applyAlignment="1">
      <alignment horizontal="center" vertical="center" shrinkToFit="1"/>
    </xf>
    <xf numFmtId="0" fontId="4" fillId="0" borderId="12" xfId="0" applyFont="1" applyBorder="1" applyAlignment="1">
      <alignment horizontal="left" vertical="center"/>
    </xf>
    <xf numFmtId="0" fontId="4" fillId="0" borderId="13" xfId="0" applyFont="1" applyBorder="1" applyAlignment="1">
      <alignment horizontal="center" vertical="center"/>
    </xf>
    <xf numFmtId="20" fontId="7" fillId="0" borderId="1" xfId="0" applyNumberFormat="1" applyFont="1" applyBorder="1" applyAlignment="1">
      <alignment horizontal="center" vertical="center" shrinkToFit="1"/>
    </xf>
    <xf numFmtId="0" fontId="4" fillId="0" borderId="8" xfId="0" applyFont="1" applyBorder="1" applyAlignment="1">
      <alignment horizontal="center" vertical="center" shrinkToFit="1"/>
    </xf>
    <xf numFmtId="0" fontId="4" fillId="0" borderId="4" xfId="0" applyFont="1" applyBorder="1" applyAlignment="1">
      <alignment horizontal="center" vertical="center"/>
    </xf>
    <xf numFmtId="0" fontId="4" fillId="0" borderId="0" xfId="0" applyFont="1" applyAlignment="1">
      <alignment horizontal="left" vertical="center"/>
    </xf>
    <xf numFmtId="0" fontId="4" fillId="0" borderId="15"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quotePrefix="1" applyFont="1" applyBorder="1">
      <alignment vertical="center"/>
    </xf>
    <xf numFmtId="0" fontId="22" fillId="13" borderId="1" xfId="2" applyFont="1" applyFill="1" applyBorder="1">
      <alignment vertical="center"/>
    </xf>
    <xf numFmtId="180" fontId="22" fillId="13" borderId="1" xfId="0" applyNumberFormat="1" applyFont="1" applyFill="1" applyBorder="1">
      <alignment vertical="center"/>
    </xf>
    <xf numFmtId="177" fontId="22" fillId="13" borderId="1" xfId="1" applyNumberFormat="1" applyFont="1" applyFill="1" applyBorder="1">
      <alignment vertical="center"/>
    </xf>
    <xf numFmtId="176" fontId="22" fillId="13" borderId="1" xfId="0" applyNumberFormat="1" applyFont="1" applyFill="1" applyBorder="1">
      <alignment vertical="center"/>
    </xf>
    <xf numFmtId="0" fontId="22" fillId="13" borderId="1" xfId="0" applyFont="1" applyFill="1" applyBorder="1" applyAlignment="1">
      <alignment horizontal="center" vertical="center"/>
    </xf>
    <xf numFmtId="182" fontId="4" fillId="0" borderId="8" xfId="0" applyNumberFormat="1" applyFont="1" applyBorder="1">
      <alignment vertical="center"/>
    </xf>
    <xf numFmtId="182" fontId="4" fillId="0" borderId="8" xfId="0" applyNumberFormat="1" applyFont="1" applyBorder="1" applyAlignment="1">
      <alignment horizontal="center" vertical="center" shrinkToFit="1"/>
    </xf>
    <xf numFmtId="182" fontId="4" fillId="0" borderId="11" xfId="0" applyNumberFormat="1" applyFont="1" applyBorder="1" applyAlignment="1">
      <alignment horizontal="center" vertical="center" shrinkToFit="1"/>
    </xf>
    <xf numFmtId="0" fontId="4" fillId="0" borderId="0" xfId="0" quotePrefix="1" applyFont="1">
      <alignment vertical="center"/>
    </xf>
    <xf numFmtId="176" fontId="7" fillId="17" borderId="1" xfId="0" applyNumberFormat="1" applyFont="1" applyFill="1" applyBorder="1" applyAlignment="1">
      <alignment vertical="center" shrinkToFit="1"/>
    </xf>
    <xf numFmtId="176" fontId="35" fillId="17" borderId="1" xfId="0" applyNumberFormat="1" applyFont="1" applyFill="1" applyBorder="1" applyAlignment="1">
      <alignment vertical="center" shrinkToFit="1"/>
    </xf>
    <xf numFmtId="182" fontId="7" fillId="17" borderId="8" xfId="0" applyNumberFormat="1" applyFont="1" applyFill="1" applyBorder="1" applyAlignment="1">
      <alignment horizontal="center" vertical="center" shrinkToFit="1"/>
    </xf>
    <xf numFmtId="182" fontId="7" fillId="17" borderId="11" xfId="0" applyNumberFormat="1" applyFont="1" applyFill="1" applyBorder="1" applyAlignment="1">
      <alignment horizontal="center" vertical="center" shrinkToFit="1"/>
    </xf>
    <xf numFmtId="20" fontId="4" fillId="0" borderId="1" xfId="0" applyNumberFormat="1" applyFont="1" applyBorder="1">
      <alignment vertical="center"/>
    </xf>
    <xf numFmtId="182" fontId="7" fillId="17" borderId="1" xfId="0" applyNumberFormat="1" applyFont="1" applyFill="1" applyBorder="1" applyAlignment="1">
      <alignment horizontal="center" vertical="center" shrinkToFit="1"/>
    </xf>
    <xf numFmtId="0" fontId="13" fillId="0" borderId="14" xfId="0" applyFont="1" applyBorder="1">
      <alignment vertical="center"/>
    </xf>
    <xf numFmtId="178" fontId="34" fillId="0" borderId="9" xfId="0" applyNumberFormat="1" applyFont="1" applyBorder="1" applyAlignment="1">
      <alignment horizontal="center" vertical="center"/>
    </xf>
    <xf numFmtId="20" fontId="12" fillId="0" borderId="9" xfId="0" applyNumberFormat="1" applyFont="1" applyBorder="1" applyAlignment="1">
      <alignment horizontal="center" vertical="center"/>
    </xf>
    <xf numFmtId="179" fontId="12" fillId="0" borderId="9" xfId="0" applyNumberFormat="1" applyFont="1" applyBorder="1" applyAlignment="1">
      <alignment horizontal="center" vertical="center"/>
    </xf>
    <xf numFmtId="20" fontId="22" fillId="0" borderId="9" xfId="0" applyNumberFormat="1" applyFont="1" applyBorder="1" applyAlignment="1">
      <alignment horizontal="center" vertical="center"/>
    </xf>
    <xf numFmtId="20" fontId="11" fillId="0" borderId="9" xfId="0" applyNumberFormat="1" applyFont="1" applyBorder="1" applyAlignment="1">
      <alignment horizontal="center" vertical="center"/>
    </xf>
    <xf numFmtId="0" fontId="4" fillId="0" borderId="10" xfId="0" applyFont="1" applyBorder="1" applyAlignment="1">
      <alignment vertical="center" shrinkToFit="1"/>
    </xf>
    <xf numFmtId="38" fontId="7" fillId="0" borderId="5" xfId="3" applyFont="1" applyBorder="1">
      <alignment vertical="center"/>
    </xf>
    <xf numFmtId="0" fontId="4" fillId="0" borderId="1" xfId="0" applyFont="1" applyBorder="1" applyAlignment="1">
      <alignment vertical="center" wrapText="1"/>
    </xf>
    <xf numFmtId="0" fontId="4" fillId="0" borderId="3" xfId="0" applyFont="1" applyBorder="1" applyAlignment="1">
      <alignment horizontal="center" vertical="center" wrapText="1"/>
    </xf>
    <xf numFmtId="1" fontId="4" fillId="0" borderId="4" xfId="0" applyNumberFormat="1" applyFont="1" applyBorder="1" applyAlignment="1">
      <alignment horizontal="center" vertical="center"/>
    </xf>
    <xf numFmtId="180" fontId="7" fillId="5" borderId="1" xfId="0" applyNumberFormat="1" applyFont="1" applyFill="1" applyBorder="1">
      <alignment vertical="center"/>
    </xf>
    <xf numFmtId="176" fontId="7" fillId="5" borderId="1" xfId="0" applyNumberFormat="1" applyFont="1" applyFill="1" applyBorder="1">
      <alignment vertical="center"/>
    </xf>
    <xf numFmtId="0" fontId="7" fillId="5" borderId="1" xfId="0" applyFont="1" applyFill="1" applyBorder="1" applyAlignment="1">
      <alignment horizontal="center" vertical="center"/>
    </xf>
    <xf numFmtId="182" fontId="7" fillId="0" borderId="1" xfId="0" applyNumberFormat="1" applyFont="1" applyBorder="1" applyAlignment="1">
      <alignment horizontal="center" vertical="center" shrinkToFit="1"/>
    </xf>
    <xf numFmtId="178" fontId="34" fillId="501" borderId="1" xfId="0" applyNumberFormat="1" applyFont="1" applyFill="1" applyBorder="1" applyAlignment="1">
      <alignment horizontal="center" vertical="center"/>
    </xf>
    <xf numFmtId="182" fontId="7" fillId="6" borderId="1" xfId="0" applyNumberFormat="1" applyFont="1" applyFill="1" applyBorder="1" applyAlignment="1">
      <alignment horizontal="center" vertical="center" shrinkToFit="1"/>
    </xf>
    <xf numFmtId="0" fontId="4" fillId="0" borderId="3" xfId="0" applyFont="1" applyBorder="1" applyAlignment="1">
      <alignment horizontal="center" vertical="top"/>
    </xf>
    <xf numFmtId="182" fontId="7" fillId="0" borderId="8" xfId="0" applyNumberFormat="1" applyFont="1" applyBorder="1" applyAlignment="1">
      <alignment horizontal="center" vertical="center" shrinkToFit="1"/>
    </xf>
    <xf numFmtId="0" fontId="22" fillId="5" borderId="1" xfId="2" applyFont="1" applyFill="1" applyBorder="1">
      <alignment vertical="center"/>
    </xf>
    <xf numFmtId="177" fontId="7" fillId="5" borderId="1" xfId="1" applyNumberFormat="1" applyFont="1" applyFill="1" applyBorder="1">
      <alignment vertical="center"/>
    </xf>
    <xf numFmtId="178" fontId="4" fillId="0" borderId="1" xfId="0" applyNumberFormat="1" applyFont="1" applyBorder="1" applyAlignment="1">
      <alignment horizontal="center" vertical="center" shrinkToFit="1"/>
    </xf>
    <xf numFmtId="0" fontId="7" fillId="17" borderId="1" xfId="0" applyFont="1" applyFill="1" applyBorder="1" applyAlignment="1">
      <alignment horizontal="center" vertical="center"/>
    </xf>
    <xf numFmtId="182" fontId="7" fillId="0" borderId="11" xfId="0" applyNumberFormat="1" applyFont="1" applyBorder="1" applyAlignment="1">
      <alignment horizontal="center" vertical="center" shrinkToFit="1"/>
    </xf>
    <xf numFmtId="180" fontId="4" fillId="0" borderId="0" xfId="0" applyNumberFormat="1" applyFont="1">
      <alignment vertical="center"/>
    </xf>
    <xf numFmtId="0" fontId="4" fillId="17" borderId="1" xfId="0" applyFont="1" applyFill="1" applyBorder="1" applyAlignment="1">
      <alignment horizontal="center" vertical="top" wrapText="1"/>
    </xf>
    <xf numFmtId="0" fontId="4" fillId="17" borderId="1" xfId="0" applyFont="1" applyFill="1" applyBorder="1" applyAlignment="1">
      <alignment vertical="top" wrapText="1"/>
    </xf>
    <xf numFmtId="0" fontId="0" fillId="0" borderId="0" xfId="0">
      <alignment vertical="center"/>
    </xf>
    <xf numFmtId="0" fontId="0" fillId="0" borderId="1" xfId="0" applyNumberFormat="1" applyBorder="1">
      <alignment vertical="center"/>
    </xf>
    <xf numFmtId="0" fontId="0" fillId="15" borderId="1" xfId="0" applyNumberFormat="1" applyFill="1" applyBorder="1">
      <alignment vertical="center"/>
    </xf>
    <xf numFmtId="0" fontId="32" fillId="0" borderId="1" xfId="0" applyNumberFormat="1" applyFont="1" applyBorder="1">
      <alignment vertical="center"/>
    </xf>
    <xf numFmtId="0" fontId="32" fillId="15" borderId="1" xfId="0" applyNumberFormat="1" applyFont="1" applyFill="1" applyBorder="1">
      <alignment vertical="center"/>
    </xf>
    <xf numFmtId="0" fontId="0" fillId="0" borderId="1" xfId="0" applyNumberFormat="1" applyFont="1" applyBorder="1">
      <alignment vertical="center"/>
    </xf>
    <xf numFmtId="0" fontId="0" fillId="15" borderId="1" xfId="0" applyNumberFormat="1" applyFont="1" applyFill="1" applyBorder="1">
      <alignment vertical="center"/>
    </xf>
    <xf numFmtId="0" fontId="68" fillId="0" borderId="1" xfId="0" applyNumberFormat="1" applyFont="1" applyBorder="1">
      <alignment vertical="center"/>
    </xf>
    <xf numFmtId="0" fontId="0" fillId="0" borderId="1" xfId="0" applyFont="1" applyFill="1" applyBorder="1">
      <alignment vertical="center"/>
    </xf>
    <xf numFmtId="0" fontId="0" fillId="0" borderId="1" xfId="0" applyFont="1" applyBorder="1">
      <alignment vertical="center"/>
    </xf>
    <xf numFmtId="0" fontId="68" fillId="15" borderId="1" xfId="0" applyNumberFormat="1" applyFont="1" applyFill="1" applyBorder="1">
      <alignment vertical="center"/>
    </xf>
    <xf numFmtId="0" fontId="4" fillId="0" borderId="12" xfId="0" applyFont="1" applyBorder="1" applyAlignment="1">
      <alignment vertical="center"/>
    </xf>
    <xf numFmtId="0" fontId="4" fillId="0" borderId="9" xfId="0" applyFont="1" applyBorder="1" applyAlignment="1">
      <alignment vertical="center"/>
    </xf>
    <xf numFmtId="0" fontId="0" fillId="0" borderId="0" xfId="0">
      <alignment vertical="center"/>
    </xf>
    <xf numFmtId="0" fontId="21" fillId="16" borderId="1" xfId="0" applyFont="1" applyFill="1" applyBorder="1" applyAlignment="1">
      <alignment horizontal="center" vertical="center" wrapText="1" shrinkToFit="1"/>
    </xf>
    <xf numFmtId="0" fontId="71" fillId="16" borderId="1" xfId="0" applyFont="1" applyFill="1" applyBorder="1" applyAlignment="1">
      <alignment horizontal="center" vertical="center" wrapText="1" shrinkToFit="1"/>
    </xf>
    <xf numFmtId="0" fontId="21" fillId="0" borderId="0" xfId="0" applyFont="1" applyAlignment="1">
      <alignment vertical="top" shrinkToFit="1"/>
    </xf>
    <xf numFmtId="0" fontId="21" fillId="0" borderId="1" xfId="0" applyFont="1" applyBorder="1" applyAlignment="1">
      <alignment horizontal="center" vertical="center" shrinkToFit="1"/>
    </xf>
    <xf numFmtId="0" fontId="21" fillId="0" borderId="1" xfId="0" applyFont="1" applyBorder="1" applyAlignment="1">
      <alignment horizontal="center" vertical="top" shrinkToFit="1"/>
    </xf>
    <xf numFmtId="178" fontId="21" fillId="0" borderId="1" xfId="0" applyNumberFormat="1" applyFont="1" applyBorder="1" applyAlignment="1">
      <alignment horizontal="center" vertical="top" shrinkToFit="1"/>
    </xf>
    <xf numFmtId="179" fontId="21" fillId="0" borderId="1" xfId="0" applyNumberFormat="1" applyFont="1" applyBorder="1" applyAlignment="1">
      <alignment horizontal="center" vertical="top" shrinkToFit="1"/>
    </xf>
    <xf numFmtId="0" fontId="21" fillId="0" borderId="1" xfId="0" applyFont="1" applyBorder="1" applyAlignment="1">
      <alignment vertical="top" shrinkToFit="1"/>
    </xf>
    <xf numFmtId="20" fontId="21" fillId="0" borderId="1" xfId="0" applyNumberFormat="1" applyFont="1" applyBorder="1" applyAlignment="1">
      <alignment horizontal="center" vertical="top" shrinkToFit="1"/>
    </xf>
    <xf numFmtId="0" fontId="25" fillId="15" borderId="1" xfId="0" applyFont="1" applyFill="1" applyBorder="1" applyAlignment="1">
      <alignment horizontal="center" vertical="center" shrinkToFit="1"/>
    </xf>
    <xf numFmtId="181" fontId="72" fillId="15" borderId="1" xfId="0" applyNumberFormat="1" applyFont="1" applyFill="1" applyBorder="1" applyAlignment="1">
      <alignment horizontal="center" vertical="center"/>
    </xf>
    <xf numFmtId="178" fontId="25" fillId="15" borderId="1" xfId="0" applyNumberFormat="1" applyFont="1" applyFill="1" applyBorder="1" applyAlignment="1">
      <alignment horizontal="center" vertical="top" shrinkToFit="1"/>
    </xf>
    <xf numFmtId="179" fontId="25" fillId="15" borderId="1" xfId="0" quotePrefix="1" applyNumberFormat="1" applyFont="1" applyFill="1" applyBorder="1" applyAlignment="1">
      <alignment horizontal="center" vertical="top" shrinkToFit="1"/>
    </xf>
    <xf numFmtId="0" fontId="25" fillId="15" borderId="1" xfId="0" applyFont="1" applyFill="1" applyBorder="1" applyAlignment="1">
      <alignment horizontal="center" vertical="top" shrinkToFit="1"/>
    </xf>
    <xf numFmtId="0" fontId="25" fillId="15" borderId="1" xfId="0" quotePrefix="1" applyFont="1" applyFill="1" applyBorder="1" applyAlignment="1">
      <alignment horizontal="center" vertical="top" shrinkToFit="1"/>
    </xf>
    <xf numFmtId="181" fontId="72" fillId="15" borderId="1" xfId="0" applyNumberFormat="1" applyFont="1" applyFill="1" applyBorder="1" applyAlignment="1">
      <alignment vertical="center"/>
    </xf>
    <xf numFmtId="0" fontId="21" fillId="15" borderId="1" xfId="0" applyFont="1" applyFill="1" applyBorder="1" applyAlignment="1">
      <alignment horizontal="center" vertical="top" shrinkToFit="1"/>
    </xf>
    <xf numFmtId="0" fontId="21" fillId="15" borderId="1" xfId="0" quotePrefix="1" applyFont="1" applyFill="1" applyBorder="1" applyAlignment="1">
      <alignment horizontal="center" vertical="top" shrinkToFit="1"/>
    </xf>
    <xf numFmtId="0" fontId="21" fillId="17" borderId="1" xfId="0" applyFont="1" applyFill="1" applyBorder="1" applyAlignment="1">
      <alignment horizontal="center" vertical="center" shrinkToFit="1"/>
    </xf>
    <xf numFmtId="0" fontId="21" fillId="17" borderId="1" xfId="0" applyFont="1" applyFill="1" applyBorder="1" applyAlignment="1">
      <alignment horizontal="center" vertical="top" shrinkToFit="1"/>
    </xf>
    <xf numFmtId="178" fontId="21" fillId="17" borderId="1" xfId="0" applyNumberFormat="1" applyFont="1" applyFill="1" applyBorder="1" applyAlignment="1">
      <alignment horizontal="center" vertical="top" shrinkToFit="1"/>
    </xf>
    <xf numFmtId="0" fontId="21" fillId="17" borderId="1" xfId="0" applyFont="1" applyFill="1" applyBorder="1" applyAlignment="1">
      <alignment vertical="top" shrinkToFit="1"/>
    </xf>
    <xf numFmtId="0" fontId="21" fillId="0" borderId="1" xfId="0" applyFont="1" applyBorder="1" applyAlignment="1">
      <alignment horizontal="center" vertical="top" wrapText="1" shrinkToFit="1"/>
    </xf>
    <xf numFmtId="182" fontId="21" fillId="6" borderId="1" xfId="0" applyNumberFormat="1" applyFont="1" applyFill="1" applyBorder="1" applyAlignment="1">
      <alignment horizontal="center" vertical="center" shrinkToFit="1"/>
    </xf>
    <xf numFmtId="20" fontId="21" fillId="17" borderId="1" xfId="0" applyNumberFormat="1" applyFont="1" applyFill="1" applyBorder="1" applyAlignment="1">
      <alignment horizontal="center" vertical="top" shrinkToFit="1"/>
    </xf>
    <xf numFmtId="182" fontId="21" fillId="17" borderId="1" xfId="0" applyNumberFormat="1" applyFont="1" applyFill="1" applyBorder="1" applyAlignment="1">
      <alignment horizontal="center" vertical="center" shrinkToFit="1"/>
    </xf>
    <xf numFmtId="0" fontId="21" fillId="6" borderId="1" xfId="0" applyFont="1" applyFill="1" applyBorder="1" applyAlignment="1">
      <alignment horizontal="center" vertical="top" shrinkToFit="1"/>
    </xf>
    <xf numFmtId="0" fontId="21" fillId="6" borderId="1" xfId="0" applyFont="1" applyFill="1" applyBorder="1" applyAlignment="1">
      <alignment vertical="top" shrinkToFit="1"/>
    </xf>
    <xf numFmtId="0" fontId="21" fillId="6" borderId="1" xfId="0" applyFont="1" applyFill="1" applyBorder="1" applyAlignment="1">
      <alignment horizontal="center" vertical="center"/>
    </xf>
    <xf numFmtId="0" fontId="21" fillId="6" borderId="1" xfId="0" applyFont="1" applyFill="1" applyBorder="1" applyAlignment="1">
      <alignment vertical="center"/>
    </xf>
    <xf numFmtId="0" fontId="21" fillId="17" borderId="1" xfId="0" quotePrefix="1" applyFont="1" applyFill="1" applyBorder="1" applyAlignment="1">
      <alignment horizontal="center" vertical="top" shrinkToFit="1"/>
    </xf>
    <xf numFmtId="0" fontId="25" fillId="5" borderId="1" xfId="0" applyFont="1" applyFill="1" applyBorder="1" applyAlignment="1">
      <alignment horizontal="center" vertical="center" shrinkToFit="1"/>
    </xf>
    <xf numFmtId="181" fontId="72" fillId="5" borderId="1" xfId="0" applyNumberFormat="1" applyFont="1" applyFill="1" applyBorder="1" applyAlignment="1">
      <alignment horizontal="center" vertical="center"/>
    </xf>
    <xf numFmtId="178" fontId="25" fillId="5" borderId="1" xfId="0" applyNumberFormat="1" applyFont="1" applyFill="1" applyBorder="1" applyAlignment="1">
      <alignment horizontal="center" vertical="top" shrinkToFit="1"/>
    </xf>
    <xf numFmtId="179" fontId="25" fillId="5" borderId="1" xfId="0" quotePrefix="1" applyNumberFormat="1" applyFont="1" applyFill="1" applyBorder="1" applyAlignment="1">
      <alignment horizontal="center" vertical="top" shrinkToFit="1"/>
    </xf>
    <xf numFmtId="0" fontId="21" fillId="5" borderId="1" xfId="0" applyFont="1" applyFill="1" applyBorder="1" applyAlignment="1">
      <alignment horizontal="center" vertical="top" shrinkToFit="1"/>
    </xf>
    <xf numFmtId="0" fontId="21" fillId="5" borderId="1" xfId="0" quotePrefix="1" applyFont="1" applyFill="1" applyBorder="1" applyAlignment="1">
      <alignment horizontal="center" vertical="top" shrinkToFit="1"/>
    </xf>
    <xf numFmtId="181" fontId="72" fillId="5" borderId="1" xfId="0" applyNumberFormat="1" applyFont="1" applyFill="1" applyBorder="1" applyAlignment="1">
      <alignment vertical="center"/>
    </xf>
    <xf numFmtId="0" fontId="21" fillId="0" borderId="0" xfId="0" applyFont="1" applyAlignment="1">
      <alignment vertical="center" shrinkToFit="1"/>
    </xf>
    <xf numFmtId="181" fontId="21" fillId="0" borderId="1" xfId="0" applyNumberFormat="1" applyFont="1" applyBorder="1" applyAlignment="1">
      <alignment horizontal="center" vertical="top" shrinkToFit="1"/>
    </xf>
    <xf numFmtId="0" fontId="21" fillId="0" borderId="0" xfId="0" applyFont="1" applyAlignment="1">
      <alignment vertical="top"/>
    </xf>
    <xf numFmtId="183" fontId="73" fillId="0" borderId="0" xfId="0" applyNumberFormat="1" applyFont="1" applyAlignment="1">
      <alignment horizontal="right" vertical="center"/>
    </xf>
    <xf numFmtId="0" fontId="73" fillId="0" borderId="0" xfId="0" applyFont="1">
      <alignment vertical="center"/>
    </xf>
    <xf numFmtId="0" fontId="73" fillId="0" borderId="0" xfId="0" applyFont="1" applyAlignment="1">
      <alignment horizontal="right" vertical="center"/>
    </xf>
    <xf numFmtId="0" fontId="73" fillId="0" borderId="0" xfId="0" applyFont="1" applyAlignment="1">
      <alignment horizontal="center" vertical="center"/>
    </xf>
    <xf numFmtId="178" fontId="74" fillId="15" borderId="1" xfId="0" applyNumberFormat="1" applyFont="1" applyFill="1" applyBorder="1" applyAlignment="1">
      <alignment horizontal="center" vertical="top" shrinkToFit="1"/>
    </xf>
    <xf numFmtId="179" fontId="74" fillId="15" borderId="1" xfId="0" quotePrefix="1" applyNumberFormat="1" applyFont="1" applyFill="1" applyBorder="1" applyAlignment="1">
      <alignment horizontal="center" vertical="top" shrinkToFit="1"/>
    </xf>
    <xf numFmtId="178" fontId="71" fillId="0" borderId="1" xfId="0" applyNumberFormat="1" applyFont="1" applyBorder="1" applyAlignment="1">
      <alignment horizontal="center" vertical="top" shrinkToFit="1"/>
    </xf>
    <xf numFmtId="20" fontId="71" fillId="0" borderId="1" xfId="0" applyNumberFormat="1" applyFont="1" applyBorder="1" applyAlignment="1">
      <alignment horizontal="center" vertical="top" shrinkToFit="1"/>
    </xf>
    <xf numFmtId="178" fontId="71" fillId="17" borderId="1" xfId="0" applyNumberFormat="1" applyFont="1" applyFill="1" applyBorder="1" applyAlignment="1">
      <alignment horizontal="center" vertical="top" shrinkToFit="1"/>
    </xf>
    <xf numFmtId="0" fontId="71" fillId="17" borderId="1" xfId="0" applyFont="1" applyFill="1" applyBorder="1" applyAlignment="1">
      <alignment horizontal="center" vertical="top" shrinkToFit="1"/>
    </xf>
    <xf numFmtId="20" fontId="71" fillId="17" borderId="1" xfId="0" applyNumberFormat="1" applyFont="1" applyFill="1" applyBorder="1" applyAlignment="1">
      <alignment horizontal="center" vertical="top" shrinkToFit="1"/>
    </xf>
    <xf numFmtId="179" fontId="71" fillId="0" borderId="1" xfId="0" applyNumberFormat="1" applyFont="1" applyBorder="1" applyAlignment="1">
      <alignment horizontal="center" vertical="top" shrinkToFit="1"/>
    </xf>
    <xf numFmtId="0" fontId="71" fillId="0" borderId="1" xfId="0" applyFont="1" applyBorder="1" applyAlignment="1">
      <alignment horizontal="center" vertical="top" shrinkToFit="1"/>
    </xf>
    <xf numFmtId="178" fontId="74" fillId="5" borderId="1" xfId="0" applyNumberFormat="1" applyFont="1" applyFill="1" applyBorder="1" applyAlignment="1">
      <alignment horizontal="center" vertical="top" shrinkToFit="1"/>
    </xf>
    <xf numFmtId="179" fontId="74" fillId="5" borderId="1" xfId="0" quotePrefix="1" applyNumberFormat="1" applyFont="1" applyFill="1" applyBorder="1" applyAlignment="1">
      <alignment horizontal="center" vertical="top" shrinkToFit="1"/>
    </xf>
    <xf numFmtId="179" fontId="71" fillId="0" borderId="1" xfId="0" applyNumberFormat="1" applyFont="1" applyBorder="1" applyAlignment="1">
      <alignment horizontal="center" vertical="center" shrinkToFit="1"/>
    </xf>
    <xf numFmtId="184" fontId="73" fillId="0" borderId="0" xfId="1" applyNumberFormat="1" applyFont="1" applyAlignment="1">
      <alignment horizontal="left" vertical="center"/>
    </xf>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1" fontId="4" fillId="0" borderId="1" xfId="0" applyNumberFormat="1" applyFont="1" applyBorder="1">
      <alignment vertical="center"/>
    </xf>
    <xf numFmtId="178" fontId="4" fillId="0" borderId="1" xfId="0" applyNumberFormat="1" applyFont="1" applyBorder="1" applyAlignment="1">
      <alignment horizontal="center" vertical="center" shrinkToFit="1"/>
    </xf>
    <xf numFmtId="178" fontId="4" fillId="0" borderId="1" xfId="0" applyNumberFormat="1" applyFont="1" applyBorder="1" applyAlignment="1">
      <alignment horizontal="center" vertical="center"/>
    </xf>
    <xf numFmtId="0" fontId="7" fillId="0" borderId="1" xfId="0" applyFont="1" applyBorder="1" applyAlignment="1">
      <alignment vertical="center" shrinkToFit="1"/>
    </xf>
    <xf numFmtId="0" fontId="4" fillId="0" borderId="8" xfId="0" applyFont="1" applyBorder="1">
      <alignment vertical="center"/>
    </xf>
    <xf numFmtId="176" fontId="7" fillId="17" borderId="1" xfId="0" applyNumberFormat="1" applyFont="1" applyFill="1" applyBorder="1" applyAlignment="1">
      <alignment vertical="center" shrinkToFit="1"/>
    </xf>
    <xf numFmtId="182" fontId="7" fillId="17" borderId="1" xfId="0" applyNumberFormat="1" applyFont="1" applyFill="1" applyBorder="1" applyAlignment="1">
      <alignment horizontal="center" vertical="center" shrinkToFit="1"/>
    </xf>
    <xf numFmtId="182" fontId="7" fillId="0" borderId="8" xfId="0" applyNumberFormat="1" applyFont="1" applyBorder="1" applyAlignment="1">
      <alignment horizontal="center" vertical="center" shrinkToFit="1"/>
    </xf>
    <xf numFmtId="0" fontId="4" fillId="0" borderId="1" xfId="0" applyFont="1" applyBorder="1">
      <alignment vertical="center"/>
    </xf>
    <xf numFmtId="0" fontId="4" fillId="0" borderId="0" xfId="0" applyFont="1">
      <alignment vertical="center"/>
    </xf>
    <xf numFmtId="178" fontId="4" fillId="0" borderId="1" xfId="0" applyNumberFormat="1" applyFont="1" applyBorder="1" applyAlignment="1">
      <alignment horizontal="center" vertical="center"/>
    </xf>
    <xf numFmtId="20" fontId="4" fillId="0" borderId="1" xfId="0" applyNumberFormat="1" applyFont="1" applyBorder="1" applyAlignment="1">
      <alignment horizontal="center" vertical="center"/>
    </xf>
    <xf numFmtId="38" fontId="4" fillId="0" borderId="6" xfId="3" applyFont="1" applyBorder="1">
      <alignment vertical="center"/>
    </xf>
    <xf numFmtId="0" fontId="7" fillId="0" borderId="1" xfId="0" applyFont="1" applyBorder="1" applyAlignment="1">
      <alignment vertical="center" shrinkToFit="1"/>
    </xf>
    <xf numFmtId="38" fontId="4" fillId="0" borderId="7" xfId="3" applyFont="1" applyBorder="1">
      <alignment vertical="center"/>
    </xf>
    <xf numFmtId="178" fontId="4" fillId="0" borderId="9" xfId="0" applyNumberFormat="1" applyFont="1" applyBorder="1" applyAlignment="1">
      <alignment horizontal="center" vertical="center"/>
    </xf>
    <xf numFmtId="20" fontId="4" fillId="0" borderId="9" xfId="0" applyNumberFormat="1" applyFont="1" applyBorder="1" applyAlignment="1">
      <alignment horizontal="center" vertical="center"/>
    </xf>
    <xf numFmtId="20" fontId="7" fillId="0" borderId="9" xfId="0" applyNumberFormat="1" applyFont="1" applyBorder="1" applyAlignment="1">
      <alignment horizontal="center" vertical="center"/>
    </xf>
    <xf numFmtId="179" fontId="4" fillId="0" borderId="9" xfId="0" applyNumberFormat="1" applyFont="1" applyBorder="1" applyAlignment="1">
      <alignment horizontal="center" vertical="center"/>
    </xf>
    <xf numFmtId="0" fontId="4" fillId="0" borderId="10" xfId="0" applyFont="1" applyBorder="1">
      <alignment vertical="center"/>
    </xf>
    <xf numFmtId="178" fontId="4" fillId="0" borderId="12" xfId="0" applyNumberFormat="1" applyFont="1" applyBorder="1" applyAlignment="1">
      <alignment horizontal="center" vertical="center"/>
    </xf>
    <xf numFmtId="20" fontId="4" fillId="0" borderId="12" xfId="0" applyNumberFormat="1" applyFont="1" applyBorder="1" applyAlignment="1">
      <alignment horizontal="center" vertical="center"/>
    </xf>
    <xf numFmtId="20" fontId="7" fillId="0" borderId="12" xfId="0" applyNumberFormat="1" applyFont="1" applyBorder="1" applyAlignment="1">
      <alignment horizontal="center" vertical="center"/>
    </xf>
    <xf numFmtId="179" fontId="4" fillId="0" borderId="12" xfId="0" applyNumberFormat="1" applyFont="1" applyBorder="1" applyAlignment="1">
      <alignment horizontal="center" vertical="center"/>
    </xf>
    <xf numFmtId="0" fontId="4" fillId="0" borderId="13" xfId="0" applyFont="1" applyBorder="1">
      <alignment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lignment vertical="center"/>
    </xf>
    <xf numFmtId="0" fontId="4" fillId="0" borderId="11" xfId="0" applyFont="1" applyBorder="1">
      <alignment vertical="center"/>
    </xf>
    <xf numFmtId="20" fontId="10" fillId="0" borderId="1" xfId="0" applyNumberFormat="1" applyFont="1" applyBorder="1" applyAlignment="1">
      <alignment horizontal="center" vertical="center"/>
    </xf>
    <xf numFmtId="179" fontId="12" fillId="0" borderId="1" xfId="0" applyNumberFormat="1" applyFont="1" applyBorder="1" applyAlignment="1">
      <alignment horizontal="center" vertical="center"/>
    </xf>
    <xf numFmtId="178" fontId="34" fillId="0" borderId="1" xfId="0" applyNumberFormat="1" applyFont="1" applyBorder="1" applyAlignment="1">
      <alignment horizontal="center" vertical="center"/>
    </xf>
    <xf numFmtId="20" fontId="12" fillId="0" borderId="1" xfId="0" applyNumberFormat="1" applyFont="1" applyBorder="1" applyAlignment="1">
      <alignment horizontal="center" vertical="center"/>
    </xf>
    <xf numFmtId="20" fontId="11" fillId="0" borderId="1" xfId="0" applyNumberFormat="1" applyFont="1" applyBorder="1" applyAlignment="1">
      <alignment horizontal="center" vertical="center"/>
    </xf>
    <xf numFmtId="20" fontId="22" fillId="0" borderId="1" xfId="0" applyNumberFormat="1" applyFont="1" applyBorder="1" applyAlignment="1">
      <alignment horizontal="center" vertical="center"/>
    </xf>
    <xf numFmtId="0" fontId="4" fillId="17" borderId="1" xfId="0" applyFont="1" applyFill="1" applyBorder="1" applyAlignment="1">
      <alignment horizontal="center" vertical="center"/>
    </xf>
    <xf numFmtId="178" fontId="7" fillId="17" borderId="1" xfId="0" applyNumberFormat="1" applyFont="1" applyFill="1" applyBorder="1" applyAlignment="1">
      <alignment horizontal="center" vertical="center" shrinkToFit="1"/>
    </xf>
    <xf numFmtId="20" fontId="7" fillId="17" borderId="1" xfId="0" applyNumberFormat="1" applyFont="1" applyFill="1" applyBorder="1" applyAlignment="1">
      <alignment horizontal="center" vertical="center" shrinkToFit="1"/>
    </xf>
    <xf numFmtId="20" fontId="10" fillId="17" borderId="1" xfId="0" applyNumberFormat="1" applyFont="1" applyFill="1" applyBorder="1" applyAlignment="1">
      <alignment horizontal="center" vertical="center" shrinkToFit="1"/>
    </xf>
    <xf numFmtId="179" fontId="20" fillId="17" borderId="1" xfId="0" applyNumberFormat="1" applyFont="1" applyFill="1" applyBorder="1" applyAlignment="1">
      <alignment horizontal="left" vertical="center"/>
    </xf>
    <xf numFmtId="176" fontId="35" fillId="17" borderId="1" xfId="0" applyNumberFormat="1" applyFont="1" applyFill="1" applyBorder="1" applyAlignment="1">
      <alignment vertical="center" shrinkToFit="1"/>
    </xf>
    <xf numFmtId="17" fontId="4" fillId="0" borderId="1" xfId="0" quotePrefix="1" applyNumberFormat="1" applyFont="1" applyBorder="1">
      <alignment vertical="center"/>
    </xf>
    <xf numFmtId="182" fontId="7" fillId="6" borderId="5" xfId="0" applyNumberFormat="1" applyFont="1" applyFill="1" applyBorder="1" applyAlignment="1">
      <alignment horizontal="center" vertical="center" shrinkToFit="1"/>
    </xf>
    <xf numFmtId="0" fontId="4" fillId="0" borderId="0" xfId="0" applyFont="1" applyBorder="1">
      <alignment vertical="center"/>
    </xf>
    <xf numFmtId="178" fontId="4" fillId="0" borderId="0" xfId="0" applyNumberFormat="1" applyFont="1" applyBorder="1" applyAlignment="1">
      <alignment horizontal="center" vertical="center"/>
    </xf>
    <xf numFmtId="20" fontId="4" fillId="0" borderId="0" xfId="0" applyNumberFormat="1" applyFont="1" applyBorder="1" applyAlignment="1">
      <alignment horizontal="center" vertical="center"/>
    </xf>
    <xf numFmtId="20" fontId="7" fillId="0" borderId="0" xfId="0" applyNumberFormat="1" applyFont="1" applyBorder="1" applyAlignment="1">
      <alignment horizontal="center" vertical="center"/>
    </xf>
    <xf numFmtId="179" fontId="4" fillId="0" borderId="0" xfId="0" applyNumberFormat="1" applyFont="1" applyBorder="1" applyAlignment="1">
      <alignment horizontal="center" vertical="center"/>
    </xf>
    <xf numFmtId="0" fontId="21" fillId="0" borderId="1" xfId="0" applyFont="1" applyBorder="1">
      <alignment vertical="center"/>
    </xf>
    <xf numFmtId="38" fontId="21" fillId="0" borderId="1" xfId="0" applyNumberFormat="1" applyFont="1" applyBorder="1" applyAlignment="1">
      <alignment vertical="center" shrinkToFit="1"/>
    </xf>
    <xf numFmtId="0" fontId="32" fillId="0" borderId="1" xfId="0" applyNumberFormat="1" applyFont="1" applyFill="1" applyBorder="1">
      <alignment vertical="center"/>
    </xf>
    <xf numFmtId="0" fontId="4" fillId="17" borderId="1" xfId="0" applyFont="1" applyFill="1" applyBorder="1" applyAlignment="1">
      <alignment horizontal="center" vertical="center" shrinkToFit="1"/>
    </xf>
    <xf numFmtId="180" fontId="7" fillId="14" borderId="1" xfId="0" applyNumberFormat="1" applyFont="1" applyFill="1" applyBorder="1">
      <alignment vertical="center"/>
    </xf>
    <xf numFmtId="176" fontId="7" fillId="14" borderId="1" xfId="0" applyNumberFormat="1" applyFont="1" applyFill="1" applyBorder="1">
      <alignment vertical="center"/>
    </xf>
    <xf numFmtId="0" fontId="7" fillId="14" borderId="1" xfId="0" applyFont="1" applyFill="1" applyBorder="1" applyAlignment="1">
      <alignment horizontal="center" vertical="center"/>
    </xf>
    <xf numFmtId="177" fontId="7" fillId="14" borderId="1" xfId="1" applyNumberFormat="1" applyFont="1" applyFill="1" applyBorder="1">
      <alignment vertical="center"/>
    </xf>
    <xf numFmtId="20" fontId="22" fillId="0" borderId="1" xfId="0" applyNumberFormat="1" applyFont="1" applyBorder="1" applyAlignment="1">
      <alignment horizontal="center" vertical="center" shrinkToFit="1"/>
    </xf>
    <xf numFmtId="0" fontId="4" fillId="0" borderId="12" xfId="0" quotePrefix="1" applyFont="1" applyBorder="1" applyAlignment="1">
      <alignment vertical="center"/>
    </xf>
    <xf numFmtId="0" fontId="0" fillId="0" borderId="1" xfId="0" applyBorder="1" applyAlignment="1">
      <alignment horizontal="center" vertical="center"/>
    </xf>
    <xf numFmtId="178" fontId="71" fillId="17" borderId="1" xfId="0" quotePrefix="1" applyNumberFormat="1" applyFont="1" applyFill="1" applyBorder="1" applyAlignment="1">
      <alignment horizontal="center" vertical="top" shrinkToFit="1"/>
    </xf>
    <xf numFmtId="20" fontId="71" fillId="17" borderId="1" xfId="0" quotePrefix="1" applyNumberFormat="1" applyFont="1" applyFill="1" applyBorder="1" applyAlignment="1">
      <alignment horizontal="center" vertical="top" shrinkToFit="1"/>
    </xf>
    <xf numFmtId="185" fontId="25" fillId="0" borderId="1" xfId="3" applyNumberFormat="1" applyFont="1" applyBorder="1" applyAlignment="1">
      <alignment vertical="center"/>
    </xf>
    <xf numFmtId="0" fontId="21" fillId="0" borderId="1" xfId="0" applyFont="1" applyBorder="1" applyAlignment="1">
      <alignment horizontal="center" vertical="center" shrinkToFit="1"/>
    </xf>
    <xf numFmtId="186" fontId="7" fillId="0" borderId="1" xfId="0" applyNumberFormat="1" applyFont="1" applyBorder="1" applyAlignment="1">
      <alignment horizontal="center" vertical="center"/>
    </xf>
    <xf numFmtId="186" fontId="7" fillId="10" borderId="1" xfId="0" applyNumberFormat="1" applyFont="1" applyFill="1" applyBorder="1" applyAlignment="1">
      <alignment horizontal="center" vertical="center"/>
    </xf>
    <xf numFmtId="186" fontId="7" fillId="5" borderId="1" xfId="0" applyNumberFormat="1" applyFont="1" applyFill="1" applyBorder="1" applyAlignment="1">
      <alignment horizontal="center" vertical="center"/>
    </xf>
    <xf numFmtId="186" fontId="22" fillId="13" borderId="1" xfId="0" applyNumberFormat="1" applyFont="1" applyFill="1" applyBorder="1" applyAlignment="1">
      <alignment horizontal="center" vertical="center"/>
    </xf>
    <xf numFmtId="186" fontId="7" fillId="7" borderId="1" xfId="0" applyNumberFormat="1" applyFont="1" applyFill="1" applyBorder="1" applyAlignment="1">
      <alignment horizontal="center" vertical="center"/>
    </xf>
    <xf numFmtId="186" fontId="7" fillId="4" borderId="1" xfId="0" applyNumberFormat="1" applyFont="1" applyFill="1" applyBorder="1" applyAlignment="1">
      <alignment horizontal="center" vertical="center"/>
    </xf>
    <xf numFmtId="0" fontId="22" fillId="14" borderId="1" xfId="2" applyFont="1" applyFill="1" applyBorder="1">
      <alignment vertical="center"/>
    </xf>
    <xf numFmtId="186" fontId="7" fillId="14" borderId="1" xfId="0" applyNumberFormat="1" applyFont="1" applyFill="1" applyBorder="1" applyAlignment="1">
      <alignment horizontal="center" vertical="center"/>
    </xf>
    <xf numFmtId="38" fontId="21" fillId="0" borderId="1" xfId="0" applyNumberFormat="1" applyFont="1" applyBorder="1" applyAlignment="1">
      <alignment horizontal="center" vertical="center" shrinkToFit="1"/>
    </xf>
    <xf numFmtId="0" fontId="21" fillId="0" borderId="1" xfId="0" applyFont="1" applyBorder="1" applyAlignment="1">
      <alignment horizontal="center" vertical="center"/>
    </xf>
    <xf numFmtId="14" fontId="4" fillId="0" borderId="0" xfId="0" applyNumberFormat="1" applyFont="1" applyAlignment="1">
      <alignment vertical="top"/>
    </xf>
    <xf numFmtId="0" fontId="21" fillId="0" borderId="1" xfId="0" applyFont="1" applyBorder="1" applyAlignment="1">
      <alignment horizontal="center" vertical="center" shrinkToFit="1"/>
    </xf>
    <xf numFmtId="0" fontId="7" fillId="0" borderId="0" xfId="0" applyFont="1" applyAlignment="1">
      <alignment vertical="top"/>
    </xf>
    <xf numFmtId="14" fontId="4" fillId="0" borderId="1" xfId="0" applyNumberFormat="1" applyFont="1" applyBorder="1" applyAlignment="1">
      <alignment vertical="top"/>
    </xf>
    <xf numFmtId="187" fontId="4" fillId="0" borderId="1" xfId="0" applyNumberFormat="1" applyFont="1" applyBorder="1" applyAlignment="1">
      <alignment horizontal="center" vertical="center" shrinkToFit="1"/>
    </xf>
    <xf numFmtId="188" fontId="4" fillId="0" borderId="1" xfId="0" applyNumberFormat="1" applyFont="1" applyBorder="1" applyAlignment="1">
      <alignment horizontal="center" vertical="center" shrinkToFit="1"/>
    </xf>
    <xf numFmtId="0" fontId="4" fillId="0" borderId="0" xfId="0" applyFont="1" applyAlignment="1">
      <alignment horizontal="center" vertical="top"/>
    </xf>
    <xf numFmtId="0" fontId="0" fillId="0" borderId="0" xfId="0">
      <alignment vertical="center"/>
    </xf>
    <xf numFmtId="0" fontId="21" fillId="0" borderId="1" xfId="0" applyFont="1" applyBorder="1" applyAlignment="1">
      <alignment horizontal="center" vertical="center" shrinkToFit="1"/>
    </xf>
    <xf numFmtId="0" fontId="4" fillId="0" borderId="3" xfId="0" applyFont="1" applyBorder="1" applyAlignment="1">
      <alignment vertical="center"/>
    </xf>
    <xf numFmtId="0" fontId="75" fillId="0" borderId="0" xfId="0" applyFont="1">
      <alignment vertical="center"/>
    </xf>
    <xf numFmtId="0" fontId="6" fillId="3" borderId="29" xfId="2" applyFill="1" applyBorder="1" applyAlignment="1">
      <alignment vertical="center" wrapText="1"/>
    </xf>
    <xf numFmtId="0" fontId="4" fillId="3" borderId="30" xfId="0" applyFont="1" applyFill="1" applyBorder="1" applyAlignment="1">
      <alignment vertical="center" wrapText="1"/>
    </xf>
    <xf numFmtId="0" fontId="4" fillId="3" borderId="29" xfId="0" applyFont="1" applyFill="1" applyBorder="1" applyAlignment="1">
      <alignment vertical="center" wrapText="1"/>
    </xf>
    <xf numFmtId="0" fontId="0" fillId="3" borderId="32" xfId="0" applyFill="1" applyBorder="1" applyAlignment="1">
      <alignment vertical="center" wrapText="1"/>
    </xf>
    <xf numFmtId="0" fontId="6" fillId="3" borderId="32" xfId="2" applyFill="1" applyBorder="1" applyAlignment="1">
      <alignment vertical="center" wrapText="1"/>
    </xf>
    <xf numFmtId="0" fontId="36" fillId="3" borderId="30" xfId="0" applyFont="1" applyFill="1" applyBorder="1" applyAlignment="1">
      <alignment vertical="center" wrapText="1"/>
    </xf>
    <xf numFmtId="0" fontId="17" fillId="3" borderId="30" xfId="0" applyFont="1" applyFill="1" applyBorder="1" applyAlignment="1">
      <alignment vertical="center" wrapText="1"/>
    </xf>
    <xf numFmtId="0" fontId="4" fillId="3" borderId="28" xfId="0" applyFont="1" applyFill="1" applyBorder="1" applyAlignment="1">
      <alignment horizontal="center" vertical="center" wrapText="1"/>
    </xf>
    <xf numFmtId="0" fontId="12" fillId="3" borderId="28" xfId="0" applyFont="1" applyFill="1" applyBorder="1" applyAlignment="1">
      <alignment vertical="center" wrapText="1"/>
    </xf>
    <xf numFmtId="0" fontId="6" fillId="3" borderId="28" xfId="2" applyFill="1" applyBorder="1" applyAlignment="1">
      <alignment vertical="center" wrapText="1"/>
    </xf>
    <xf numFmtId="189" fontId="4" fillId="0" borderId="1" xfId="0" applyNumberFormat="1" applyFont="1" applyBorder="1" applyAlignment="1">
      <alignment horizontal="center" vertical="center" shrinkToFit="1"/>
    </xf>
    <xf numFmtId="14" fontId="4" fillId="17" borderId="1" xfId="0" applyNumberFormat="1" applyFont="1" applyFill="1" applyBorder="1" applyAlignment="1">
      <alignment vertical="top"/>
    </xf>
    <xf numFmtId="187" fontId="4" fillId="17" borderId="1" xfId="0" applyNumberFormat="1" applyFont="1" applyFill="1" applyBorder="1" applyAlignment="1">
      <alignment horizontal="center" vertical="center" shrinkToFit="1"/>
    </xf>
    <xf numFmtId="189" fontId="4" fillId="17" borderId="1" xfId="0" applyNumberFormat="1" applyFont="1" applyFill="1" applyBorder="1" applyAlignment="1">
      <alignment horizontal="center" vertical="center" shrinkToFit="1"/>
    </xf>
    <xf numFmtId="188" fontId="4" fillId="17" borderId="1" xfId="0" applyNumberFormat="1" applyFont="1" applyFill="1" applyBorder="1" applyAlignment="1">
      <alignment horizontal="center" vertical="center" shrinkToFit="1"/>
    </xf>
    <xf numFmtId="180" fontId="10" fillId="0" borderId="1" xfId="0" applyNumberFormat="1" applyFont="1" applyBorder="1">
      <alignment vertical="center"/>
    </xf>
    <xf numFmtId="177" fontId="10" fillId="0" borderId="1" xfId="1" applyNumberFormat="1" applyFont="1" applyBorder="1">
      <alignment vertical="center"/>
    </xf>
    <xf numFmtId="176" fontId="10" fillId="0" borderId="1" xfId="0" applyNumberFormat="1" applyFont="1" applyBorder="1">
      <alignment vertical="center"/>
    </xf>
    <xf numFmtId="176" fontId="7" fillId="17" borderId="1" xfId="0" quotePrefix="1" applyNumberFormat="1" applyFont="1" applyFill="1" applyBorder="1" applyAlignment="1">
      <alignment vertical="center" shrinkToFit="1"/>
    </xf>
    <xf numFmtId="178" fontId="4" fillId="0" borderId="1" xfId="0" quotePrefix="1" applyNumberFormat="1" applyFont="1" applyBorder="1" applyAlignment="1">
      <alignment horizontal="center" vertical="top" shrinkToFit="1"/>
    </xf>
    <xf numFmtId="0" fontId="29" fillId="0" borderId="0" xfId="2"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6" fillId="0" borderId="0" xfId="2" applyAlignment="1">
      <alignment horizontal="center" vertical="center"/>
    </xf>
    <xf numFmtId="0" fontId="0" fillId="0" borderId="0" xfId="0" applyAlignment="1">
      <alignment horizontal="center" vertical="center"/>
    </xf>
    <xf numFmtId="0" fontId="0" fillId="0" borderId="0" xfId="0">
      <alignment vertical="center"/>
    </xf>
    <xf numFmtId="0" fontId="4" fillId="0" borderId="0" xfId="0" applyFont="1" applyAlignment="1">
      <alignment vertical="center" wrapText="1"/>
    </xf>
    <xf numFmtId="0" fontId="15" fillId="0" borderId="0" xfId="0" applyFont="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65" fillId="0" borderId="0" xfId="0" applyFont="1" applyAlignment="1">
      <alignment horizontal="center" vertical="center"/>
    </xf>
    <xf numFmtId="0" fontId="7" fillId="13" borderId="2" xfId="0" applyFont="1" applyFill="1" applyBorder="1" applyAlignment="1">
      <alignment horizontal="center" vertical="center"/>
    </xf>
    <xf numFmtId="0" fontId="65" fillId="0" borderId="3" xfId="0" applyFont="1" applyBorder="1" applyAlignment="1">
      <alignment horizontal="center" vertical="center"/>
    </xf>
    <xf numFmtId="0" fontId="65" fillId="0" borderId="4" xfId="0" applyFont="1" applyBorder="1" applyAlignment="1">
      <alignment horizontal="center" vertical="center"/>
    </xf>
    <xf numFmtId="0" fontId="7" fillId="8" borderId="2" xfId="0" applyFont="1" applyFill="1" applyBorder="1" applyAlignment="1">
      <alignment horizontal="center" vertical="top"/>
    </xf>
    <xf numFmtId="0" fontId="7" fillId="8" borderId="3" xfId="0" applyFont="1" applyFill="1" applyBorder="1" applyAlignment="1">
      <alignment horizontal="center" vertical="top"/>
    </xf>
    <xf numFmtId="0" fontId="7" fillId="8" borderId="4" xfId="0" applyFont="1" applyFill="1" applyBorder="1" applyAlignment="1">
      <alignment horizontal="center" vertical="top"/>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7" fillId="10" borderId="2" xfId="0" applyFont="1" applyFill="1" applyBorder="1" applyAlignment="1">
      <alignment horizontal="center" vertical="center"/>
    </xf>
    <xf numFmtId="0" fontId="4" fillId="5"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14" borderId="2" xfId="0" applyFont="1" applyFill="1" applyBorder="1" applyAlignment="1">
      <alignment horizontal="center" vertical="center"/>
    </xf>
    <xf numFmtId="0" fontId="4" fillId="13" borderId="2" xfId="0" applyFont="1" applyFill="1" applyBorder="1" applyAlignment="1">
      <alignment horizontal="center" vertical="center"/>
    </xf>
    <xf numFmtId="0" fontId="4" fillId="8" borderId="2" xfId="0" applyFont="1" applyFill="1" applyBorder="1" applyAlignment="1">
      <alignment horizontal="center" vertical="top"/>
    </xf>
    <xf numFmtId="0" fontId="4" fillId="8" borderId="3" xfId="0" applyFont="1" applyFill="1" applyBorder="1" applyAlignment="1">
      <alignment horizontal="center" vertical="top"/>
    </xf>
    <xf numFmtId="0" fontId="4" fillId="8" borderId="4" xfId="0" applyFont="1" applyFill="1" applyBorder="1" applyAlignment="1">
      <alignment horizontal="center" vertical="top"/>
    </xf>
    <xf numFmtId="0" fontId="7" fillId="7" borderId="2" xfId="0" applyFont="1" applyFill="1" applyBorder="1" applyAlignment="1">
      <alignment horizontal="center" vertical="top"/>
    </xf>
    <xf numFmtId="0" fontId="7" fillId="7" borderId="3" xfId="0" applyFont="1" applyFill="1" applyBorder="1" applyAlignment="1">
      <alignment horizontal="center" vertical="top"/>
    </xf>
    <xf numFmtId="0" fontId="7" fillId="7" borderId="4" xfId="0" applyFont="1" applyFill="1" applyBorder="1" applyAlignment="1">
      <alignment horizontal="center" vertical="top"/>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4" fillId="7" borderId="2" xfId="0" applyFont="1" applyFill="1" applyBorder="1" applyAlignment="1">
      <alignment horizontal="center" vertical="top"/>
    </xf>
    <xf numFmtId="0" fontId="4" fillId="7" borderId="3" xfId="0" applyFont="1" applyFill="1" applyBorder="1" applyAlignment="1">
      <alignment horizontal="center" vertical="top"/>
    </xf>
    <xf numFmtId="0" fontId="4" fillId="7" borderId="4" xfId="0" applyFont="1" applyFill="1" applyBorder="1" applyAlignment="1">
      <alignment horizontal="center" vertical="top"/>
    </xf>
    <xf numFmtId="0" fontId="21" fillId="0" borderId="1" xfId="0" applyFont="1" applyBorder="1" applyAlignment="1">
      <alignment horizontal="center" vertical="center" shrinkToFit="1"/>
    </xf>
    <xf numFmtId="0" fontId="21" fillId="0" borderId="1" xfId="0" applyFont="1" applyBorder="1" applyAlignment="1">
      <alignment vertical="center"/>
    </xf>
    <xf numFmtId="185" fontId="25" fillId="0" borderId="1" xfId="3" applyNumberFormat="1" applyFont="1" applyBorder="1" applyAlignment="1">
      <alignment vertical="center" shrinkToFit="1"/>
    </xf>
    <xf numFmtId="185" fontId="25" fillId="0" borderId="1" xfId="3" applyNumberFormat="1" applyFont="1" applyBorder="1" applyAlignment="1">
      <alignment vertical="center"/>
    </xf>
    <xf numFmtId="0" fontId="47" fillId="27" borderId="0" xfId="0" applyFont="1" applyFill="1" applyAlignment="1">
      <alignment horizontal="left" vertical="center" wrapText="1" indent="1"/>
    </xf>
    <xf numFmtId="0" fontId="47" fillId="32" borderId="0" xfId="0" applyFont="1" applyFill="1" applyAlignment="1">
      <alignment horizontal="left" vertical="center" wrapText="1" indent="1"/>
    </xf>
    <xf numFmtId="0" fontId="47" fillId="33" borderId="0" xfId="0" applyFont="1" applyFill="1" applyAlignment="1">
      <alignment horizontal="left" vertical="center" wrapText="1" indent="1"/>
    </xf>
    <xf numFmtId="0" fontId="47" fillId="34" borderId="0" xfId="0" applyFont="1" applyFill="1" applyAlignment="1">
      <alignment horizontal="left" vertical="center" wrapText="1" indent="1"/>
    </xf>
    <xf numFmtId="0" fontId="39" fillId="0" borderId="19" xfId="0" applyFont="1" applyBorder="1" applyAlignment="1">
      <alignment vertical="center" wrapText="1"/>
    </xf>
    <xf numFmtId="0" fontId="39" fillId="0" borderId="20" xfId="0" applyFont="1" applyBorder="1" applyAlignment="1">
      <alignment vertical="center" wrapText="1"/>
    </xf>
    <xf numFmtId="0" fontId="39" fillId="0" borderId="21" xfId="0" applyFont="1" applyBorder="1" applyAlignment="1">
      <alignment vertical="center" wrapText="1"/>
    </xf>
    <xf numFmtId="0" fontId="47" fillId="26" borderId="0" xfId="0" applyFont="1" applyFill="1" applyAlignment="1">
      <alignment horizontal="left" vertical="center" wrapText="1" indent="1"/>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3" borderId="19" xfId="0" applyFont="1" applyFill="1" applyBorder="1" applyAlignment="1">
      <alignment horizontal="center" vertical="center" wrapText="1"/>
    </xf>
    <xf numFmtId="0" fontId="39" fillId="3" borderId="20" xfId="0" applyFont="1" applyFill="1" applyBorder="1" applyAlignment="1">
      <alignment horizontal="center" vertical="center" wrapText="1"/>
    </xf>
    <xf numFmtId="0" fontId="39" fillId="3" borderId="21" xfId="0" applyFont="1" applyFill="1" applyBorder="1" applyAlignment="1">
      <alignment horizontal="center" vertical="center" wrapText="1"/>
    </xf>
    <xf numFmtId="0" fontId="47" fillId="22" borderId="0" xfId="0" applyFont="1" applyFill="1" applyAlignment="1">
      <alignment horizontal="left" vertical="center" wrapText="1" indent="1"/>
    </xf>
    <xf numFmtId="0" fontId="39" fillId="23" borderId="22" xfId="0" applyFont="1" applyFill="1" applyBorder="1" applyAlignment="1">
      <alignment horizontal="left" vertical="center" wrapText="1" indent="1"/>
    </xf>
    <xf numFmtId="0" fontId="47" fillId="25" borderId="0" xfId="0" applyFont="1" applyFill="1" applyAlignment="1">
      <alignment horizontal="left" vertical="center" wrapText="1" indent="1"/>
    </xf>
    <xf numFmtId="0" fontId="0" fillId="0" borderId="1" xfId="0" applyBorder="1" applyAlignment="1">
      <alignment horizontal="center" vertical="center"/>
    </xf>
    <xf numFmtId="0" fontId="0" fillId="0" borderId="5" xfId="0" applyBorder="1">
      <alignment vertical="center"/>
    </xf>
    <xf numFmtId="0" fontId="0" fillId="0" borderId="7" xfId="0" applyBorder="1">
      <alignment vertical="center"/>
    </xf>
    <xf numFmtId="0" fontId="20" fillId="0" borderId="0" xfId="0" applyFont="1">
      <alignment vertical="center"/>
    </xf>
  </cellXfs>
  <cellStyles count="6">
    <cellStyle name="パーセント" xfId="1" builtinId="5"/>
    <cellStyle name="パーセント 2" xfId="4" xr:uid="{00000000-0005-0000-0000-000001000000}"/>
    <cellStyle name="パーセント 3" xfId="5" xr:uid="{00000000-0005-0000-0000-000002000000}"/>
    <cellStyle name="ハイパーリンク" xfId="2" builtinId="8"/>
    <cellStyle name="桁区切り" xfId="3" builtinId="6"/>
    <cellStyle name="標準" xfId="0" builtinId="0"/>
  </cellStyles>
  <dxfs count="398">
    <dxf>
      <font>
        <color rgb="FFFF0000"/>
      </font>
    </dxf>
    <dxf>
      <font>
        <color rgb="FFFF0000"/>
      </font>
    </dxf>
    <dxf>
      <font>
        <b val="0"/>
        <i val="0"/>
        <strike val="0"/>
        <condense val="0"/>
        <extend val="0"/>
        <outline val="0"/>
        <shadow val="0"/>
        <u val="none"/>
        <vertAlign val="baseline"/>
        <sz val="11"/>
        <color auto="1"/>
        <name val="ＭＳ 明朝"/>
        <scheme val="none"/>
      </font>
    </dxf>
    <dxf>
      <font>
        <b/>
      </font>
    </dxf>
    <dxf>
      <font>
        <color rgb="FFFF0000"/>
      </font>
    </dxf>
    <dxf>
      <font>
        <color rgb="FFFF0000"/>
      </font>
    </dxf>
    <dxf>
      <fill>
        <patternFill patternType="solid">
          <fgColor indexed="64"/>
          <bgColor rgb="FFCCFFCC"/>
        </patternFill>
      </fill>
    </dxf>
    <dxf>
      <fill>
        <patternFill patternType="solid">
          <fgColor indexed="64"/>
          <bgColor rgb="FFCCFFCC"/>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rgb="FFFF0000"/>
      </font>
    </dxf>
    <dxf>
      <font>
        <color rgb="FFFF0000"/>
      </font>
    </dxf>
    <dxf>
      <font>
        <color rgb="FFFF0000"/>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rgb="FFFF0000"/>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rgb="FFFF0000"/>
      </font>
    </dxf>
    <dxf>
      <font>
        <color rgb="FFFF0000"/>
      </font>
    </dxf>
    <dxf>
      <font>
        <color rgb="FFFF0000"/>
      </font>
    </dxf>
    <dxf>
      <font>
        <color rgb="FFFF0000"/>
      </font>
    </dxf>
    <dxf>
      <font>
        <color auto="1"/>
      </font>
    </dxf>
    <dxf>
      <fill>
        <patternFill patternType="solid">
          <fgColor indexed="64"/>
          <bgColor rgb="FFCCFFCC"/>
        </patternFill>
      </fill>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rgb="FFFF0000"/>
      </font>
    </dxf>
    <dxf>
      <fill>
        <patternFill patternType="solid">
          <fgColor indexed="64"/>
          <bgColor rgb="FFCCFFCC"/>
        </patternFill>
      </fill>
    </dxf>
    <dxf>
      <alignment horizontal="center" readingOrder="0"/>
    </dxf>
    <dxf>
      <fill>
        <patternFill patternType="solid">
          <fgColor indexed="64"/>
          <bgColor rgb="FFCCFFCC"/>
        </patternFill>
      </fill>
    </dxf>
    <dxf>
      <fill>
        <patternFill patternType="solid">
          <fgColor indexed="64"/>
          <bgColor rgb="FFCCFFCC"/>
        </patternFill>
      </fill>
    </dxf>
    <dxf>
      <fill>
        <patternFill patternType="solid">
          <fgColor indexed="64"/>
          <bgColor rgb="FFCCFFCC"/>
        </patternFill>
      </fill>
    </dxf>
    <dxf>
      <fill>
        <patternFill patternType="solid">
          <fgColor indexed="64"/>
          <bgColor rgb="FFCCFFCC"/>
        </patternFill>
      </fill>
    </dxf>
    <dxf>
      <fill>
        <patternFill patternType="solid">
          <fgColor indexed="64"/>
          <bgColor rgb="FFCCFFCC"/>
        </patternFill>
      </fill>
    </dxf>
    <dxf>
      <fill>
        <patternFill patternType="solid">
          <fgColor indexed="64"/>
          <bgColor rgb="FFCCFFCC"/>
        </patternFill>
      </fill>
    </dxf>
    <dxf>
      <fill>
        <patternFill patternType="solid">
          <fgColor indexed="64"/>
          <bgColor rgb="FFCCFFCC"/>
        </patternFill>
      </fill>
    </dxf>
    <dxf>
      <fill>
        <patternFill patternType="solid">
          <fgColor indexed="64"/>
          <bgColor rgb="FFCCFFCC"/>
        </patternFill>
      </fill>
    </dxf>
    <dxf>
      <fill>
        <patternFill patternType="solid">
          <fgColor indexed="64"/>
          <bgColor rgb="FFCCFFCC"/>
        </patternFill>
      </fill>
    </dxf>
    <dxf>
      <fill>
        <patternFill>
          <bgColor rgb="FFCCFFCC"/>
        </patternFill>
      </fill>
    </dxf>
    <dxf>
      <fill>
        <patternFill>
          <bgColor rgb="FFCCFFCC"/>
        </patternFill>
      </fill>
    </dxf>
    <dxf>
      <fill>
        <patternFill patternType="solid">
          <bgColor rgb="FFCCFF99"/>
        </patternFill>
      </fill>
    </dxf>
    <dxf>
      <fill>
        <patternFill patternType="none">
          <bgColor auto="1"/>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明朝"/>
        <scheme val="none"/>
      </font>
    </dxf>
    <dxf>
      <fill>
        <patternFill patternType="none">
          <fgColor indexed="64"/>
          <bgColor indexed="65"/>
        </patternFill>
      </fill>
    </dxf>
    <dxf>
      <font>
        <color rgb="FFFF0000"/>
      </font>
    </dxf>
    <dxf>
      <font>
        <color rgb="FFFF0000"/>
      </font>
      <fill>
        <patternFill patternType="none">
          <fgColor indexed="64"/>
          <bgColor indexed="65"/>
        </patternFill>
      </fill>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rgb="FFFF0000"/>
      </font>
    </dxf>
    <dxf>
      <font>
        <b val="0"/>
        <i val="0"/>
        <strike val="0"/>
        <condense val="0"/>
        <extend val="0"/>
        <outline val="0"/>
        <shadow val="0"/>
        <u val="none"/>
        <vertAlign val="baseline"/>
        <sz val="11"/>
        <color auto="1"/>
        <name val="ＭＳ 明朝"/>
        <scheme val="none"/>
      </font>
    </dxf>
    <dxf>
      <font>
        <color rgb="FFFF0000"/>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rgb="FFFF0000"/>
      </font>
    </dxf>
    <dxf>
      <font>
        <color rgb="FFFF0000"/>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rgb="FFFF0000"/>
      </font>
    </dxf>
    <dxf>
      <font>
        <color rgb="FFFF0000"/>
      </font>
    </dxf>
    <dxf>
      <font>
        <b val="0"/>
        <i val="0"/>
        <strike val="0"/>
        <condense val="0"/>
        <extend val="0"/>
        <outline val="0"/>
        <shadow val="0"/>
        <u val="none"/>
        <vertAlign val="baseline"/>
        <sz val="11"/>
        <color auto="1"/>
        <name val="ＭＳ 明朝"/>
        <scheme val="none"/>
      </font>
    </dxf>
    <dxf>
      <font>
        <color rgb="FFFF0000"/>
      </font>
    </dxf>
    <dxf>
      <font>
        <b val="0"/>
        <i val="0"/>
        <strike val="0"/>
        <condense val="0"/>
        <extend val="0"/>
        <outline val="0"/>
        <shadow val="0"/>
        <u val="none"/>
        <vertAlign val="baseline"/>
        <sz val="11"/>
        <color auto="1"/>
        <name val="ＭＳ 明朝"/>
        <scheme val="none"/>
      </font>
    </dxf>
    <dxf>
      <font>
        <color rgb="FFFF0000"/>
      </font>
    </dxf>
    <dxf>
      <font>
        <b val="0"/>
        <i val="0"/>
        <strike val="0"/>
        <condense val="0"/>
        <extend val="0"/>
        <outline val="0"/>
        <shadow val="0"/>
        <u val="none"/>
        <vertAlign val="baseline"/>
        <sz val="11"/>
        <color auto="1"/>
        <name val="ＭＳ 明朝"/>
        <scheme val="none"/>
      </font>
    </dxf>
    <dxf>
      <font>
        <color rgb="FFFF0000"/>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rgb="FFFF0000"/>
      </font>
    </dxf>
    <dxf>
      <fill>
        <patternFill patternType="solid">
          <fgColor indexed="64"/>
          <bgColor rgb="FFCCFFCC"/>
        </patternFill>
      </fill>
    </dxf>
    <dxf>
      <font>
        <color rgb="FFFF0000"/>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rgb="FFFF0000"/>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rgb="FFFF0000"/>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ill>
        <patternFill patternType="solid">
          <fgColor indexed="64"/>
          <bgColor rgb="FFCCFFCC"/>
        </patternFill>
      </fill>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rgb="FFFF0000"/>
      </font>
      <fill>
        <patternFill patternType="none">
          <fgColor indexed="64"/>
          <bgColor indexed="65"/>
        </patternFill>
      </fill>
    </dxf>
    <dxf>
      <font>
        <color rgb="FFFF0000"/>
      </font>
      <fill>
        <patternFill patternType="none">
          <fgColor indexed="64"/>
          <bgColor indexed="65"/>
        </patternFill>
      </fill>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auto="1"/>
      </font>
    </dxf>
    <dxf>
      <font>
        <color auto="1"/>
      </font>
    </dxf>
    <dxf>
      <font>
        <color rgb="FFFF000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rgb="FFFF0000"/>
      </font>
    </dxf>
    <dxf>
      <font>
        <color rgb="FFFF0000"/>
      </font>
    </dxf>
    <dxf>
      <font>
        <color rgb="FFFF000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rgb="FFFF0000"/>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rgb="FFFF0000"/>
      </font>
    </dxf>
    <dxf>
      <font>
        <b val="0"/>
        <i val="0"/>
        <strike val="0"/>
        <condense val="0"/>
        <extend val="0"/>
        <outline val="0"/>
        <shadow val="0"/>
        <u val="none"/>
        <vertAlign val="baseline"/>
        <sz val="11"/>
        <color auto="1"/>
        <name val="ＭＳ 明朝"/>
        <scheme val="none"/>
      </font>
    </dxf>
    <dxf>
      <font>
        <color auto="1"/>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color rgb="FFFF0000"/>
      </font>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rgb="FFFF0000"/>
      </font>
    </dxf>
    <dxf>
      <font>
        <color rgb="FFFF0000"/>
      </font>
    </dxf>
    <dxf>
      <fill>
        <patternFill patternType="solid">
          <fgColor indexed="64"/>
          <bgColor rgb="FFCCFFCC"/>
        </patternFill>
      </fill>
    </dxf>
    <dxf>
      <fill>
        <patternFill patternType="solid">
          <fgColor indexed="64"/>
          <bgColor rgb="FFCCFFCC"/>
        </patternFill>
      </fill>
    </dxf>
    <dxf>
      <fill>
        <patternFill patternType="solid">
          <fgColor indexed="64"/>
          <bgColor rgb="FFCCFFCC"/>
        </patternFill>
      </fill>
    </dxf>
    <dxf>
      <fill>
        <patternFill patternType="solid">
          <bgColor rgb="FFCCFFCC"/>
        </patternFill>
      </fill>
    </dxf>
    <dxf>
      <fill>
        <patternFill patternType="solid">
          <bgColor rgb="FFCCFFCC"/>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2" defaultTableStyle="TableStyleMedium2" defaultPivotStyle="PivotStyleLight16">
    <tableStyle name="ピボットテーブル スタイル 1" table="0" count="1" xr9:uid="{00000000-0011-0000-FFFF-FFFF00000000}">
      <tableStyleElement type="wholeTable" dxfId="397"/>
    </tableStyle>
    <tableStyle name="ピボットテーブル スタイル 2" table="0" count="1" xr9:uid="{00000000-0011-0000-FFFF-FFFF01000000}">
      <tableStyleElement type="wholeTable" dxfId="396"/>
    </tableStyle>
  </tableStyles>
  <colors>
    <mruColors>
      <color rgb="FFFFFFCC"/>
      <color rgb="FFFF9966"/>
      <color rgb="FF833C0C"/>
      <color rgb="FFE15B4D"/>
      <color rgb="FFFF99FF"/>
      <color rgb="FFFFFF00"/>
      <color rgb="FF3333FF"/>
      <color rgb="FF84F8A8"/>
      <color rgb="FF39F37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gif"/><Relationship Id="rId1" Type="http://schemas.openxmlformats.org/officeDocument/2006/relationships/image" Target="../media/image2.gif"/><Relationship Id="rId5" Type="http://schemas.openxmlformats.org/officeDocument/2006/relationships/image" Target="../media/image6.jpeg"/><Relationship Id="rId4"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editAs="oneCell">
    <xdr:from>
      <xdr:col>1</xdr:col>
      <xdr:colOff>1323975</xdr:colOff>
      <xdr:row>5</xdr:row>
      <xdr:rowOff>19050</xdr:rowOff>
    </xdr:from>
    <xdr:to>
      <xdr:col>1</xdr:col>
      <xdr:colOff>1905000</xdr:colOff>
      <xdr:row>9</xdr:row>
      <xdr:rowOff>95250</xdr:rowOff>
    </xdr:to>
    <xdr:pic>
      <xdr:nvPicPr>
        <xdr:cNvPr id="3" name="図 2" descr="C:\Users\KIYOMITSU\Documents\データ３\ホームページ\作業用WORK\homepage\kantoufureai\images\kantoufureai-mark.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9300" y="752475"/>
          <a:ext cx="58102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xdr:colOff>
      <xdr:row>3</xdr:row>
      <xdr:rowOff>38100</xdr:rowOff>
    </xdr:from>
    <xdr:to>
      <xdr:col>4</xdr:col>
      <xdr:colOff>590550</xdr:colOff>
      <xdr:row>7</xdr:row>
      <xdr:rowOff>76200</xdr:rowOff>
    </xdr:to>
    <xdr:pic>
      <xdr:nvPicPr>
        <xdr:cNvPr id="2" name="図 1" descr="C:\Users\KIYOMITSU\Documents\データ３\ホームページ\作業用WORK\homepage\kantoufureai\images\kantoufureai-mark.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561975"/>
          <a:ext cx="58102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1323975</xdr:colOff>
      <xdr:row>2</xdr:row>
      <xdr:rowOff>0</xdr:rowOff>
    </xdr:from>
    <xdr:to>
      <xdr:col>1</xdr:col>
      <xdr:colOff>0</xdr:colOff>
      <xdr:row>5</xdr:row>
      <xdr:rowOff>104775</xdr:rowOff>
    </xdr:to>
    <xdr:pic>
      <xdr:nvPicPr>
        <xdr:cNvPr id="2" name="図 1" descr="C:\Users\KIYOMITSU\Documents\データ３\ホームページ\作業用WORK\homepage\kantoufureai\images\kantoufureai-mark.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752475"/>
          <a:ext cx="58102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230</xdr:row>
      <xdr:rowOff>0</xdr:rowOff>
    </xdr:from>
    <xdr:to>
      <xdr:col>4</xdr:col>
      <xdr:colOff>266700</xdr:colOff>
      <xdr:row>231</xdr:row>
      <xdr:rowOff>47625</xdr:rowOff>
    </xdr:to>
    <xdr:pic>
      <xdr:nvPicPr>
        <xdr:cNvPr id="2" name="図 1" descr="カラーロゴ">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9760025"/>
          <a:ext cx="327660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235</xdr:row>
      <xdr:rowOff>0</xdr:rowOff>
    </xdr:from>
    <xdr:to>
      <xdr:col>1</xdr:col>
      <xdr:colOff>85725</xdr:colOff>
      <xdr:row>236</xdr:row>
      <xdr:rowOff>133350</xdr:rowOff>
    </xdr:to>
    <xdr:pic>
      <xdr:nvPicPr>
        <xdr:cNvPr id="3" name="図 2" descr="ホームページ制作">
          <a:extLst>
            <a:ext uri="{FF2B5EF4-FFF2-40B4-BE49-F238E27FC236}">
              <a16:creationId xmlns:a16="http://schemas.microsoft.com/office/drawing/2014/main" id="{00000000-0008-0000-0E00-000003000000}"/>
            </a:ext>
          </a:extLst>
        </xdr:cNvPr>
        <xdr:cNvPicPr>
          <a:picLocks noChangeAspect="1" noChangeArrowheads="1" noCrop="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216032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236</xdr:row>
      <xdr:rowOff>133350</xdr:rowOff>
    </xdr:from>
    <xdr:to>
      <xdr:col>1</xdr:col>
      <xdr:colOff>85725</xdr:colOff>
      <xdr:row>238</xdr:row>
      <xdr:rowOff>104775</xdr:rowOff>
    </xdr:to>
    <xdr:pic>
      <xdr:nvPicPr>
        <xdr:cNvPr id="4" name="図 3" descr="HTML">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9246512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238</xdr:row>
      <xdr:rowOff>95250</xdr:rowOff>
    </xdr:from>
    <xdr:to>
      <xdr:col>1</xdr:col>
      <xdr:colOff>85725</xdr:colOff>
      <xdr:row>240</xdr:row>
      <xdr:rowOff>85725</xdr:rowOff>
    </xdr:to>
    <xdr:pic>
      <xdr:nvPicPr>
        <xdr:cNvPr id="5" name="図 4" descr="CSS">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9276992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xdr:row>
      <xdr:rowOff>0</xdr:rowOff>
    </xdr:from>
    <xdr:to>
      <xdr:col>12</xdr:col>
      <xdr:colOff>390525</xdr:colOff>
      <xdr:row>6</xdr:row>
      <xdr:rowOff>104775</xdr:rowOff>
    </xdr:to>
    <xdr:pic>
      <xdr:nvPicPr>
        <xdr:cNvPr id="6" name="図 5" descr="http://www.newcredge.com/IT/www/html/img/sample/table-td-th-bgcolor.jpg">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05600" y="152400"/>
          <a:ext cx="244792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100705" refreshedDate="43725.498068749999" createdVersion="4" refreshedVersion="5" minRefreshableVersion="3" recordCount="406" xr:uid="{00000000-000A-0000-FFFF-FFFF08000000}">
  <cacheSource type="worksheet">
    <worksheetSource ref="A4:F410" sheet="全て"/>
  </cacheSource>
  <cacheFields count="6">
    <cacheField name="年" numFmtId="0">
      <sharedItems containsString="0" containsBlank="1" containsNumber="1" containsInteger="1" minValue="2007" maxValue="2019" count="14">
        <n v="2007"/>
        <n v="2008"/>
        <n v="2009"/>
        <n v="2010"/>
        <n v="2011"/>
        <n v="2012"/>
        <n v="2013"/>
        <n v="2014"/>
        <n v="2015"/>
        <n v="2016"/>
        <n v="2017"/>
        <n v="2018"/>
        <n v="2019"/>
        <m/>
      </sharedItems>
    </cacheField>
    <cacheField name="月" numFmtId="0">
      <sharedItems containsString="0" containsBlank="1" containsNumber="1" containsInteger="1" minValue="1" maxValue="12" count="13">
        <n v="3"/>
        <n v="4"/>
        <n v="6"/>
        <n v="8"/>
        <n v="9"/>
        <n v="10"/>
        <n v="11"/>
        <n v="2"/>
        <n v="5"/>
        <n v="12"/>
        <n v="1"/>
        <n v="7"/>
        <m/>
      </sharedItems>
    </cacheField>
    <cacheField name="日" numFmtId="0">
      <sharedItems containsString="0" containsBlank="1" containsNumber="1" containsInteger="1" minValue="1" maxValue="31"/>
    </cacheField>
    <cacheField name="区分1" numFmtId="0">
      <sharedItems containsBlank="1" count="5">
        <s v="walking"/>
        <s v="登山"/>
        <s v="旅行"/>
        <s v="関東ふれあい"/>
        <m/>
      </sharedItems>
    </cacheField>
    <cacheField name="区分2" numFmtId="0">
      <sharedItems containsBlank="1" count="31">
        <s v="小田急沿線"/>
        <s v="高尾・陣馬"/>
        <s v="八王子88景"/>
        <s v="京王沿線"/>
        <s v="沖縄"/>
        <s v="八王子"/>
        <s v="山陰"/>
        <s v="伊豆"/>
        <s v="高知"/>
        <s v="高千穂"/>
        <s v="あきる野"/>
        <s v="富士山"/>
        <s v="熊野古道"/>
        <s v="屋久島"/>
        <s v="外秩父"/>
        <s v="東京都"/>
        <s v="埼玉県"/>
        <s v="白神山地"/>
        <s v="武蔵おごせ"/>
        <s v="神奈川県"/>
        <s v="川越"/>
        <s v="群馬県"/>
        <s v="千葉県"/>
        <s v="北海道・東北"/>
        <s v="御殿場"/>
        <s v="茨城県"/>
        <s v="韓国ソウル"/>
        <s v="栃木県"/>
        <s v="川崎"/>
        <s v="東京"/>
        <m/>
      </sharedItems>
    </cacheField>
    <cacheField name="ルート"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6">
  <r>
    <x v="0"/>
    <x v="0"/>
    <n v="31"/>
    <x v="0"/>
    <x v="0"/>
    <s v="H19.3.31土 ４-①東林間駅～中央林間駅コース5.3km 東林間駅～相模緑地緑道～横浜水道道・さくらの散歩道～つきみ野交差点～大和歩行者専用道～つるま自然の森～中央林間駅"/>
  </r>
  <r>
    <x v="0"/>
    <x v="1"/>
    <n v="30"/>
    <x v="0"/>
    <x v="0"/>
    <s v="H19.4.30月 1-⑬狛江駅～和泉多摩川駅コース5.3km 狛江駅～泉龍寺～弁財天池～西河原自然公園～鬼塚古墳～伊豆見神社～万葉歌碑～多摩川堤防～宿河原堰～玉泉寺～和泉多摩川駅"/>
  </r>
  <r>
    <x v="0"/>
    <x v="2"/>
    <n v="9"/>
    <x v="0"/>
    <x v="0"/>
    <s v="H19.6.9土 2-⑤鶴川駅コース5.0km 鶴川駅～東光寺～岡上営農団地～尾根道～鶴川駅"/>
  </r>
  <r>
    <x v="0"/>
    <x v="3"/>
    <n v="11"/>
    <x v="0"/>
    <x v="0"/>
    <s v="H19.8.11土 1-⑧千歳船橋駅コース6.7km 千歳船橋駅～烏山川緑道～蘆花恒春園～稲荷神社～神明神社～千歳船橋駅"/>
  </r>
  <r>
    <x v="0"/>
    <x v="4"/>
    <n v="1"/>
    <x v="0"/>
    <x v="0"/>
    <s v="H19.9.1土 2-①読売ランド前駅コース5.7km 読売ランド前駅～多摩自然遊歩道～フルーツパーク～寿福寺～小沢城址～福昌寺～玉林寺～寺尾台団地～読売ランド前駅"/>
  </r>
  <r>
    <x v="0"/>
    <x v="4"/>
    <n v="9"/>
    <x v="0"/>
    <x v="0"/>
    <s v="H19.9.9土 2-⑥玉川学園前駅コース5.9km 玉川学園前駅～玉川学園脇の階段～奈良川源流域～奈良北団地～松風公園～成瀬山～昭和薬科大学～三井海上研修所～玉川学園前駅"/>
  </r>
  <r>
    <x v="0"/>
    <x v="4"/>
    <n v="29"/>
    <x v="0"/>
    <x v="0"/>
    <s v="H19.9.29土 1-⑥豪徳寺駅コース6.5km 豪徳寺駅～ユリの木公園～世田谷八幡宮～豪徳寺～烏山川緑道～松陰神社～豪徳寺駅"/>
  </r>
  <r>
    <x v="0"/>
    <x v="5"/>
    <n v="1"/>
    <x v="0"/>
    <x v="0"/>
    <s v="H19.10.1月 1-⑭登戸駅～向ヶ丘遊園駅コース6.5km 登戸駅～二ヶ領せせらぎ館～川崎市緑化センター～妙楽寺～龍安寺～向ヶ丘遊園駅"/>
  </r>
  <r>
    <x v="0"/>
    <x v="5"/>
    <n v="7"/>
    <x v="0"/>
    <x v="0"/>
    <s v="H19.10.7日 1-⑯向ヶ丘遊園駅(日向山)コース5.8km 向ヶ丘遊園駅～長念寺～二ヶ領用水～東生田緑地(日向の丘)～根岸古墳群～向ヶ丘遊園駅"/>
  </r>
  <r>
    <x v="0"/>
    <x v="5"/>
    <n v="8"/>
    <x v="0"/>
    <x v="0"/>
    <s v="H19.10.8月 1-⑮向ヶ丘遊園駅(桝形山)コース3.5km 向ヶ丘遊園駅～広福寺～戸隠不動尊跡地～ホタルの里～桝形山広場～生田緑地入口～飯室山山頂～長者穴横穴古墳群～向ヶ丘遊園駅"/>
  </r>
  <r>
    <x v="0"/>
    <x v="6"/>
    <n v="11"/>
    <x v="0"/>
    <x v="0"/>
    <s v="H19.11.11日 2-③柿生駅(麻生川)コース4.0km 柿生駅～柿生緑地～修廣寺～葉積緑地～麻生川～柿生駅"/>
  </r>
  <r>
    <x v="1"/>
    <x v="7"/>
    <n v="16"/>
    <x v="0"/>
    <x v="0"/>
    <s v="H20.2.16日 1-⑪狛江駅～喜多見駅コース6.4km 狛江駅～野川緑地公園入口～中通り～千手院～野川小金橋～明照院～きたみふれあい広場～神明の森みつ池～喜多見不動尊～喜多見駅"/>
  </r>
  <r>
    <x v="1"/>
    <x v="8"/>
    <n v="3"/>
    <x v="0"/>
    <x v="0"/>
    <s v="H20.5.3土 1-⑨祖師谷大蔵駅コース5.5km 祖師谷大蔵駅～神明社～つりがね池公園～上祖師谷公園～祖師谷公園～神明神社～観世音堂～稲荷山橋～祖師谷三丁目公園～祖師谷大蔵駅"/>
  </r>
  <r>
    <x v="1"/>
    <x v="8"/>
    <n v="4"/>
    <x v="0"/>
    <x v="0"/>
    <s v="H20.5.4日 1-⑩成城学園駅コース6.0km 成城学園駅～仙川～大蔵運動公園～田直公園～次太夫堀公園～野川～小田急線不動橋～成城学園駅"/>
  </r>
  <r>
    <x v="1"/>
    <x v="4"/>
    <n v="27"/>
    <x v="0"/>
    <x v="0"/>
    <s v="H20.9.27土 1-④世田谷代田駅～下北沢駅コース5.4km 世田谷代田駅～円乗院～北沢川緑道～円泉寺～烏山川緑道～三宿神社～北澤八幡神社～森厳寺～下北沢駅"/>
  </r>
  <r>
    <x v="1"/>
    <x v="5"/>
    <n v="4"/>
    <x v="0"/>
    <x v="0"/>
    <s v="H20.10.4土 1-⑫狛江駅～喜多見駅(岩戸川緑道)コース4.9km 狛江駅～岩戸川緑地公園入口～明静院～八幡神社～慶元寺～区立稲荷塚古墳緑地～氷川神社～区立滝下橋緑道～喜多見駅"/>
  </r>
  <r>
    <x v="1"/>
    <x v="5"/>
    <n v="13"/>
    <x v="0"/>
    <x v="0"/>
    <s v="H20.10.13日 1-⑦千歳船橋～経堂駅駅コース7.5km 千歳船橋駅～稲荷神社～長島大榎公演～食と農の博物館～馬事公苑～蛇崩川緑道～実相院～浄光寺～世田谷代官屋敷・郷土資料館～烏山川緑道～石仏公演～経堂駅"/>
  </r>
  <r>
    <x v="1"/>
    <x v="5"/>
    <n v="18"/>
    <x v="0"/>
    <x v="0"/>
    <s v="H20.10.18土 1-⑤梅が丘駅～経堂駅コース5.0km 梅が丘駅～羽根木公園～北沢川緑道～善性寺～六所神社～赤松公園～赤堤のハナミズキ～西福寺～左内弁財天～経堂駅"/>
  </r>
  <r>
    <x v="1"/>
    <x v="5"/>
    <n v="19"/>
    <x v="0"/>
    <x v="0"/>
    <s v="H20.10.19月 3-①栗平駅～五月台駅コース4.0km 栗平駅～県境の尾根道～五カ田見晴らし公園～十三塚～里山風景～コスモス畑～崖線の斜面樹林～五月台駅"/>
  </r>
  <r>
    <x v="1"/>
    <x v="5"/>
    <n v="19"/>
    <x v="0"/>
    <x v="0"/>
    <s v="H20.10.19月 3-②黒川駅～栗平駅コース4.0km 黒川駅～栗平駅～川崎市黒川青少年野球活動センター～栗木緑地～桐光学園～常念寺～栗平駅"/>
  </r>
  <r>
    <x v="1"/>
    <x v="6"/>
    <n v="1"/>
    <x v="0"/>
    <x v="0"/>
    <s v="H20.11.1土 3-④はるひ野駅～黒川駅コース6.0km はるひ野駅～黒川よこみね緑地～天王森公園・八坂神社～若葉台公園～上谷戸親水公園～三沢川～黒川東営農団地～黒川駅"/>
  </r>
  <r>
    <x v="1"/>
    <x v="6"/>
    <n v="2"/>
    <x v="0"/>
    <x v="0"/>
    <s v="H20.11.2水 1-②新宿駅～参宮橋駅コース3.0km 新宿駅西口～北通り～エコギャラリー新宿～熊野神社～新宿中央公園～箒銀杏～代々木緑道～正春事～参宮橋公園～参宮橋駅"/>
  </r>
  <r>
    <x v="1"/>
    <x v="6"/>
    <n v="3"/>
    <x v="0"/>
    <x v="0"/>
    <s v="H20.11.3月 2-②百合ヶ丘駅～新百合ヶ丘駅コース5.5km 百合ヶ丘駅～高石神社～香林寺・五重塔～細山郷土資料館～タブノキ～向原の森公園～金程万葉苑～史跡勝坂～もみじヶ丘公園～新百合ヶ丘駅"/>
  </r>
  <r>
    <x v="1"/>
    <x v="9"/>
    <n v="7"/>
    <x v="1"/>
    <x v="1"/>
    <s v="H20.12.7日 かこ忘年会 高尾山口駅～もみじ台～高尾山口駅→高尾の湯ふろッぴィ"/>
  </r>
  <r>
    <x v="1"/>
    <x v="9"/>
    <n v="31"/>
    <x v="0"/>
    <x v="0"/>
    <s v="H20.12.31水 3-⑥小田急多摩センター駅～小田急永山駅コース6.5km 小田急多摩センター駅～埋蔵文化センター～吉祥院～豊ヶ丘北公園～貝取北公園～瓜生緑地～永山南公園～永山北公園～小田急永山駅"/>
  </r>
  <r>
    <x v="2"/>
    <x v="10"/>
    <n v="4"/>
    <x v="0"/>
    <x v="0"/>
    <s v="H21.1.4日 2-④柿生駅(王禅寺)コース7.8km 柿生駅～茶臼山緑地～むじなが池公園入口～～王禅寺ふるさと公園入口～琴平神社～龍口ノ池公園～月読神社～おっ越しふれあいの森～浄慶寺～柿生駅"/>
  </r>
  <r>
    <x v="2"/>
    <x v="10"/>
    <n v="11"/>
    <x v="0"/>
    <x v="0"/>
    <s v="H21.1.11日 3-⑧小田急多摩センター駅～唐木田駅コース3.0km 小田急多摩センター駅～多摩中央公園～宝野公園～鶴巻東公園～鶴巻西公園～唐木田駅"/>
  </r>
  <r>
    <x v="2"/>
    <x v="10"/>
    <n v="11"/>
    <x v="0"/>
    <x v="0"/>
    <s v="H21.1.11日 3-⑨唐木田駅コース6.6km 唐木田駅コース～小山田緑地への誘導標識～アサザ池～小山田緑地～トンボ池～唐木田駅"/>
  </r>
  <r>
    <x v="2"/>
    <x v="10"/>
    <n v="24"/>
    <x v="0"/>
    <x v="0"/>
    <s v="H21.1.24土 3-③黒川駅コース4.8km 黒川駅～汁守神社～森の遊歩道入口～もみじの広場～海道ひだまり公園～黒川駅"/>
  </r>
  <r>
    <x v="2"/>
    <x v="7"/>
    <n v="11"/>
    <x v="0"/>
    <x v="0"/>
    <s v="H21.2.11水 1-①新宿駅～南新宿駅コース5.5km 新宿駅南口～太宗寺～新宿御苑散策路～玉川上水番所跡～多武峯内藤神社～鉛筆の碑～都立明治公園～鳩森八幡神社～国立能楽堂～南新宿駅"/>
  </r>
  <r>
    <x v="2"/>
    <x v="7"/>
    <n v="11"/>
    <x v="0"/>
    <x v="0"/>
    <s v="H21.2.11水 1-③代々木八幡駅～代々木上原駅コース4.0km 代々木八幡駅～福泉寺～代々木八幡宮～渋谷区スポーツセンター～玉川上水西原緑道～代々木大山公園～代々木上原駅"/>
  </r>
  <r>
    <x v="2"/>
    <x v="8"/>
    <n v="2"/>
    <x v="0"/>
    <x v="0"/>
    <s v="H21.5.2土 3-⑤小田急永山駅コース6.7km 永山駅～聖ヶ丘遊歩道～大谷戸公園～旧多摩聖蹟記念館～多摩東公園～諏訪北公園～永山駅"/>
  </r>
  <r>
    <x v="2"/>
    <x v="9"/>
    <n v="6"/>
    <x v="0"/>
    <x v="2"/>
    <s v="01　一丁平（南浅川町）"/>
  </r>
  <r>
    <x v="2"/>
    <x v="9"/>
    <n v="6"/>
    <x v="0"/>
    <x v="2"/>
    <s v="26　高尾山・琵琶滝（高尾町）"/>
  </r>
  <r>
    <x v="2"/>
    <x v="9"/>
    <n v="13"/>
    <x v="1"/>
    <x v="1"/>
    <s v="H21.12.13日 かこ・ひさご忘年会 高尾山口駅～もみじ台～一丁平～もみじ台～高尾山口駅→高尾の湯ふろッぴィ"/>
  </r>
  <r>
    <x v="3"/>
    <x v="11"/>
    <n v="13"/>
    <x v="0"/>
    <x v="2"/>
    <s v="42　子安神社（明神町4-10-3）"/>
  </r>
  <r>
    <x v="3"/>
    <x v="11"/>
    <n v="20"/>
    <x v="0"/>
    <x v="2"/>
    <s v="32　六本杉公園湧水池（子安町2-22）"/>
  </r>
  <r>
    <x v="3"/>
    <x v="11"/>
    <n v="20"/>
    <x v="0"/>
    <x v="2"/>
    <s v="79　桑並木通り"/>
  </r>
  <r>
    <x v="3"/>
    <x v="3"/>
    <n v="26"/>
    <x v="0"/>
    <x v="2"/>
    <s v="08　高尾山（高尾町）"/>
  </r>
  <r>
    <x v="3"/>
    <x v="3"/>
    <n v="26"/>
    <x v="0"/>
    <x v="2"/>
    <s v="09　高尾山のスギ並木（高尾町）"/>
  </r>
  <r>
    <x v="3"/>
    <x v="3"/>
    <n v="26"/>
    <x v="0"/>
    <x v="2"/>
    <s v="47　高尾山薬王院（高尾町2177）"/>
  </r>
  <r>
    <x v="3"/>
    <x v="3"/>
    <n v="26"/>
    <x v="0"/>
    <x v="2"/>
    <s v="70　高尾山麓の老舗（高尾町）"/>
  </r>
  <r>
    <x v="3"/>
    <x v="3"/>
    <n v="26"/>
    <x v="0"/>
    <x v="2"/>
    <s v="81　高尾山ケーブルカー清滝駅前（高尾町）"/>
  </r>
  <r>
    <x v="3"/>
    <x v="4"/>
    <n v="26"/>
    <x v="0"/>
    <x v="2"/>
    <s v="29　萩原橋（元本郷町一丁目ほか）"/>
  </r>
  <r>
    <x v="3"/>
    <x v="4"/>
    <n v="26"/>
    <x v="0"/>
    <x v="2"/>
    <s v="40　極楽寺（大横町7-1）"/>
  </r>
  <r>
    <x v="3"/>
    <x v="4"/>
    <n v="26"/>
    <x v="0"/>
    <x v="2"/>
    <s v="64　サイエンスドーム八王子（大横町9-13）"/>
  </r>
  <r>
    <x v="3"/>
    <x v="4"/>
    <n v="26"/>
    <x v="0"/>
    <x v="2"/>
    <s v="75　八王子市役所（元本郷町3-24-1）"/>
  </r>
  <r>
    <x v="3"/>
    <x v="9"/>
    <n v="5"/>
    <x v="1"/>
    <x v="1"/>
    <s v="H22.12.5日 かこ・ひさご忘年会 高尾山口駅～もみじ台～一丁平～もみじ台～高尾山口駅→高尾の湯ふろッぴィ"/>
  </r>
  <r>
    <x v="4"/>
    <x v="0"/>
    <n v="10"/>
    <x v="0"/>
    <x v="2"/>
    <s v="66　スクエアビル（旭町9-1）"/>
  </r>
  <r>
    <x v="4"/>
    <x v="1"/>
    <n v="16"/>
    <x v="0"/>
    <x v="3"/>
    <s v="H23.4.16土 2011年度①11.5km 2h50m 「深大寺城跡を訪ねて」飛田給駅～都立武蔵の森公園～深大寺～都立水生食物園（深大寺城跡）～鶴川街道～京王多摩川駅"/>
  </r>
  <r>
    <x v="4"/>
    <x v="8"/>
    <n v="21"/>
    <x v="0"/>
    <x v="3"/>
    <s v="H23.5.21土 2011年度②9.5km 2h20m 「三田城跡を訪ねて」府中駅～熊野神社～谷保天満宮～城山公園～三田城跡（谷保の城山）～くにたち郷土文化館～高幡不動駅"/>
  </r>
  <r>
    <x v="4"/>
    <x v="2"/>
    <n v="12"/>
    <x v="0"/>
    <x v="2"/>
    <s v="84　西放射線ユーロード"/>
  </r>
  <r>
    <x v="4"/>
    <x v="2"/>
    <n v="12"/>
    <x v="0"/>
    <x v="2"/>
    <s v="86　マルベリーブリッジ（旭町）"/>
  </r>
  <r>
    <x v="4"/>
    <x v="2"/>
    <n v="18"/>
    <x v="0"/>
    <x v="3"/>
    <s v="H23.6.18土 2011年度③10.0km 2h30m 「片倉城跡を訪ねて」めじろ台駅～栃谷土公園～みなみ野ヶ丘公園～片倉城跡公園～子安公園～山田川沿い～京王八王子駅"/>
  </r>
  <r>
    <x v="4"/>
    <x v="2"/>
    <n v="18"/>
    <x v="0"/>
    <x v="2"/>
    <s v="03　片倉城跡公園（片倉町2475）"/>
  </r>
  <r>
    <x v="4"/>
    <x v="2"/>
    <n v="18"/>
    <x v="0"/>
    <x v="2"/>
    <s v="72　東京工科大学（片倉町1404-1）"/>
  </r>
  <r>
    <x v="4"/>
    <x v="11"/>
    <n v="3"/>
    <x v="1"/>
    <x v="1"/>
    <s v="H23.7.3日 かこ(三宅、たけだ、もり、富沢) 高尾山口駅～もみじ台～一丁平～もみじ台～高尾山口駅"/>
  </r>
  <r>
    <x v="4"/>
    <x v="4"/>
    <n v="17"/>
    <x v="0"/>
    <x v="3"/>
    <s v="H23.9.17土 2011年度④10.0km 2h30m 「小沢城址を訪ねて」京王よみうりランド駅～穴澤天神社～小沢城址～農業技術支援センター～もみじヶ丘～平尾近隣公園～黒川営農団地～若葉台駅"/>
  </r>
  <r>
    <x v="4"/>
    <x v="4"/>
    <n v="28"/>
    <x v="0"/>
    <x v="2"/>
    <s v="17　長沼公園（長沼町ほか）"/>
  </r>
  <r>
    <x v="4"/>
    <x v="4"/>
    <n v="28"/>
    <x v="0"/>
    <x v="2"/>
    <s v="74　東京薬科大学（堀之内1432-1）"/>
  </r>
  <r>
    <x v="4"/>
    <x v="6"/>
    <n v="10"/>
    <x v="2"/>
    <x v="4"/>
    <s v="H23.10.10月 那覇空港～斎場御嶽(ｾｰﾌｧｳﾀｷ)～知念岬～琉球村～ルネッサンスリゾートオキナワ_x000a_H23.10.11 沖縄美ら海水族館～海洋博公園～今帰仁(ﾅｷｼﾞﾝ)城跡～パイナップルパーク名護～～沖縄ナハナ・ホテル＆スパ_x000a_H23.10.12 首里城～平和祈念公園、資料館～ひめゆりの塔～那覇空港"/>
  </r>
  <r>
    <x v="4"/>
    <x v="6"/>
    <n v="20"/>
    <x v="0"/>
    <x v="2"/>
    <s v="41　小仏関跡（裏高尾町417）"/>
  </r>
  <r>
    <x v="4"/>
    <x v="6"/>
    <n v="20"/>
    <x v="0"/>
    <x v="2"/>
    <s v="52　いちょう祭り"/>
  </r>
  <r>
    <x v="4"/>
    <x v="6"/>
    <n v="20"/>
    <x v="0"/>
    <x v="2"/>
    <s v="63　甲州街道の老舗（八幡町ほか）"/>
  </r>
  <r>
    <x v="4"/>
    <x v="6"/>
    <n v="20"/>
    <x v="0"/>
    <x v="2"/>
    <s v="69　高尾駅駅舎（高尾町1201-2）"/>
  </r>
  <r>
    <x v="4"/>
    <x v="6"/>
    <n v="20"/>
    <x v="0"/>
    <x v="2"/>
    <s v="80　甲州街道"/>
  </r>
  <r>
    <x v="4"/>
    <x v="6"/>
    <n v="20"/>
    <x v="0"/>
    <x v="5"/>
    <s v="H23.11.20日 八王子いちょうまつり・クラシックカーパレード、関所通行オリエンテーリング：追分～千人一～千人二～千人三･四～並木一～並木二～新地～原宿～川原之宿～小名路～小仏関"/>
  </r>
  <r>
    <x v="4"/>
    <x v="9"/>
    <n v="4"/>
    <x v="1"/>
    <x v="1"/>
    <s v="H23.12.4日 かこ忘年会 高尾山口駅～もみじ台～一丁平～もみじ台～高尾山口駅→高尾の湯ふろッぴィ"/>
  </r>
  <r>
    <x v="4"/>
    <x v="9"/>
    <n v="17"/>
    <x v="0"/>
    <x v="3"/>
    <s v="H23.12.17土 2011年度⑥12.0km 3h00m 「小野路城跡を訪ねて」京王堀之内駅～別所公園～すももううぼ公園～小山田緑地～小野路城跡～多摩中央公園～京王多摩センター駅"/>
  </r>
  <r>
    <x v="5"/>
    <x v="10"/>
    <n v="21"/>
    <x v="0"/>
    <x v="3"/>
    <s v="H24.1.21土 2011年度⑦11.0km 2h45m 「高幡城址を訪ねて」高幡不動駅～高幡不動尊（高幡城址）～百草台自然公園～京王百草園～和田公園～愛宕東公園～京王永山駅"/>
  </r>
  <r>
    <x v="5"/>
    <x v="1"/>
    <n v="9"/>
    <x v="2"/>
    <x v="6"/>
    <s v="H24.4.9月 萩・石見空港～浜田市唐鐘海岸～石見畳ケ浦～温泉津温泉旅館のがわや_x000a_H24.4.10 石見銀山～出雲大社～松江ニューアーバンホテル別館_x000a_H24.4.11 水木しげる記念館～白兎神社～鳥取砂丘～鳥取空港"/>
  </r>
  <r>
    <x v="5"/>
    <x v="1"/>
    <n v="21"/>
    <x v="0"/>
    <x v="3"/>
    <s v="H24.4.21土 2012年度①8.5km 2h10m 「日野の湧水と歴史を訪ねて」高幡不動駅～浅川～東豊田公園～黒川清流公園～日野中央公園～新選組のふるさと館～日野宿本陣～高幡不動駅"/>
  </r>
  <r>
    <x v="5"/>
    <x v="1"/>
    <n v="29"/>
    <x v="2"/>
    <x v="7"/>
    <s v="H24.4.28日～29月 (長岡徹・裕子) 伊東～小室山～ウィスタリアンライフクラブ宇佐美へ"/>
  </r>
  <r>
    <x v="5"/>
    <x v="8"/>
    <n v="19"/>
    <x v="0"/>
    <x v="3"/>
    <s v="H24.5.19土 2012年度②9.5km 2h20m 「新緑の武蔵野を訪ねて」井之頭公園駅～井之頭恩賜公園～成蹊大学ケヤキ並木～善福寺公園～井之頭公園駅"/>
  </r>
  <r>
    <x v="5"/>
    <x v="2"/>
    <n v="16"/>
    <x v="0"/>
    <x v="3"/>
    <s v="H24.6.1土 2012年度③10.5km 2h40m 「府中からの公園を訪ねて」府中駅～府中の森公園～浅間山公園～野川公園～武蔵野の森公園～飛田給駅"/>
  </r>
  <r>
    <x v="5"/>
    <x v="3"/>
    <n v="5"/>
    <x v="0"/>
    <x v="2"/>
    <s v="18　富士森公園（台町二丁目2）"/>
  </r>
  <r>
    <x v="5"/>
    <x v="3"/>
    <n v="5"/>
    <x v="0"/>
    <x v="2"/>
    <s v="39　広園寺（山田町1577）"/>
  </r>
  <r>
    <x v="5"/>
    <x v="4"/>
    <n v="15"/>
    <x v="0"/>
    <x v="3"/>
    <s v="H24.9.15土 2012年度④9.0km 2h15m 「神田川・善福寺の川緑道と公園を訪ねて」笹塚駅～玉川上水～ゆずり橋～杉並区立郷土博物館～都立和田堀公園～永福町駅"/>
  </r>
  <r>
    <x v="5"/>
    <x v="6"/>
    <n v="18"/>
    <x v="2"/>
    <x v="8"/>
    <s v="H24.11.18日 桂浜公園～坂本龍馬像～坂本龍馬記念館～三翠園～高知城～日曜市～はりまや橋～三翠園_x000a_H24.11.19 竹林寺～牧野植物園～龍河洞～安芸市観光情報センター～岩崎弥太郎銅像～野良時計～土居廓中と武家屋敷～弘田龍太郎 曲碑～岩崎弥太郎生家～お龍と君枝像～高知龍馬空港"/>
  </r>
  <r>
    <x v="5"/>
    <x v="9"/>
    <n v="2"/>
    <x v="1"/>
    <x v="1"/>
    <s v="H24.12.2日 かこ忘年会 高尾山口駅～もみじ台～一丁平～城山～もみじ台～高尾山口駅→高尾の湯ふろッぴィ"/>
  </r>
  <r>
    <x v="5"/>
    <x v="9"/>
    <n v="15"/>
    <x v="0"/>
    <x v="3"/>
    <s v="H24.12.15土 2012年度⑥8.5km 2h10m 「多摩ニュータウンの遊歩道を訪ねて」若葉台駅～電車見橋～防人見返りの峠～瓜生緑地～極楽湯～東京都埋蔵文化財センター～京王多摩センター駅"/>
  </r>
  <r>
    <x v="6"/>
    <x v="10"/>
    <n v="19"/>
    <x v="0"/>
    <x v="3"/>
    <s v="H25.1.19土 2012年度⑦中止 10.5km 2h40m 「多摩から七生丘陵を歩く」聖蹟桜ヶ丘駅～熊野神社（霞ノ関南木戸柵跡）～原峰公園～京王百草園～並木公園～高幡不動駅 分倍河原～府中の森～南多摩"/>
  </r>
  <r>
    <x v="6"/>
    <x v="0"/>
    <n v="16"/>
    <x v="0"/>
    <x v="3"/>
    <s v="H25.3.16土 2012年度⑧9.5km 2h20m 「野川から深大寺を訪ねて」飛田給駅～調布飛行場～水車経営農家～出山横穴墓群～国立天文台～神代植物公園～深大寺～布多天神社～調布駅"/>
  </r>
  <r>
    <x v="6"/>
    <x v="1"/>
    <n v="20"/>
    <x v="0"/>
    <x v="3"/>
    <s v="H25.4.20土 2013年度①10.0km 2h30m 「ぐるっと神田川ウォーク」笹塚駅～玉川上水～ゆずり橋～沖縄タウン～蚕糸の森公園～桃園川緑道～神田川～新宿中央公園～新宿駅"/>
  </r>
  <r>
    <x v="6"/>
    <x v="1"/>
    <n v="21"/>
    <x v="2"/>
    <x v="9"/>
    <s v="H25.04.21日 熊本空港～熊本城～水前寺成趣園～阿蘇山～ホテル高千穂～高千穂神社～ホテル高千穂_x000a_H25.04.22 高千穂峡～道の駅高千穂～槵觸（くしふる）神社～天岩戸神社～国見が丘～白川水源～熊本空港"/>
  </r>
  <r>
    <x v="6"/>
    <x v="8"/>
    <n v="18"/>
    <x v="0"/>
    <x v="3"/>
    <s v="H25.5.18土 2013年度③10.0km 2h30m 「ぐるっと善福寺ウォーク」多摩境駅～尾根緑道～長池公園～長池見附橋～せせらぎ緑道～別所公園～松が谷～京王多摩センター駅"/>
  </r>
  <r>
    <x v="6"/>
    <x v="8"/>
    <n v="18"/>
    <x v="0"/>
    <x v="2"/>
    <s v="28　長池見附橋（別所二丁目）"/>
  </r>
  <r>
    <x v="6"/>
    <x v="2"/>
    <n v="15"/>
    <x v="0"/>
    <x v="3"/>
    <s v="H25.6.15土 2013年度②8.5km 2h00m 「ぐるっと多摩遊歩道ウォーク」桜上水駅～荒玉水道道路～大宮八幡宮～和田堀公園～善通寺川～五日市街道～都立豊多摩高校～桜上水駅"/>
  </r>
  <r>
    <x v="6"/>
    <x v="4"/>
    <n v="7"/>
    <x v="1"/>
    <x v="1"/>
    <s v="H25.9.7土  ちょこっと遠足（安野、戸田、仙頭、塚本、泉） 高尾山口駅～６号路～高尾山山頂～もみじ台～一丁平～城山～高尾山山頂～高尾山口駅"/>
  </r>
  <r>
    <x v="6"/>
    <x v="4"/>
    <n v="21"/>
    <x v="0"/>
    <x v="3"/>
    <s v="H25.9.21土 2013年度④10.5km 2h40m 「ぐるっと武蔵の国ウォーク」府中駅～馬場大門のけやき並木～東京農工大学農学部～お鷹の道・真姿の池～伝鎌倉街道～府中駅"/>
  </r>
  <r>
    <x v="6"/>
    <x v="6"/>
    <n v="16"/>
    <x v="0"/>
    <x v="2"/>
    <s v="13　多摩御陵のケヤキ並木（長房町ほか）"/>
  </r>
  <r>
    <x v="6"/>
    <x v="6"/>
    <n v="16"/>
    <x v="0"/>
    <x v="2"/>
    <s v="30　南浅川橋（長房町ほか）"/>
  </r>
  <r>
    <x v="6"/>
    <x v="6"/>
    <n v="16"/>
    <x v="0"/>
    <x v="5"/>
    <s v="H25.11.16日 八王子いちょうまつり、関所通行オリエンテーリング：追分～千人一～千人二～千人三･四～並木一～並木二～新地～原宿～川原之宿～小名路～小仏関"/>
  </r>
  <r>
    <x v="6"/>
    <x v="6"/>
    <n v="29"/>
    <x v="0"/>
    <x v="10"/>
    <s v="H25.11.29金 秋川渓谷～大岳鍾乳洞～瀬音の湯"/>
  </r>
  <r>
    <x v="6"/>
    <x v="9"/>
    <n v="1"/>
    <x v="1"/>
    <x v="1"/>
    <s v="H25.12.1日 かこ忘年会 高尾山口駅～稲荷山コース～もみじ台～一丁平～城山～もみじ台～薬王院～１号路～高尾山口駅→高尾の湯ふろッぴィ"/>
  </r>
  <r>
    <x v="6"/>
    <x v="9"/>
    <n v="21"/>
    <x v="0"/>
    <x v="3"/>
    <s v="H25.12.21土 2013年度⑥10.0km 2h30m 「ぐるっと多摩川ウォーク」京王よみうりランド駅～矢野口～稲城緑地公園～大森用水～大丸親水公園～南多摩～稲城中央公園～稲城駅"/>
  </r>
  <r>
    <x v="7"/>
    <x v="10"/>
    <n v="18"/>
    <x v="0"/>
    <x v="3"/>
    <s v="H26.1.18土 2013年度⑦9.0km 2h15m 「ぐるっと多摩川ウォーク」飛田給駅～若宮八幡神社～品川通り～多摩川白衣観音菩薩～多摩川～多摩川住宅～神代団地～つつじヶ丘駅"/>
  </r>
  <r>
    <x v="7"/>
    <x v="1"/>
    <n v="2"/>
    <x v="0"/>
    <x v="2"/>
    <s v="06　陣馬山（上恩方町）"/>
  </r>
  <r>
    <x v="7"/>
    <x v="1"/>
    <n v="2"/>
    <x v="1"/>
    <x v="1"/>
    <s v="H26.4.2水 高尾・陣馬スタンプハイク 陣馬高原下茶屋～新ルート～①陣馬山山頂～奈良子峠～明王峠～底沢峠～②景信山～小仏峠～③城山～一丁平～稲荷山～④清滝～⑤高尾山口駅"/>
  </r>
  <r>
    <x v="7"/>
    <x v="1"/>
    <n v="19"/>
    <x v="0"/>
    <x v="3"/>
    <s v="H26.4.19土 2014年度①12.0km 3h00m 「ぐるり 府中 街歩き」府中駅～二ヶ村緑道～多摩川競艇場～京王リトナード東府中～東京競馬場～大国魂神社～府中駅 "/>
  </r>
  <r>
    <x v="7"/>
    <x v="1"/>
    <n v="26"/>
    <x v="1"/>
    <x v="1"/>
    <s v="H26.4.26土 高尾・陣馬スタンプハイク 高尾山口駅～清滝～⑥琵琶滝～６号賂～高尾林道～一丁平～城山～小仏峠～景信山～明王峠～陣馬山～⑦陣場高原下"/>
  </r>
  <r>
    <x v="7"/>
    <x v="8"/>
    <n v="3"/>
    <x v="1"/>
    <x v="1"/>
    <s v="H26.5.3土 高尾・陣馬スタンプハイク 高尾山口駅～清滝～⑧ケーブル山頂駅～⑨薬王院～⑩高尾山山頂～一丁平～城山～⑪城山下富士見茶屋～城山～一丁平～稲荷山～高尾山口駅+⑫"/>
  </r>
  <r>
    <x v="7"/>
    <x v="8"/>
    <n v="10"/>
    <x v="0"/>
    <x v="3"/>
    <s v="H26.5.10土 2014年度②11.0km 2h45m 「ぐるり 永福町 街歩き」永福町駅～大宮八幡宮～善福寺川～五日市街道～神田川～鎌倉橋～永福稲荷神社～和泉熊野神社～永福町駅 "/>
  </r>
  <r>
    <x v="7"/>
    <x v="8"/>
    <n v="29"/>
    <x v="0"/>
    <x v="2"/>
    <s v="02　今熊山（上川町）"/>
  </r>
  <r>
    <x v="7"/>
    <x v="8"/>
    <n v="29"/>
    <x v="0"/>
    <x v="2"/>
    <s v="20　夕やけ小やけふれあいの里（上恩方町2030）"/>
  </r>
  <r>
    <x v="7"/>
    <x v="8"/>
    <n v="29"/>
    <x v="0"/>
    <x v="2"/>
    <s v="23　今熊山・金剛の滝（上川町）"/>
  </r>
  <r>
    <x v="7"/>
    <x v="8"/>
    <n v="29"/>
    <x v="1"/>
    <x v="1"/>
    <s v="H26.5.29木 夕焼け小焼けバス停～関場～市道山～入山峠～刈寄山～今熊山～金剛の滝～今熊山バス停"/>
  </r>
  <r>
    <x v="7"/>
    <x v="2"/>
    <n v="15"/>
    <x v="1"/>
    <x v="1"/>
    <s v="H26.6.15日 高尾山口駅～清滝～ⓢケーブル山上駅～１号路～金毘羅台～高尾駅"/>
  </r>
  <r>
    <x v="7"/>
    <x v="2"/>
    <n v="21"/>
    <x v="0"/>
    <x v="3"/>
    <s v="H26.6.21土 2014年度③10.0km 2h30m 「ぐるり 多摩境 街歩き」多摩境駅～尾根緑道～柚木街道～柳沢の池公園～三井アウトレット～小山内裏公園～多摩境駅"/>
  </r>
  <r>
    <x v="7"/>
    <x v="2"/>
    <n v="21"/>
    <x v="0"/>
    <x v="2"/>
    <s v="73　首都大学東京（旧東京都立大学）（南大沢1-1）"/>
  </r>
  <r>
    <x v="7"/>
    <x v="2"/>
    <n v="26"/>
    <x v="1"/>
    <x v="11"/>
    <s v="H26.6.26木 晴時々曇 往路：北野7:05発→馬返8:30着(中央高速八王子より河口湖IC) 馬返(1430m)8:45～9:00一合目(1520m鈴原天照大神)9:03～9:28二合目(1700m御室桟橋)9:33～9:50三合目(1840m見晴小屋跡)9:55～10:12四合目(1,900m大黒小屋跡)10:17～11:10五合目(2305m佐藤小屋)11:13～11:45ｽﾊﾞﾙﾗｲﾝ5合目(2305m小御嶽神社 昼食)12:10～13:00六合目(2390m)13:10～13:45五合目13:47～14:05四合目14:05～14:15三合目14:15～14:30二合目14:30～15:10一合目15:10～15:30馬返 復路：馬返15:45発→東名御殿場IC川崎IC経由川崎生田着17:50着  "/>
  </r>
  <r>
    <x v="7"/>
    <x v="11"/>
    <n v="9"/>
    <x v="0"/>
    <x v="2"/>
    <s v="10　高尾梅郷（裏高尾町ほか）"/>
  </r>
  <r>
    <x v="7"/>
    <x v="11"/>
    <n v="9"/>
    <x v="1"/>
    <x v="1"/>
    <s v="H26.7.9水 高尾駅～上椚田橋～蛇滝～ⓢケーブル山上駅～高尾山山頂～４号路～霞台～高尾山口駅"/>
  </r>
  <r>
    <x v="7"/>
    <x v="11"/>
    <n v="28"/>
    <x v="1"/>
    <x v="11"/>
    <s v="H26.7.28月 晴時々曇 往路：北野7:05→9:00北麓駐車場(中央高速事故渋滞 相模湖ICより河口湖IC)9:30→10:12スバルﾗｲﾝ５合目(シャトルバス) ｽﾊﾞﾙﾗｲﾝ5合目11:00～11:50六合目11:55～12:43七合目花小屋12:43～12:47日の出館13:03～13:11トモエ館13:11～13:21鎌岩館13:21～13:28富士一館13:28～13:40鳥居荘13:40～14:03東洋館14:03～14:45太子館泊_x000a_H26.7.29火 太子館4:20～4:32蓬莱館ご来光4:53～5:17白雲荘5:17～5:30元祖室5:30～5:58本八合目富士山ﾎﾃﾙ6:05～6:09トモエ館6:09～6:10上江戸屋6:10～6:30御来光館 朝食7:00～7:26久須志神社7:26～8:25吉田口山頂浅間大社奥宮8:45～9:11時計回り御殿場口山頂郵便局9:24～9:32上富士館9:32～9:56剣ヶ峰お鉢巡り10:10～10:47吉田口山頂山口屋11:00～11:45八合目分岐点11:50～12:32緊急避難所12:32～13:05七合目13:1513:45六合目13:47～14:27ｽﾊﾞﾙﾗｲﾝ5合目_x000a_復路：スバルﾗｲﾝ５合目(シャトルバス)14:45→15:20北麓駐車場15:40→15:50ほうとう小作16:20(中央高速河口湖・調布経由)→18:40生田"/>
  </r>
  <r>
    <x v="7"/>
    <x v="3"/>
    <n v="3"/>
    <x v="0"/>
    <x v="2"/>
    <s v="25　城山・御主殿の滝（元八王子町三丁目）"/>
  </r>
  <r>
    <x v="7"/>
    <x v="3"/>
    <n v="3"/>
    <x v="0"/>
    <x v="2"/>
    <s v="51　八王子城跡（元八王子町三丁目）"/>
  </r>
  <r>
    <x v="7"/>
    <x v="3"/>
    <n v="3"/>
    <x v="1"/>
    <x v="1"/>
    <s v="H26.8.3日 高尾駅～北条氏照の墓～八王子城跡主殿～東屋～本丸跡～八王子神社～富士見台～日影～いろはの森～ⓢケーブル山上駅～ケーブルカー～清滝～高尾山口駅"/>
  </r>
  <r>
    <x v="7"/>
    <x v="3"/>
    <n v="19"/>
    <x v="0"/>
    <x v="2"/>
    <s v="04　小宮公園（大谷町ほか）"/>
  </r>
  <r>
    <x v="7"/>
    <x v="3"/>
    <n v="19"/>
    <x v="0"/>
    <x v="2"/>
    <s v="07　田植風景（高月町）"/>
  </r>
  <r>
    <x v="7"/>
    <x v="3"/>
    <n v="19"/>
    <x v="0"/>
    <x v="2"/>
    <s v="12　滝山公園（高月町）"/>
  </r>
  <r>
    <x v="7"/>
    <x v="3"/>
    <n v="19"/>
    <x v="0"/>
    <x v="2"/>
    <s v="22　浅川の桜並木"/>
  </r>
  <r>
    <x v="7"/>
    <x v="3"/>
    <n v="19"/>
    <x v="0"/>
    <x v="2"/>
    <s v="35　円通寺（高月町1158）"/>
  </r>
  <r>
    <x v="7"/>
    <x v="3"/>
    <n v="19"/>
    <x v="0"/>
    <x v="2"/>
    <s v="38　桂福寺（戸吹町193）"/>
  </r>
  <r>
    <x v="7"/>
    <x v="3"/>
    <n v="19"/>
    <x v="0"/>
    <x v="2"/>
    <s v="67　創価大学（丹木町1-236）"/>
  </r>
  <r>
    <x v="7"/>
    <x v="3"/>
    <n v="19"/>
    <x v="0"/>
    <x v="2"/>
    <s v="83　中央自動車道"/>
  </r>
  <r>
    <x v="7"/>
    <x v="3"/>
    <n v="22"/>
    <x v="0"/>
    <x v="2"/>
    <s v="21　蓮生寺公園（別所一丁目28-1）"/>
  </r>
  <r>
    <x v="7"/>
    <x v="3"/>
    <n v="31"/>
    <x v="0"/>
    <x v="2"/>
    <s v="34　永林寺（下柚木4）"/>
  </r>
  <r>
    <x v="7"/>
    <x v="3"/>
    <n v="31"/>
    <x v="0"/>
    <x v="2"/>
    <s v="71　中央大学（東中野742-1）"/>
  </r>
  <r>
    <x v="7"/>
    <x v="3"/>
    <n v="31"/>
    <x v="0"/>
    <x v="2"/>
    <s v="76　ベルコリーヌ南大沢（南大沢五丁目）"/>
  </r>
  <r>
    <x v="7"/>
    <x v="3"/>
    <n v="31"/>
    <x v="0"/>
    <x v="2"/>
    <s v="82　多摩都市モノレール"/>
  </r>
  <r>
    <x v="7"/>
    <x v="3"/>
    <n v="31"/>
    <x v="0"/>
    <x v="2"/>
    <s v="88　南大沢・輪舞橋（南大沢二・四丁目）"/>
  </r>
  <r>
    <x v="7"/>
    <x v="4"/>
    <n v="4"/>
    <x v="1"/>
    <x v="1"/>
    <s v="H26.9.4木 高尾山口駅～６号路～琵琶滝～高尾山山頂～もみじ台～ⓢケーブル山上駅～高尾山口駅"/>
  </r>
  <r>
    <x v="7"/>
    <x v="4"/>
    <n v="6"/>
    <x v="0"/>
    <x v="2"/>
    <s v="55　しょうがまつり（新町）"/>
  </r>
  <r>
    <x v="7"/>
    <x v="4"/>
    <n v="20"/>
    <x v="0"/>
    <x v="3"/>
    <s v="H26.9.20土 2014年度④9.5km 2h20m 「ぐるり 稲城の森里歩き」若葉台駅～若葉台公園～上谷戸親水公園～稲城中央公園～城山公園～大丸親水公園～稲城駅  "/>
  </r>
  <r>
    <x v="7"/>
    <x v="5"/>
    <n v="2"/>
    <x v="1"/>
    <x v="1"/>
    <s v="H26.10.2木 高尾山口駅～稲荷山コース～もみじ台～一丁平～城山山頂～ⓢケーブル山上駅～高尾山口駅"/>
  </r>
  <r>
    <x v="7"/>
    <x v="5"/>
    <n v="18"/>
    <x v="0"/>
    <x v="3"/>
    <s v="H26.10.18土 2014年度⑤9.0km 2h15m 「ぐるり 多摩の里山歩き」多摩動物公園駅～中央大学～熊野神社～大栗川～和田公園～京王れーるランド～多摩動物公園駅  9.0km"/>
  </r>
  <r>
    <x v="7"/>
    <x v="5"/>
    <n v="21"/>
    <x v="2"/>
    <x v="12"/>
    <s v="H26.10.21火 新横浜～新大阪～紀伊田辺駅～熊野古道館～霧の郷たかはら_x000a_H26.10.22 高原熊野神社～栗栖川バス停～熊野古道発心門王子～～猪鼻王子～発心門王子～水呑王子～ 伏拝王子～三軒茶屋跡～祓殿王子～熊野本宮大社～熊野本宮館～勝浦駅～民宿わかたけ_x000a_H26.10.23 勝浦駅～那智の滝～熊野那智大社～大門坂～紀伊勝浦～名古屋～新横浜"/>
  </r>
  <r>
    <x v="7"/>
    <x v="6"/>
    <n v="8"/>
    <x v="1"/>
    <x v="1"/>
    <s v="H26.11.8土 高尾・陣馬スタンプハイク ①高尾山口駅～②清滝～③琵琶滝～霞台～④ⓢケーブル山上駅～⑤薬王院～⑥高尾山山頂～一丁平～⑦城山～⑧城山下～底沢バス停～小仏峠～⑨景信山～明王峠～⑩陣馬山～⑪陣場高原下 事前⑫ １day Complete"/>
  </r>
  <r>
    <x v="7"/>
    <x v="6"/>
    <n v="16"/>
    <x v="0"/>
    <x v="2"/>
    <s v="48　多摩御陵（武蔵陵墓地）（長房町）"/>
  </r>
  <r>
    <x v="7"/>
    <x v="6"/>
    <n v="16"/>
    <x v="0"/>
    <x v="2"/>
    <s v="43　金剛院（上野町39-1）"/>
  </r>
  <r>
    <x v="7"/>
    <x v="6"/>
    <n v="16"/>
    <x v="0"/>
    <x v="2"/>
    <s v="77　みころも霊堂（狭間町）"/>
  </r>
  <r>
    <x v="7"/>
    <x v="6"/>
    <n v="16"/>
    <x v="0"/>
    <x v="5"/>
    <s v="H26.11.16日 八王子いちょうまつり、関所通行オリエンテーリング：追分～千人一～千人二～千人三･四～並木一～並木二～新地～原宿～川原之宿～小名路～小仏関｜みころも霊堂～高尾天神社～金剛院～天満神社～法蓮寺～本立寺～京王八王子"/>
  </r>
  <r>
    <x v="7"/>
    <x v="6"/>
    <n v="22"/>
    <x v="1"/>
    <x v="1"/>
    <s v="H26.11.22土 ちょこっと遠足（安野、仙頭、塚本、内木） 高尾山口駅～稲荷山コース～もみじ台～一丁平～薬王院～有喜苑～１号路＝金比羅台～高尾山口駅"/>
  </r>
  <r>
    <x v="7"/>
    <x v="6"/>
    <n v="30"/>
    <x v="1"/>
    <x v="1"/>
    <s v="H26.11.30日 かこ忘年会（藤井、橋本、豊）高尾山口駅～稲荷山コース～もみじ台～一丁平～高尾山山頂～ケーブル山上駅～１号路～高尾山口駅→高尾の湯ふろッぴィ"/>
  </r>
  <r>
    <x v="7"/>
    <x v="9"/>
    <n v="6"/>
    <x v="1"/>
    <x v="1"/>
    <s v="H26.12.6日 高尾山口駅～清滝～１号路～金毘羅台～ⓢ(トクトクブックほら貝銀バッジ)ケーブル山上駅～展望台～２号路～浄心門～慰霊塔～４号路～もみじ台～高尾山口駅"/>
  </r>
  <r>
    <x v="7"/>
    <x v="9"/>
    <n v="20"/>
    <x v="0"/>
    <x v="3"/>
    <s v="H26.12.20土 2014年度⑥10.0km 2h30m 「ぐるり 武蔵野街歩き」井の頭公園駅～井の頭恩賜公園～玉川上水～三鷹駅～武蔵野中央公園～井の頭公園駅"/>
  </r>
  <r>
    <x v="8"/>
    <x v="10"/>
    <n v="13"/>
    <x v="1"/>
    <x v="1"/>
    <s v="H27.1.13火 高尾山口駅～６号路～琵琶滝～病院裏～ⓢケーブル山上駅～仁王門～ふじ道～もみじ台下～一丁平～萩原林道～日影～高尾天満宮～高尾駅"/>
  </r>
  <r>
    <x v="8"/>
    <x v="10"/>
    <n v="17"/>
    <x v="0"/>
    <x v="3"/>
    <s v="H27.1.17土 2014年度⑦9.5km 2h30m 「ぐるり 新宿新都心」笹塚駅～玉川上水～東京ジャーミー古賀政男音楽博物館～春の小川記念碑～初台～新宿駅"/>
  </r>
  <r>
    <x v="8"/>
    <x v="7"/>
    <n v="4"/>
    <x v="1"/>
    <x v="1"/>
    <s v="H28.2.4水 高尾駅～蛇滝口～日影～小仏峠～城山～仮設ビジターセンター～３号路～浄心門～ⓢケーブル山上駅～十一丁目茶屋～２号路～琵琶滝～高尾山口駅"/>
  </r>
  <r>
    <x v="8"/>
    <x v="0"/>
    <n v="1"/>
    <x v="1"/>
    <x v="1"/>
    <s v="H27.1.13火 高尾山口駅～６号路～琵琶滝～病院裏～ⓢトクトクブックほら貝金バッジ)ケーブル山上駅～高尾山山頂～一丁平～城山～日影～高尾駅"/>
  </r>
  <r>
    <x v="8"/>
    <x v="0"/>
    <n v="14"/>
    <x v="1"/>
    <x v="1"/>
    <s v="H27.3.14水 高尾梅郷梅まつり 高尾駅～駒木野～遊歩道～小仏関所～荒井天神～湯の花～木下沢～日影～いろはの森～４号路～十一丁目茶屋～高尾山口駅"/>
  </r>
  <r>
    <x v="8"/>
    <x v="0"/>
    <n v="21"/>
    <x v="0"/>
    <x v="3"/>
    <s v="H27.3.21土 2014年度⑧10.5km 2h40m 「ぐるり 水辺と街歩き」聖蹟桜ヶ丘駅～府中四谷橋～NEC府中事業場ー分倍河原古戦場石碑～新田川緑道～読売新聞府中～関戸橋～聖蹟桜ヶ丘駅"/>
  </r>
  <r>
    <x v="8"/>
    <x v="0"/>
    <n v="21"/>
    <x v="1"/>
    <x v="1"/>
    <s v="H27.3.21土 高尾梅郷梅まつり 高尾駅-バス-大下～木下沢梅林～小仏関所～木下沢林道～景信山～～小仏峠～城山～一丁平～仮設ビジターセンター～十一丁目茶屋～高尾病院～高尾山口駅"/>
  </r>
  <r>
    <x v="8"/>
    <x v="1"/>
    <n v="4"/>
    <x v="2"/>
    <x v="13"/>
    <s v="H27.04.04土 鹿児島空港～屋久島空港～green traveler屋久島サポートデスク～半日島内観光（自然ガイド同行・送迎付）～民宿八重岳本館_x000a_H27.04.5 縄文杉トレッキング【往復送迎・ガイド付き】～荒川登山口～大杉～小杉谷集落跡～楠川分れ～三代杉～仁王杉～大株歩道入口～ウィルソン株～大王杉～夫婦杉～縄文杉～荒川登山口～民宿八重岳本館_x000a_H27.04.6 白谷広場：白谷雲水峡半日トレッキング～白谷広場600m→白たえの滝→憩いの大岩→8:00飛流橋→飛流おどし→さつき吊橋710m→太鼓岩往復コース～民宿八重岳本館→エイ・エヌ・ディ事務所～屋久島空港～鹿児島空港"/>
  </r>
  <r>
    <x v="8"/>
    <x v="1"/>
    <n v="18"/>
    <x v="0"/>
    <x v="3"/>
    <s v="H27.4.18土 2015年度①10.0km 2h30m 「水辺に親しむお散歩コース～野川編～」飛田給駅～多磨霊園～都立野川公園～野川～飛田給駅"/>
  </r>
  <r>
    <x v="8"/>
    <x v="1"/>
    <n v="18"/>
    <x v="1"/>
    <x v="1"/>
    <s v="H27.4.18土 高尾山口駅～６号路～琵琶滝～霞台～ⓢケーブル山上駅～薬王院～高尾山山頂～霞台～高尾病院～高尾山口駅"/>
  </r>
  <r>
    <x v="8"/>
    <x v="1"/>
    <n v="19"/>
    <x v="1"/>
    <x v="14"/>
    <s v="H27.4.19日 曇時々雨  第30回外秩父七峰縦走ハイキング大会42km 小川町駅＝東武竹沢～①官ノ倉山～和紙の里～萩平丁字路～②笠山～笠山峠～③堂平山～④剣ヶ峰～白石峠～定峰峠～旧定峰峠～⑤大霧山～粥新田峠～二本木峠～⑥皇鈴山～⑦登谷山～釜伏峠～中間平～鉢形城公園～寄居駅"/>
  </r>
  <r>
    <x v="8"/>
    <x v="1"/>
    <n v="25"/>
    <x v="1"/>
    <x v="1"/>
    <s v="H27.4.25土 高尾山口駅-バス-千木良～城山下～城山～小仏峠～景信山～明王峠～⑩陣馬山～⑪陣場高原下"/>
  </r>
  <r>
    <x v="8"/>
    <x v="8"/>
    <n v="3"/>
    <x v="1"/>
    <x v="1"/>
    <s v="H27.5.3日 京王八王子-バス-今熊山登山口～今熊神社～今熊山～刈寄山～入山峠～市道山～醍醐丸～和田峠～陣馬高原下-バス-高尾"/>
  </r>
  <r>
    <x v="8"/>
    <x v="8"/>
    <n v="14"/>
    <x v="1"/>
    <x v="1"/>
    <s v="H27.5.14水 関東ふれあいの道東京１番 高尾山口駅～梅の木平～三沢峠～～大垂水峠～一丁平～高尾山～ⓢケーブル山上駅～高尾山口"/>
  </r>
  <r>
    <x v="8"/>
    <x v="8"/>
    <n v="14"/>
    <x v="3"/>
    <x v="15"/>
    <s v="H27.5.14木 東京１ 湖のみち 16.2km 晴 8:25～14:25 6:00梅の木平～三沢峠～大垂水峠～一丁平～高尾山～高尾山口駅"/>
  </r>
  <r>
    <x v="8"/>
    <x v="8"/>
    <n v="16"/>
    <x v="0"/>
    <x v="3"/>
    <s v="H27.5.16土 2015年度②10.0km 2h30m 「水辺に親しむお散歩コース～大田川編～」京王堀之内駅～柚木緑道～大田川～よこやまの道～京王多摩センター駅"/>
  </r>
  <r>
    <x v="8"/>
    <x v="8"/>
    <n v="30"/>
    <x v="1"/>
    <x v="1"/>
    <s v="H27.5.30木 関東ふれあいの道東京２番 高尾山口駅～清滝～稲荷山展望台～高尾山山頂～一丁平～城山～小仏峠～景信山～明王峠～陣馬山～陣場高原下 "/>
  </r>
  <r>
    <x v="8"/>
    <x v="8"/>
    <n v="30"/>
    <x v="3"/>
    <x v="15"/>
    <s v="H27.5.30土 東京２番 鳥のみち 19.4m 晴 7:30～13:43 6:13 高尾山口駅～高尾山～城山～小仏峠～景信山～陣場山～陣馬高原下"/>
  </r>
  <r>
    <x v="8"/>
    <x v="2"/>
    <n v="4"/>
    <x v="1"/>
    <x v="1"/>
    <s v="H28.6.４木 高尾山口駅～６号路～琵琶滝～病院裏～霞台～ⓢケーブル山上駅～薬王院～高尾山山頂～霞台～高尾病院～高尾山口駅-京王線-高幡不動駅～88ヶ所～高幡不動駅-京王線-分倍河原～府中の森～府中本町"/>
  </r>
  <r>
    <x v="8"/>
    <x v="2"/>
    <n v="11"/>
    <x v="1"/>
    <x v="1"/>
    <s v="H27.6.11木 関東ふれあいの道東京３番 陣場高原下～和田峠～醍醐丸～生藤山～熊倉山～浅間峠～上川乗"/>
  </r>
  <r>
    <x v="8"/>
    <x v="2"/>
    <n v="11"/>
    <x v="3"/>
    <x v="15"/>
    <s v="H27.6.11木 東京３ 富士見のみち 14.7km 曇時々晴 8:25～14:40 6:15 陣場高原下～和田峠～醍醐丸～生藤山～熊倉山～浅間峠～上川乗"/>
  </r>
  <r>
    <x v="8"/>
    <x v="2"/>
    <n v="20"/>
    <x v="0"/>
    <x v="3"/>
    <s v="H27.6.20土 2015年度③9.5km 2h20m 「水辺に親しむお散歩コース～境川編～」多摩境駅～尾根緑道～谷戸池公園～境川～多摩境駅"/>
  </r>
  <r>
    <x v="8"/>
    <x v="11"/>
    <n v="1"/>
    <x v="3"/>
    <x v="15"/>
    <s v="H27.7.1水 東京４ 歴史のみち 8.0km 雨 8:58～12:12 3:14 上川乗～浅間嶺～瀬戸沢～時坂峠～払沢の滝～北秋川橋"/>
  </r>
  <r>
    <x v="8"/>
    <x v="11"/>
    <n v="1"/>
    <x v="3"/>
    <x v="15"/>
    <s v="H27.7.1水 東京５ 鍾乳洞と滝のみち 9.0km 雨後晴 12:42～17:50 5:08 北秋川橋～千足～天狗の滝～綾滝～富士見台～（大滝～上養沢は通行止めのため戻る）～綾滝～千足"/>
  </r>
  <r>
    <x v="8"/>
    <x v="11"/>
    <n v="4"/>
    <x v="1"/>
    <x v="1"/>
    <s v="H27.7.４木 高尾山口駅～高尾病院～病院裏～霞台～ⓢケーブル山上駅～霞台～病院裏～高尾病院～高尾山口駅"/>
  </r>
  <r>
    <x v="8"/>
    <x v="11"/>
    <n v="8"/>
    <x v="3"/>
    <x v="15"/>
    <s v="H27.7.8水 東京６ 杉の木陰のみち 11.5km 曇後雨 9:43～13:55 4:12 上養沢～養沢鍾乳洞～日の出山～御岳山～御岳渓谷～御嶽駅"/>
  </r>
  <r>
    <x v="8"/>
    <x v="11"/>
    <n v="12"/>
    <x v="3"/>
    <x v="15"/>
    <s v="H27.7.12日 東京７ 山草のみち 13.1km 晴 9:10～16:07 6:57 御嶽駅～惣岳山～岩茸石山～ゴンジリ峠～棒ノ嶺～百軒茶屋～上日向"/>
  </r>
  <r>
    <x v="8"/>
    <x v="11"/>
    <n v="29"/>
    <x v="1"/>
    <x v="11"/>
    <s v="H27.7.28火 往路:中野島5:19→5:32分倍河原5:38→5:57北野_x000a_北野6:02発→馬返7:26着(中央高速八王子より河口湖IC)_x000a_馬返7:36～7:48一合目7:51～8:15二合目8:21～8:42三合目8:44～9:04四合目9:05～9:53五合目9:55～10:30六合目10:42～11:41七合目11:42～14:03八合目14:10～16:07本八合目16:08～16:1016:11上江戸屋泊_x000a_H27.7.29水 雨時々曇 上江戸屋1:41～2:01九合目2:03～2:41九合目2:41～3:35吉田口山頂3:41～4:21朝日岳ご来光待ち4:45～4:47御殿場口山頂郵便局4:49～5:13剣ヶ峰5:30～吉田口山頂6:05_x000a_八合目 3,270 1.6 2.8 0:50 1:30 1:08 7:28八合目7:30～8:52七合目8:53～9:35六合目9:40～10:12五合目10:12～11:07四合目11:09～11:36三合目11:38～12:02二合目12:04～12:40一合目12:42～13:00馬返  _x000a_復路：馬返13:15-13:35玉喜亭(吉田うどん)14:02-(中央高速河口湖IC・調布IC)-15：26生田着"/>
  </r>
  <r>
    <x v="8"/>
    <x v="3"/>
    <n v="8"/>
    <x v="3"/>
    <x v="16"/>
    <s v="H27.8.8土 埼玉１ 水源のみち 8.9km→7.5km 曇時々晴 12:48～16:45 3:57 ２番より→河又名栗湖入口バス停～有間ダム～白谷沢登山口～白孔雀の滝～岩茸石～ゴンジリ峠～棒ノ嶺～百軒茶屋～西東京バス清東橋バス停→（バスで青梅線川井駅）"/>
  </r>
  <r>
    <x v="8"/>
    <x v="3"/>
    <n v="8"/>
    <x v="3"/>
    <x v="16"/>
    <s v="H27.8.8土 埼玉２ 奥武蔵の古刹を訪ねるみち 9.5km 曇時々晴 8:30～12:17 3:47 西武池袋線吾野駅～東郷公園～浅見茶屋～子の権現～豆口峠～竹寺～小殿バス停→（徒歩で河又名栗湖入口バス停）"/>
  </r>
  <r>
    <x v="8"/>
    <x v="3"/>
    <n v="15"/>
    <x v="1"/>
    <x v="1"/>
    <s v="H27.8.15日 高尾山口駅～高尾病院～病院裏～霞台～ⓢケーブル山上駅～霞台～蛇滝～高尾梅郷～小仏川～高尾山口駅"/>
  </r>
  <r>
    <x v="8"/>
    <x v="3"/>
    <n v="28"/>
    <x v="3"/>
    <x v="16"/>
    <s v="H27.8.28金 埼玉３ 伊豆ヶ岳を越えるみち 14.5km 曇時々雨 12:00～18:45 6:45 11番より→西武秩父線吾野駅～東郷公園～浅見茶屋～子の権現～天目指峠～高畑山～古御岳～伊豆ヶ岳～小高山～正丸峠～西武秩父線正丸駅"/>
  </r>
  <r>
    <x v="8"/>
    <x v="3"/>
    <n v="28"/>
    <x v="3"/>
    <x v="16"/>
    <s v="H27.8.28金 埼玉11 義経伝説と滝のあるみち 8.0km 曇時々雨 8:43～11:45 3:02 （越生駅からバス）→黒山バス停～黒山三滝～傘杉峠～顔振峠～吾野駅→３番へ"/>
  </r>
  <r>
    <x v="8"/>
    <x v="4"/>
    <n v="4"/>
    <x v="3"/>
    <x v="16"/>
    <s v="H27.09.04金 埼玉４ 峠の歴史をしのぶみち 15.6km 晴 9:00～16:30 7:30 （小川町駅からバス）→白石車庫～白石峠～高篠峠～大野峠～刈場坂峠～虚空蔵峠～旧正丸峠～正丸峠～西武秩父線正丸駅"/>
  </r>
  <r>
    <x v="8"/>
    <x v="4"/>
    <n v="13"/>
    <x v="1"/>
    <x v="1"/>
    <s v="H27.9.13日 高尾山口駅～高尾599～高尾病院～病院裏～霞台～ⓢケーブル山上駅～もみじ台～霞台～蛇滝～小仏川～上椚田橋～高尾山口"/>
  </r>
  <r>
    <x v="8"/>
    <x v="4"/>
    <n v="19"/>
    <x v="0"/>
    <x v="3"/>
    <s v="H27.9.19土 2015年度④9.0km 2h15m 最終回「水辺に親しむお散歩コース～神田川編～」桜上水駅～高井戸不動尊～神田川～玉川上水公園～笹塚駅"/>
  </r>
  <r>
    <x v="8"/>
    <x v="5"/>
    <n v="1"/>
    <x v="2"/>
    <x v="17"/>
    <s v="H27.10.1木 東京駅～北上駅～十二湖～森の物産館キョロロ-鶏頭場の池-青池-ブナ自然林-沸壷の池-十二湖庵-ビジターセンター－中の池-落口の池-がま池～深浦駅～JR五能線リゾートしらかみ くまげら～鯵ヶ沢駅～青森ロイヤルホテル_x000a_H27.10.2 弘前中央青果～白神山地 ｱｸｱｸﾞﾘｰﾝﾋﾞﾚｯｼﾞ ANMON～白神山地ブナ林散策道～青森ロイヤルホテル_x000a_H27.10.3 八甲田・酸ヶ湯～奥入瀬渓流 R石ヶ戸の滝→R屏風岩→L馬門岩→L九十九島→L阿修羅の流れ→L平成の流れ→L飛金の流れ→L玉簾の滝→R白絹の滝→R白糸の滝→L双白髪の滝→R不老の滝→L姉妹の滝→R九段の滝～奥入瀬渓流 銚子の滝～十和田湖 散策～乙女の像・十和田神社～種差海岸 葦毛崎展望台-中須賀-大須賀浜手前～盛岡駅～東京駅"/>
  </r>
  <r>
    <x v="8"/>
    <x v="5"/>
    <n v="7"/>
    <x v="3"/>
    <x v="16"/>
    <s v="H27.10.7水 埼玉５ 大霧山に登るみち 13.1km 晴 9:03～13:10 4:07 (小川町駅からバス)→白石車庫～（白石峠）～定峰峠～旧定峰峠～大霧山～粥仁田峠～高原牧場入口バス停→６番へ"/>
  </r>
  <r>
    <x v="8"/>
    <x v="5"/>
    <n v="7"/>
    <x v="3"/>
    <x v="16"/>
    <s v="H27.10.7水 埼玉６ 花の美の山公園を訪ねるみち 8.2km 晴 _x000a_13:12～15:58 2:48 ５番より→高原牧場入口バス停～常楽寺～二十三夜寺～美の山公園～万福寺～親鼻駅"/>
  </r>
  <r>
    <x v="8"/>
    <x v="5"/>
    <n v="21"/>
    <x v="3"/>
    <x v="16"/>
    <s v="H27.10.21水 埼玉７ 長瀞の自然と歴史を学ぶみち 8.8km 曇時々晴 13:03～15:57 2:54 ８番より→根古屋橋バス停～山形バス停～宝登山～宝登山神社～長瀞駅～上長瀞駅"/>
  </r>
  <r>
    <x v="8"/>
    <x v="5"/>
    <n v="21"/>
    <x v="3"/>
    <x v="16"/>
    <s v="H27.10.21水 埼玉８ 秩父盆地を眺めるみち 4.3km 曇時々晴 10:28～12:26 1:58 （皆野駅からバス）→札所前バス停～札立峠～破風山～猿岩～風戸～風戸入口バス停→（徒歩で７番根古屋橋バス停へ）"/>
  </r>
  <r>
    <x v="8"/>
    <x v="5"/>
    <n v="24"/>
    <x v="1"/>
    <x v="1"/>
    <s v="H27.10.24土 高尾・陣馬スタンプハイク  ①高尾山口駅～②清滝～③琵琶滝～病院裏～霞台～④ケーブル山上駅～⑤薬王院～⑥山頂～一丁平～⑦城山～⑧城山下富士見茶屋～弁天橋～相模湖駅"/>
  </r>
  <r>
    <x v="8"/>
    <x v="5"/>
    <n v="25"/>
    <x v="1"/>
    <x v="18"/>
    <s v="H27.10.25日 晴時々曇 第17回武蔵おごせハイキング大会  秋の里山満喫コース18km  越生駅～中央公民館～大高取山～桂木観音～三叉路～火の見下～龍穏寺～越生自然休養村センター～大高取山～虚空蔵尊～ゆうパークおごせ"/>
  </r>
  <r>
    <x v="8"/>
    <x v="6"/>
    <n v="3"/>
    <x v="1"/>
    <x v="1"/>
    <s v="H27.11.3火 高尾・陣馬スタンプハイク  高尾山口駅～清滝～琵琶滝～病院裏～霞台～ⓢケーブル山上駅～蛇滝～日影～尾根コース～日影林道～小仏峠～⑨景信山～明王峠～⑩陣馬山～⑪陣場高原下 +⑫"/>
  </r>
  <r>
    <x v="8"/>
    <x v="6"/>
    <n v="11"/>
    <x v="3"/>
    <x v="16"/>
    <s v="H27.11.21水 埼玉12 グリーンラインに沿ったみち 22.0km 曇時々晴 09:02～16:19 7:17 （小川町からバス）→白石車庫バス停～白石峠～大野峠～刈場坂峠～つつじ山～ぶな峠～飯盛峠～関八州見晴台～傘杉峠～顔振峠～吾野駅"/>
  </r>
  <r>
    <x v="8"/>
    <x v="6"/>
    <n v="21"/>
    <x v="0"/>
    <x v="5"/>
    <s v="H27.11.21土 八王子いちょうまつり、関所通行オリエンテーリング：追分～千人一～千人二～千人三･四～並木一～並木二～新地～原宿～川原之宿～小名路～小仏関"/>
  </r>
  <r>
    <x v="8"/>
    <x v="6"/>
    <n v="26"/>
    <x v="3"/>
    <x v="16"/>
    <s v="H27.11.26木 埼玉13 高原牧場を通るみち 17.1km 雨後曇 8:55～15:00 6:05 （西武秩父駅からバス）→高原牧場入口バス停～粥仁田峠～秩父高原牧場～二本木峠～皇鈴山～登谷山～釜山神社～塞神峠～長瀞駅"/>
  </r>
  <r>
    <x v="8"/>
    <x v="6"/>
    <n v="29"/>
    <x v="3"/>
    <x v="16"/>
    <s v="H27.11.29日 埼玉９ 将門伝説を探るみち 14.3km 晴 09:20～13:50 4:30 （皆野駅からバス）→西門平バス停～鐘掛城～石間峠～城峯神社～城峯山～石間峠～宇那室バス停～城峯公園～登仙橋バス停→10番へ"/>
  </r>
  <r>
    <x v="8"/>
    <x v="6"/>
    <n v="29"/>
    <x v="3"/>
    <x v="16"/>
    <s v="H27.11.29日 埼玉10 下久保ダムを望むみち 11.2→3.9km 晴 13:50～15:10 1:20 ９番より→登仙橋バス停～三波石峡～叢石橋～下久保ダム～冬桜の里神泉バス停～(町営ボート場(神流湖))～(城峯公園)～(登仙橋バス停)⇒（15:15-神川町営バス-15:31神泉総合支所前15:52-朝日自動車-16:37本庄駅南口"/>
  </r>
  <r>
    <x v="8"/>
    <x v="9"/>
    <n v="6"/>
    <x v="1"/>
    <x v="1"/>
    <s v="H27.12.6日 かこ忘年会(藤井) 高尾山口駅～稲荷山コース～もみじ台～一丁平～城山～もみじ台～ⓢケーブル山上駅～高尾山口駅→高尾の湯ふろッぴィ"/>
  </r>
  <r>
    <x v="8"/>
    <x v="9"/>
    <n v="13"/>
    <x v="1"/>
    <x v="1"/>
    <s v="H27.12.13日 高尾山口駅～琵琶滝～６号路～山頂～ビジターセンター～富士見台～稲荷山コース～高尾山口駅"/>
  </r>
  <r>
    <x v="8"/>
    <x v="9"/>
    <n v="20"/>
    <x v="3"/>
    <x v="19"/>
    <s v="H27.12.20日 神奈川１ 三浦・岩礁のみち 10.3km 晴 9:06～12:18 3:12 松輪バス停～間口漁港～剣崎～江奈湾～白浜毘沙門天～毘沙門児童公園～盗人狩～宮川湾～宮川町バス停 →（歩いて２番へ）"/>
  </r>
  <r>
    <x v="8"/>
    <x v="9"/>
    <n v="20"/>
    <x v="3"/>
    <x v="19"/>
    <s v="H27.12.20日 神奈川２ 油壺・入江のみち (2.0)+3.4=5.4km 晴 12:28～14:06 1:38 １番宮川町バス停より→三崎港バス停～歌舞島公園～見桃寺～諸磯湾～油壷湾～油壺バス停"/>
  </r>
  <r>
    <x v="9"/>
    <x v="10"/>
    <n v="3"/>
    <x v="3"/>
    <x v="19"/>
    <s v="H28.01.03日 神奈川３ 荒崎・潮騒のみち 7.7km 晴 08:38～11:06 2:28 矢作入口バス停～円徳寺～和田長浜海岸～佃嵐崎～城山展望台・荒崎公園～荒崎バス停～長井漁港～長井入口～高等工科学校前バス停"/>
  </r>
  <r>
    <x v="9"/>
    <x v="10"/>
    <n v="3"/>
    <x v="3"/>
    <x v="19"/>
    <s v="H28.01.03日 神奈川４ 佐島・大楠山のみち 10.7km 晴 11:37～14:44 3:07 大楠芦名口バス停～大楠山～前田橋バス停～立石公園～長者ヶ崎～一色海岸バス停"/>
  </r>
  <r>
    <x v="9"/>
    <x v="10"/>
    <n v="10"/>
    <x v="3"/>
    <x v="19"/>
    <s v="H28.01.10日 神奈川５ 稲村ヶ崎・磯づたいのみち (1.3)+6.2=7.5km 晴 09:00～11:05 2:05 鎌倉駅→由比ヶ浜～稲村ヶ崎～七里ヶ浜～小動岬～片瀬江ノ島駅"/>
  </r>
  <r>
    <x v="9"/>
    <x v="10"/>
    <n v="10"/>
    <x v="3"/>
    <x v="19"/>
    <s v="H28.01.10日 神奈川６ 湘南海岸・砂浜のみち 晴 10.2+(0.6)=10.8km 11:10～14:32 3:22 片瀬江ノ島駅～湘南海岸公園～辻堂海浜公園～柳島海岸→浜見平団地バス停"/>
  </r>
  <r>
    <x v="9"/>
    <x v="10"/>
    <n v="27"/>
    <x v="1"/>
    <x v="1"/>
    <s v="H28.1.27水 曇 高尾山口駅～琵琶滝～病院裏～霞台～ⓢケーブル山上駅～ふじ道～５号路～山頂下北巻～北巻一丁平～展望台～一丁平～山頂下南巻～稲荷山コース～高尾山口駅"/>
  </r>
  <r>
    <x v="9"/>
    <x v="10"/>
    <n v="28"/>
    <x v="3"/>
    <x v="19"/>
    <s v="H28.01.28木 神奈川７ 大磯・高麗山のみち 7.6km 晴 07:11～09:42 2:31 平塚西海岸バス停～高麗山～浅間山～湘南平～大磯～こゆるぎの浜～城山公園前バス停"/>
  </r>
  <r>
    <x v="9"/>
    <x v="10"/>
    <n v="28"/>
    <x v="3"/>
    <x v="19"/>
    <s v="H28.01.28木 神奈川８ 鷹取山・里のみち 8.9km 晴 10:00～13:02 3:02 月京バス停～鷹取山～妙円寺～土屋一族の墓～土屋城跡～大乗院～南平橋バス停"/>
  </r>
  <r>
    <x v="9"/>
    <x v="10"/>
    <n v="28"/>
    <x v="3"/>
    <x v="19"/>
    <s v="H28.01.28木 神奈川９ 弘法大師と桜のみち 9.4km 晴 13:15～16:33 3:18 南平橋バス停～健速神社～権現山～弘法山～新善波トンネル～吾妻山～坪ノ内バス停"/>
  </r>
  <r>
    <x v="9"/>
    <x v="7"/>
    <n v="3"/>
    <x v="0"/>
    <x v="2"/>
    <s v="56　高尾山節分会（高尾町2177）"/>
  </r>
  <r>
    <x v="9"/>
    <x v="7"/>
    <n v="3"/>
    <x v="1"/>
    <x v="1"/>
    <s v="H28.2.3水 晴 高尾山口駅～高尾病院～霞台～ⓢケーブル山上駅～１号路～薬王院節分～山頂～薬王院～霞台～１号路～高尾山口駅"/>
  </r>
  <r>
    <x v="9"/>
    <x v="7"/>
    <n v="10"/>
    <x v="3"/>
    <x v="19"/>
    <s v="H28.02.10水 神奈川15 弘法大師と丹沢へのみち 8.6+(1.4)=10.0km 晴 07:43～10:25 2:42 南平橋バス停～健速神社～権現山～加茂神社～光明院～小蓑毛バス停→16番蓑毛バス停へ"/>
  </r>
  <r>
    <x v="9"/>
    <x v="7"/>
    <n v="10"/>
    <x v="3"/>
    <x v="19"/>
    <s v="H28.02.10水 神奈川16 大山参り蓑毛のみち 8.7km 晴 10:44～14:20 3:36 15番小蓑毛バス停より→蓑毛バス停～蓑毛越え～大山阿夫利神社下社～見晴台～日向渓谷～日向薬師バス停"/>
  </r>
  <r>
    <x v="9"/>
    <x v="7"/>
    <n v="21"/>
    <x v="3"/>
    <x v="19"/>
    <s v="H28.02.21日 神奈川12 丹沢山塊東辺のみち 11.3km 曇後晴 7:30～11:50 4:20 坂尻バス停～半原越え～仏果山～物見峠～愛川ふれあいの村～半原バス停→韮尾根バス停へ"/>
  </r>
  <r>
    <x v="9"/>
    <x v="7"/>
    <n v="21"/>
    <x v="3"/>
    <x v="19"/>
    <s v="H28.02.21日 神奈川13 山里から津久井湖へのみち 10.3km 晴 12:10～16:22 4:12 韮尾根バス停～雨乞山～明日原～根小屋～城山～津久井湖～城山高校前バス停"/>
  </r>
  <r>
    <x v="9"/>
    <x v="7"/>
    <n v="26"/>
    <x v="3"/>
    <x v="19"/>
    <s v="H28.02.26金 神奈川10 太田道灌・日向薬師のみち 8.5km 晴 8:13～10:53 2:40 坪ノ内バス停～比々多神社～上粕屋神社～産能大学～よろい塚～日向薬師バス停"/>
  </r>
  <r>
    <x v="9"/>
    <x v="7"/>
    <n v="26"/>
    <x v="3"/>
    <x v="19"/>
    <s v="H28.02.26金 神奈川11 順礼峠のみち 8.8km 晴 10:56～13:48 2:52 日向薬師バス停～七沢温泉～順礼峠～物見峠～むじな坂峠～御門橋バス停"/>
  </r>
  <r>
    <x v="9"/>
    <x v="0"/>
    <n v="5"/>
    <x v="1"/>
    <x v="1"/>
    <s v="H28.3.5土 曇後晴 高尾山口駅～高尾病院～霞台～ⓢケーブル山上駅～４号路～山頂～３号路～薬王院～浄心門～蛇滝～高尾梅郷～小仏川～高尾山口駅"/>
  </r>
  <r>
    <x v="9"/>
    <x v="0"/>
    <n v="9"/>
    <x v="3"/>
    <x v="19"/>
    <s v="H28.03.09日 神奈川17 北条武田合戦場のみち 16.2km→11.7+(4.6)=16.3km 曇後雨 7:25～14:55 7:30 坂尻～半原越～経ヶ岳～（細野）～田代～三増合戦場跡（工事中のためこの先通行止～志田峠～韮尾根）"/>
  </r>
  <r>
    <x v="9"/>
    <x v="0"/>
    <n v="12"/>
    <x v="3"/>
    <x v="19"/>
    <s v="H28.03.12土 神奈川14 峰の薬師へのみち (6.5)+7.1+(1.5)=15.1km 晴 8:57～13:35 4:38 城山高校前バス停～津久井湖園地～三嶋神社～峰の薬師～三沢峠～梅の木平バス停"/>
  </r>
  <r>
    <x v="9"/>
    <x v="0"/>
    <n v="13"/>
    <x v="0"/>
    <x v="20"/>
    <s v="H28.3.13日 晴 西武本川越駅～中院～喜多院～三芳野神社～川越城本丸殿～氷川神社～川越まつり会館～菓子屋横丁～時の鍾～蔵造りの町並み～東武川越市駅"/>
  </r>
  <r>
    <x v="9"/>
    <x v="0"/>
    <n v="21"/>
    <x v="3"/>
    <x v="21"/>
    <s v="H28.3.21月 群馬１ 三波石峡のみち (1.0)+5.0km 曇後晴 9:50～11:30 1:40 登仙橋～三波石峡～叢石橋～下久保ダム～神流湖～夜沢"/>
  </r>
  <r>
    <x v="9"/>
    <x v="0"/>
    <n v="21"/>
    <x v="3"/>
    <x v="21"/>
    <s v="H28.3.21月 群馬34 桜山のみち 10.6+(2.3)km 晴 11:30～15:40 4:10 夜沢～おにし青少年野外活動センター～塩沢～金丸～桜山～鬼石郵便局前"/>
  </r>
  <r>
    <x v="9"/>
    <x v="1"/>
    <n v="10"/>
    <x v="3"/>
    <x v="21"/>
    <s v="H28.4.10日 群馬２ 渓谷を下るみち 13.2+(10.7)=23.9km 晴 1:30～15:40 4:10 夜沢～御荷鉾林道展望台～石神峠～不動尊～妹ヶ谷→鬼石郵便局"/>
  </r>
  <r>
    <x v="9"/>
    <x v="1"/>
    <n v="13"/>
    <x v="1"/>
    <x v="1"/>
    <s v="H28.4.13水 曇 高尾・陣馬スタンプハイク ①高尾山口駅～②清滝～③琵琶滝～病院裏～霞台～④ケーブル山上駅～⑤薬王院～⑥山頂～一丁平～⑦城山～一丁平～山頂下南巻～稲荷山～高尾山口"/>
  </r>
  <r>
    <x v="9"/>
    <x v="1"/>
    <n v="24"/>
    <x v="1"/>
    <x v="14"/>
    <s v="H28.4.14土 曇時々晴 第31回外秩父七峰縦走ハイキング大会42km 小川町役場＝東武竹沢～①官ノ倉山～和紙の里～萩平丁字路～②笠山～笠山峠～③堂平山～④剣ヶ峰～白石峠～定峰峠～旧定峰峠～⑤大霧山～粥新田峠～二本木峠～⑥皇鈴山～⑦登谷山～釜伏峠～中間平～鉢形城公園～寄居駅"/>
  </r>
  <r>
    <x v="9"/>
    <x v="5"/>
    <n v="6"/>
    <x v="1"/>
    <x v="1"/>
    <s v="H28.10.6木 晴 高尾山口駅～ろくざん亭～金比羅台～１号路～ⓢケーブル山上駅～１号路～薬王院～山頂～稲荷山展望台～高尾山口駅"/>
  </r>
  <r>
    <x v="9"/>
    <x v="5"/>
    <n v="30"/>
    <x v="1"/>
    <x v="1"/>
    <s v="H28.10.30土 曇時々晴 陣馬高原下①茶屋～新ルート～②陣馬山山頂～奈良子峠～底沢峠～③景信山～小仏バス停"/>
  </r>
  <r>
    <x v="9"/>
    <x v="6"/>
    <n v="12"/>
    <x v="3"/>
    <x v="22"/>
    <s v="H28.11.12土 千葉01 坂東太郎のみち (2.0)+11.3km 曇時々晴 9:30～13:14 3:44 ＜JR成田線佐原駅＞→水郷大橋～利根川堤～神崎大橋～神崎の森・神崎神社～JR成田線下総神崎駅→NO2"/>
  </r>
  <r>
    <x v="9"/>
    <x v="6"/>
    <n v="12"/>
    <x v="3"/>
    <x v="22"/>
    <s v="H28.11.12土 千葉02 自然と歴史をたどるみち 11.4+(1.3)km 曇時々晴 13:20～16:55 3:35 NO1→JR成田線下総神崎駅～神宮寺～宇迦神社～常福寺～楽満寺～小御門神社～檀林寺～滑河観音（龍正院）→＜JR成田線滑河駅＞"/>
  </r>
  <r>
    <x v="9"/>
    <x v="6"/>
    <n v="25"/>
    <x v="3"/>
    <x v="22"/>
    <s v="H28.11.25金 千葉03 古墳をたずねるみち (1.3)+15.2km=16.5km 晴 09:00～12:17&amp;14:28～15:54 4:33 ＜JR成田線滑河駅＞→滑河観音(龍正院)～竜台～27分岐点～龍角寺～房総のむら～JR成田線下総松崎駅→NO27"/>
  </r>
  <r>
    <x v="9"/>
    <x v="6"/>
    <n v="25"/>
    <x v="3"/>
    <x v="22"/>
    <s v="H28.11.25金 千葉27 川と沼をつなぐみち (14.2)→7.0km 晴 12:17～14:28 2:11 NO3→＜滑河観音＞→利根川堤（新川水門）～麻生～03分岐点～安食駅"/>
  </r>
  <r>
    <x v="9"/>
    <x v="6"/>
    <n v="29"/>
    <x v="1"/>
    <x v="1"/>
    <s v="H28.11.29火 晴 高尾・陣馬スタンプハイク ④高尾山口駅～⑤清滝～ケーブル8:00始発～⑥ⓢケーブル山上駅～霞台～⑦琵琶滝～高尾病院～⑧高尾山599～高尾山口駅"/>
  </r>
  <r>
    <x v="9"/>
    <x v="9"/>
    <n v="4"/>
    <x v="1"/>
    <x v="1"/>
    <s v="H28.12.4日 かこ忘年会(藤井) 晴 高尾・陣馬スタンプハイク 高尾山口駅～１号路～ⓢケーブル山上駅～1号路～～⑨薬王院～⑩山頂高尾山山頂～一丁平～⑪城山～一丁平～もみじ台～山頂下南巻～稲荷山～高尾山口駅→高尾の湯ふろッぴィ"/>
  </r>
  <r>
    <x v="9"/>
    <x v="9"/>
    <n v="11"/>
    <x v="1"/>
    <x v="1"/>
    <s v="H28.12.11日 晴 高尾・陣馬スタンプハイク 相模湖駅～弁天橋～⑫城山下富士見茶屋～弁天橋～嵐山山頂～相模湖駅"/>
  </r>
  <r>
    <x v="9"/>
    <x v="9"/>
    <n v="17"/>
    <x v="3"/>
    <x v="22"/>
    <s v="H28.12.17土 千葉04 水鳥のみち 5.8km 晴 8:30～10:05 1:35 JR成田線下総松崎駅～印旛沼畔（甚兵衛排水機場)～甚兵衛渡し跡→NO28"/>
  </r>
  <r>
    <x v="9"/>
    <x v="9"/>
    <n v="17"/>
    <x v="3"/>
    <x v="22"/>
    <s v="H28.12.17土 千葉28 沼めぐりのみち 8.3km 曇時々晴 10:10～12:06 1:56 NO4→甚兵衛渡し跡～印旛沼畔(水鳥のみち合流点)～酒直水門～長門川～安食駅"/>
  </r>
  <r>
    <x v="9"/>
    <x v="9"/>
    <n v="28"/>
    <x v="3"/>
    <x v="22"/>
    <s v="H28.12.28水 千葉05 埴輪と遊ぶみち 8.3km 晴 9:28～11:55 2:27 小池～芝山仁王尊～芝山古墳・はにわ博物館～殿塚・姫塚～山武市松尾町古和本郷→NO6"/>
  </r>
  <r>
    <x v="9"/>
    <x v="9"/>
    <n v="28"/>
    <x v="3"/>
    <x v="22"/>
    <s v="H28.12.28水 千葉06 山武杉のみち 15.1km 晴 12:05～14:45 2:40 NO5→山武市松尾町古和本郷～山武杉の森～光明寺～成東駅"/>
  </r>
  <r>
    <x v="10"/>
    <x v="10"/>
    <n v="19"/>
    <x v="1"/>
    <x v="1"/>
    <s v="H29.01.19木 曇後晴 高尾山口駅～高尾病院～霞台～ⓢケーブル山上駅～薬王院～山頂～北巻道～もみじ台～北巻道～山頂～５号路～６号路～琵琶滝～高尾山口駅"/>
  </r>
  <r>
    <x v="10"/>
    <x v="10"/>
    <n v="27"/>
    <x v="3"/>
    <x v="22"/>
    <s v="H29.01.27金 千葉07 伊藤左千夫のみち 15.6km 曇後晴 8:38～13:05 4:27 東金駅～八鶴湖～姫島⋯[求名駅]⋯食虫植物群落～伊藤左千夫の生家⋯[成東駅]⋯光明寺→NO29"/>
  </r>
  <r>
    <x v="10"/>
    <x v="10"/>
    <n v="27"/>
    <x v="3"/>
    <x v="22"/>
    <s v="H29.01.27金 千葉29 城跡をたずねるみち 7.3km 晴 13:05～16:00 2:19+0:36 NO7→[成東駅]⋯光明寺～浪切不動・石塚の森～成東城跡公園～姫島→＜求名駅＞"/>
  </r>
  <r>
    <x v="10"/>
    <x v="7"/>
    <n v="4"/>
    <x v="3"/>
    <x v="22"/>
    <s v="H29.02.04土 千葉08 桜をめでるみち 13.3km 晴 8:37～12:21 3:44 東金駅～八鶴湖～日吉神社～雄蛇ケ池～No.9の分岐⋯[土気駅]"/>
  </r>
  <r>
    <x v="10"/>
    <x v="7"/>
    <n v="4"/>
    <x v="3"/>
    <x v="22"/>
    <s v="H29.02.04土 千葉09 昭和の森をたずねるみち 9.0+(2.5)km 晴 12:21～15:40 2:34+0:45 [土気駅]⋯No.8の分岐～昭和の森～小中池～新治小学校前→＜本納駅＞"/>
  </r>
  <r>
    <x v="10"/>
    <x v="7"/>
    <n v="10"/>
    <x v="3"/>
    <x v="22"/>
    <s v="H29.02.10金 千葉10 山里のみち 13.0km 雲後晴 8:37～11:45 3:08 本納駅～荻生徂徠勉学の地～蓮福寺～真名上人塚～長柄ふるさと村～六地蔵→NO11へ"/>
  </r>
  <r>
    <x v="10"/>
    <x v="7"/>
    <n v="10"/>
    <x v="3"/>
    <x v="22"/>
    <s v="H29.02.10金 千葉11 森と森をつなぐみち 12.5+(1.1)km 晴後雲 11:47～15:30 3:43 NO10→六地蔵～権現森～長柄山～自衛隊送信所～八重垣刑部神社～笠森観音～笠森→＜深沢切割バス停＞"/>
  </r>
  <r>
    <x v="10"/>
    <x v="7"/>
    <n v="12"/>
    <x v="1"/>
    <x v="1"/>
    <s v="H29.02.12日 晴 高尾山口駅～高尾病院～霞台～ⓢケーブル山上駅～霞台～高尾病院～高尾山口駅～高尾駅～狭間駅：第６７回全関東八王子夢街道駅伝競走大会応援"/>
  </r>
  <r>
    <x v="10"/>
    <x v="7"/>
    <n v="19"/>
    <x v="3"/>
    <x v="22"/>
    <s v="H29.02.19日 千葉16 黒潮の潮騒をきくみち 8.0km 晴 9:18～11:20 2:02 長者町駅～江東橋～岬海洋センター～和泉浦～日在浦～大原駅→&lt;浪花駅まで電車&gt;NO17へ"/>
  </r>
  <r>
    <x v="10"/>
    <x v="7"/>
    <n v="19"/>
    <x v="3"/>
    <x v="22"/>
    <s v="H29.02.19日 千葉17 御宿海岸を歩くみち (1.0)+10.1km 晴 11:40～11:20 2:02    NO16より→＜浪花駅＞～岩船入口～岩船地蔵尊～釣師海岸～メキシコ記念公園～月の沙漠像～御宿駅"/>
  </r>
  <r>
    <x v="10"/>
    <x v="7"/>
    <n v="24"/>
    <x v="3"/>
    <x v="22"/>
    <s v="H29.02.24金 千葉12 観音様のみち (1.1)+11.3km 雲時々晴 9:33～13:09 2:26 茂原駅南口-小湊ﾊﾞｽ-＜切割＞→笠森観音～長南町自然遊歩道～野見金公園(ﾕｰﾄﾋﾟｱ笠森(旧保養ｾﾝﾀｰ):休館中)～中之台バス停→NO13"/>
  </r>
  <r>
    <x v="10"/>
    <x v="7"/>
    <n v="24"/>
    <x v="3"/>
    <x v="22"/>
    <s v="H29.02.24金 千葉13 先住民のあるいたみち 9.5km 雲時々晴 13:09～15:57 2:48 NO12→中之台～報恩寺～西光寺～油殿古墳群～能満寺古墳～上之郷・睦沢公民館入口"/>
  </r>
  <r>
    <x v="10"/>
    <x v="0"/>
    <n v="4"/>
    <x v="1"/>
    <x v="1"/>
    <s v="H29.3.4土 曇 高尾山口駅～高尾病院～霞台～ⓢケーブル山上駅～薬王院裏～富士道～３号路～山頂～稲荷山～高尾山口駅"/>
  </r>
  <r>
    <x v="10"/>
    <x v="0"/>
    <n v="18"/>
    <x v="3"/>
    <x v="22"/>
    <s v="H29.03.18土 千葉18 荒磯のみち (3.6)+8.1km 晴 9:40～12:47 3:07 ＜勝浦駅＞→部原三又～部原港～豊浜港～官軍塚～勝浦灯台～勝浦城跡～勝浦駅入口→NO19"/>
  </r>
  <r>
    <x v="10"/>
    <x v="0"/>
    <n v="18"/>
    <x v="3"/>
    <x v="22"/>
    <s v="H29.03.18土 千葉19 理想郷をたずねるみち (2.9)+3.2km 晴 12:47～14:40 1:55 NO18＜勝浦駅入口＞→松部港～尾名浦～勝浦海中公園～鵜原理想郷～鵜原駅"/>
  </r>
  <r>
    <x v="10"/>
    <x v="0"/>
    <n v="31"/>
    <x v="3"/>
    <x v="22"/>
    <s v="H29.03.31金 千葉14 大海原を望めるみち 11.3km 雲 9:56～12:49 2:53 睦沢公民館入口バス停～鵜羽神社～一宮町憩いの森～洞庭湖～軍荼利山～東浪見駅→15へ"/>
  </r>
  <r>
    <x v="10"/>
    <x v="0"/>
    <n v="31"/>
    <x v="3"/>
    <x v="22"/>
    <s v="H29.03.31金 千葉15 九十九里の砂をふみしめて歩くみち 11.9km 雲後雨 12:50～16:31 3:41 14より→東浪見駅～太東崎～太東埼灯台～太東海浜植物群落地～江東橋～長者町駅"/>
  </r>
  <r>
    <x v="10"/>
    <x v="1"/>
    <n v="6"/>
    <x v="3"/>
    <x v="22"/>
    <s v="H29.04.06木 千葉21 アジサイのみち 7.9km 曇後晴 9:35～11:33 1:58  安房天津駅－バス→清澄寺～麻綿原高原～内浦山県民の森→NO20へ"/>
  </r>
  <r>
    <x v="10"/>
    <x v="1"/>
    <n v="6"/>
    <x v="3"/>
    <x v="22"/>
    <s v="H29.04.06木 千葉20 海と森をつなぐみち 9.4km 曇時々晴11:33～14:11 2:38 "/>
  </r>
  <r>
    <x v="10"/>
    <x v="1"/>
    <n v="12"/>
    <x v="1"/>
    <x v="1"/>
    <s v="H29.04.12水 晴 高尾・陣馬スタンプハイク ⓢ高尾山口駅～ⓢ599～ⓢ清滝～６号路～ⓢ琵琶滝～病院裏～霞台～ⓢケーブル高尾山駅～ⓢ薬王院～富士道～３号路～ⓢ山頂～稲荷山～高尾山口駅"/>
  </r>
  <r>
    <x v="10"/>
    <x v="1"/>
    <n v="23"/>
    <x v="1"/>
    <x v="14"/>
    <s v="H29.4.23日 晴  第32回外秩父七峰縦走ハイキング大会42km 小川町役場～①官ノ倉山～和紙の里～萩平丁字路～②笠山～笠山峠～③堂平山～④剣ヶ峰～白石峠～定峰峠～旧定峰峠～⑤大霧山～粥新田峠～二本木峠～⑥皇鈴山～⑦登谷山～釜伏峠～中間平～鉢形城公園～寄居駅"/>
  </r>
  <r>
    <x v="10"/>
    <x v="8"/>
    <n v="4"/>
    <x v="3"/>
    <x v="22"/>
    <s v="H29.05.04木 千葉22 モミ・ツガのみち 13.5km 晴 11:02～15:15 4:13 ＜安房鴨川駅＞バス→金山ダムバス停～金山ダム～元清澄山～清澄寺バス停→バス＜安房天津駅＞"/>
  </r>
  <r>
    <x v="10"/>
    <x v="8"/>
    <n v="5"/>
    <x v="3"/>
    <x v="22"/>
    <s v="H29.05.05金 千葉26 東京湾を望むみち 8.4km晴 10:05～13:39 3:34 浜金谷駅～観月台～石切場跡～展望台～鋸山～林道口～保田駅"/>
  </r>
  <r>
    <x v="10"/>
    <x v="8"/>
    <n v="10"/>
    <x v="1"/>
    <x v="1"/>
    <s v="H29.05.10水 曇 高尾山口駅～高尾病院～霞台～ⓢケーブル山上駅～薬王院裏～富士道～３号路～山頂～稲荷山～高尾山口駅"/>
  </r>
  <r>
    <x v="10"/>
    <x v="8"/>
    <n v="18"/>
    <x v="2"/>
    <x v="23"/>
    <s v="津軽海峡物語と下北・三陸秘境縦断 函館・青森豪華ﾎﾃﾙ比べと本場の大間ﾏｸﾞﾛ　3日間(トラピクス)_x000a_H29.5.18木 晴 東京駅-北海道新幹線はやぶさ11号-新函館北斗駅～北海道昆布館～大沼国定公園～五稜郭タワー～函館山～湯の川温泉ホテル平成館海羊亭_x000a_H29.5.19金 晴 湯の川温泉～函館朝市～函館港-津軽海峡フェリー 6便大函丸-大間港～大間崎～恐山～横浜町菜の花畑～六ケ所村～古牧温泉青森屋_x000a_H29.5.20土 晴 古牧温泉～久慈駅-三陸鉄道・北リアス線-普代駅～北山崎～浄土ヶ浜～盛岡駅-東北新幹線やまびこ56号-東京駅"/>
  </r>
  <r>
    <x v="10"/>
    <x v="8"/>
    <n v="24"/>
    <x v="3"/>
    <x v="22"/>
    <s v="H29.05.24水 千葉23 滝のあるみち 9.0km 晴 10:40～13:32 2:52 ＜JR外房線安房鴨川駅＞タクシー→香木原～大滝～ロッジ村～奥畑分岐～(下の台バス停)→No24"/>
  </r>
  <r>
    <x v="10"/>
    <x v="8"/>
    <n v="24"/>
    <x v="3"/>
    <x v="22"/>
    <s v="H29.05.24水 千葉24 ニホンザルと出合うみち 11.0km 晴後曇 13:32～16:50 3:18 (下の台バス停)No23→奥畑分岐～高宕山～高宕山観音～石射太郎山～植畑上郷バス停～＜清和中バス停＞"/>
  </r>
  <r>
    <x v="10"/>
    <x v="8"/>
    <n v="28"/>
    <x v="1"/>
    <x v="1"/>
    <s v="H29.05.28日 高尾・陣馬スタンプハイク ⓢ陣馬高原下茶屋～新ルート～ⓢ陣馬山山頂～奈良子峠～明王峠～底沢峠～ⓢ景信山～小仏峠～ⓢ城山～ⓢ城山下茶屋～相模湖駅"/>
  </r>
  <r>
    <x v="10"/>
    <x v="2"/>
    <n v="7"/>
    <x v="3"/>
    <x v="22"/>
    <s v="H29.6.07水 千葉25 九十九谷をたどるみち 17.5km→16.6km 曇 0:26～14:30 5:45→4:04 佐貫町駅－バス→&lt;神野寺バス停&gt;～白鳥神社(九十九谷展望園地)～神野寺～マザー牧場～465号分岐～迂回路～&lt;東粟倉&gt;  省略：(石射太郎山)～(植畑上郷バス停)－バス→木更津駅"/>
  </r>
  <r>
    <x v="10"/>
    <x v="2"/>
    <n v="15"/>
    <x v="1"/>
    <x v="1"/>
    <s v="H29.6.15木 高尾山口駅～駒木野～高尾梅郷～日影～いろはの森～４号路～浄心門～ⓢケーブル高尾山駅～高尾病院～599休館～高尾山口駅"/>
  </r>
  <r>
    <x v="10"/>
    <x v="2"/>
    <n v="22"/>
    <x v="3"/>
    <x v="21"/>
    <s v="H29.06.22木 群馬４ 小梨峠から牛伏山へのみち 20.0km 曇後晴 9:16～15:46 8:00→6:30 （八高線群馬藤岡駅8:36-上信観光バス小粕線IC不可-9:11上鹿島）⇒上鹿島バス停～小梨峠～八束～牛伏山自然公園～多胡碑～上信電鉄馬庭駅"/>
  </r>
  <r>
    <x v="10"/>
    <x v="2"/>
    <n v="29"/>
    <x v="3"/>
    <x v="21"/>
    <s v="H29.06.29木 群馬５ 石碑めぐりのみち 14.8km 曇後晴 9:22～14:27 5:00→5:05 上信電鉄馬庭駅～山名八幡宮～石碑の路～山ノ上碑～金井沢碑～高崎市寺尾町館 高風園前バス停→NO6へ"/>
  </r>
  <r>
    <x v="10"/>
    <x v="2"/>
    <n v="29"/>
    <x v="3"/>
    <x v="21"/>
    <s v="H29.06.29木 群馬６ 白衣観音めぐりのみち(達磨寺コース) 17.5km→9.3+(1.0)=10.3km 晴 14:30～18:03 3:00→3:33 NO5より→高崎市寺尾町館 高風園前バス停～白衣大観音～野鳥の森～（千人隠れ）～（大黒の洞穴）～少林山達磨寺⇒信越線群馬八幡駅"/>
  </r>
  <r>
    <x v="10"/>
    <x v="11"/>
    <n v="6"/>
    <x v="3"/>
    <x v="21"/>
    <s v="H29.07.06木 群馬12 小根山森林公園へのみち 7.9km 晴 9:19～11:43 3:00→2:24 信越線西松井田駅-タクシー⇒安中市松井田町土塩(ひじしお)～仙ヶ滝～小根山森林公園～碓氷関所跡～茶屋本陣跡～信越線横川駅（安中市）→コース11へ"/>
  </r>
  <r>
    <x v="10"/>
    <x v="11"/>
    <n v="6"/>
    <x v="3"/>
    <x v="21"/>
    <s v="H29.07.06木 群馬11 旧道裏妙義のみち 7.5+(4.0)=11.5km 晴 11:53～15:30 3:10→3:37 NO.12より→信越線横川駅（安中市）～中木のサザンカ～妙義湖～黒門～富岡市妙義町妙義神社～＜信越線松井田駅＞"/>
  </r>
  <r>
    <x v="10"/>
    <x v="11"/>
    <n v="16"/>
    <x v="1"/>
    <x v="1"/>
    <s v="H29.07.16日 晴 高尾山口駅～599～高尾病院～霞台～ⓢケーブル山上駅～２号路一周～蛇滝～高尾梅郷～駒木野～高尾山口駅"/>
  </r>
  <r>
    <x v="10"/>
    <x v="11"/>
    <n v="30"/>
    <x v="1"/>
    <x v="11"/>
    <s v="H29.07.30日 雨時々曇 往路:生田4:30→東名高速→6:10須走多目的広場6:32発→シャトルバス→須走口五合目7:02着_x000a_須走口五合目7:05～7:13六合目7:13～9:10本六合目9:13～10:49七合目10:53～12:18本七合目12:39～13:24八合目13:27～14:20本八合目14:35～15:03八合五勺ご来光館泊_x000a_H29.07.31月 晴時々曇 ご来光館1:30～2:44九合目2:47～3:46吉田口山頂3:46～3:50大日岳ご来光待ち4:53～5:13浅間大社奥宮5:25～5:45剣ヶ峰6:12～7:02吉田口山頂7:25～8:00本八合目8:00～八合目8:12～8:37本七合目8:37～9:09七合目9:09～10:30砂払五合目10:30～11:20須走口五合目_x000a_復路：須走口五合目11:45→シャトルバス→2:13須走多目的広場12:30→(昼食御殿場魚河岸)→東名高速→14:48生田着"/>
  </r>
  <r>
    <x v="10"/>
    <x v="3"/>
    <n v="4"/>
    <x v="2"/>
    <x v="24"/>
    <s v="H29.8.4金～5土 晴 御殿場 時之栖 御殿場高原ホテル"/>
  </r>
  <r>
    <x v="10"/>
    <x v="3"/>
    <n v="9"/>
    <x v="1"/>
    <x v="1"/>
    <s v="H29.08.9水 晴 高尾山口駅～599～高尾病院～霞台～ⓢケーブル高尾山駅～浄心門～３号路～山頂～一丁平～山頂下～稲荷山～高尾山口駅"/>
  </r>
  <r>
    <x v="10"/>
    <x v="3"/>
    <n v="24"/>
    <x v="3"/>
    <x v="21"/>
    <s v="H29.08.24木 群馬14 道祖神のみち (0.6)+6.7=7.3km 晴 9:35～11:27 3:10→1:52 逆：さわらび療育園入口バス停（高崎市榛名町小田原）～らんづ入口～らんづ～戸春名神社～全透院～高野谷戸バス停（高崎市倉渕町三ノ倉）"/>
  </r>
  <r>
    <x v="10"/>
    <x v="3"/>
    <n v="24"/>
    <x v="3"/>
    <x v="21"/>
    <s v="H29.08.24木 群馬13 山菜のみち (3.3)+7.4=10.7km 晴 12:16～14:52 _x000a_3:20→3:24 逆：NO.14より→＜高野谷戸バス停＞～＜落合＞→日陰本庄（榛名町）～風戸峠～般若沢～恵宝沢バス停（安中市西上秋間）"/>
  </r>
  <r>
    <x v="10"/>
    <x v="4"/>
    <n v="10"/>
    <x v="1"/>
    <x v="1"/>
    <s v="H29.9.10日 晴 高尾山口駅～599Q401～高尾病院～霞台～ⓢケーブル高尾山駅～浄心門～３号路～山頂～稲荷山～高尾山口駅"/>
  </r>
  <r>
    <x v="10"/>
    <x v="4"/>
    <n v="14"/>
    <x v="3"/>
    <x v="21"/>
    <s v="H29.09.14木 群馬10 さくらの里と石門のみち 9.6km 晴 9:15～12:50 4:00→3:35 逆：富岡市妙義町妙義神社～一本杉～第四石門～中之岳神社～さくらの里～下仁田町中村"/>
  </r>
  <r>
    <x v="10"/>
    <x v="4"/>
    <n v="14"/>
    <x v="3"/>
    <x v="21"/>
    <s v="H29.09.14木 群馬９ 大桁山登山コース (1.5)+9.8=11.3㎞ 晴 (12:57～13:28) 13:28～17:15 4:00→(0:31)+3:47=4:18"/>
  </r>
  <r>
    <x v="10"/>
    <x v="4"/>
    <n v="15"/>
    <x v="3"/>
    <x v="21"/>
    <s v="H29.09.15金 群馬８ 旧信州街道のみち 8.8km 晴 10:55～14:04 3:00→3:09 "/>
  </r>
  <r>
    <x v="10"/>
    <x v="4"/>
    <n v="15"/>
    <x v="3"/>
    <x v="21"/>
    <s v="H29.09.15金 群馬７ 歴史を尋ねるみち 11.5km 晴 7:23～10:55 3:30→3:32 上信電鉄富岡駅⇒富岡市中高尾～長学寺～貫前神社～富岡市宮崎→NO.８へ"/>
  </r>
  <r>
    <x v="10"/>
    <x v="5"/>
    <n v="18"/>
    <x v="1"/>
    <x v="1"/>
    <s v="H29.10.18水 晴 高尾・陣馬スタンプハイク ⓢ高尾山口駅～ⓢ599Q501～ⓢ清滝～６号路～琵琶滝～病院裏～霞台～ⓢケーブル高尾山駅～ⓢ薬王院～富士道～３号路～ⓢ山頂～稲荷山～高尾山口駅"/>
  </r>
  <r>
    <x v="10"/>
    <x v="6"/>
    <n v="1"/>
    <x v="3"/>
    <x v="21"/>
    <s v="H29.11.01水 群馬32 紅葉映える峡谷のみち 14.5km 晴 10:38～15:24 4:00→4:46 "/>
  </r>
  <r>
    <x v="10"/>
    <x v="6"/>
    <n v="2"/>
    <x v="3"/>
    <x v="21"/>
    <s v="H29.11.02木 群馬33 吾妻山から自然観察の森へのみち 9.7km→9.7+(3.0)=12.7km 晴 6:51～12:45 4:00→5:04+(0:50)=5:54"/>
  </r>
  <r>
    <x v="10"/>
    <x v="6"/>
    <n v="12"/>
    <x v="1"/>
    <x v="1"/>
    <s v="H29.11.12日 晴 高尾・陣馬スタンプハイク ⓢ陣馬高原下茶屋～新ルート～ⓢ陣馬山山頂～明王峠～底沢峠～堂所山～ⓢ景信山～小仏峠～ⓢ小仏城山～ⓢ城山下茶屋～弁天橋～相模ダム～相模湖駅"/>
  </r>
  <r>
    <x v="10"/>
    <x v="6"/>
    <n v="15"/>
    <x v="3"/>
    <x v="21"/>
    <s v="H29.11.15水 群馬17 しぶかわのみち 8.5km→7.8km 晴 15:31～17:35 2:30→2:04"/>
  </r>
  <r>
    <x v="10"/>
    <x v="6"/>
    <n v="15"/>
    <x v="3"/>
    <x v="21"/>
    <s v="H29.11.15水 群馬16 榛名から水沢へのみち 8.7→6.7km 晴 13:32～15:31 2:10→1:59"/>
  </r>
  <r>
    <x v="10"/>
    <x v="6"/>
    <n v="15"/>
    <x v="3"/>
    <x v="21"/>
    <s v="H29.11.15水 群馬15 榛名山へのみち 8.2km 晴 9:40～13:32 3:00→3:52"/>
  </r>
  <r>
    <x v="10"/>
    <x v="6"/>
    <n v="16"/>
    <x v="3"/>
    <x v="21"/>
    <s v="H29.11.16木 群馬18 たかやま高原牧場のみち 8.0+(10.0)+(2.0)km →20.0km 晴 8:07～10:35 10:35～13:41 3:00→5:34"/>
  </r>
  <r>
    <x v="10"/>
    <x v="6"/>
    <n v="19"/>
    <x v="0"/>
    <x v="5"/>
    <s v="H29.11.19日 晴 第38回八王子いちょうまつり、関所通行オリエンテーリング：京王八王子駅～追分～千人一～千人二～千人三･四～並木一～並木二～(武蔵陵墓地)～新地～原宿～川原之宿～小名路～(駒木野庭園)～小仏関"/>
  </r>
  <r>
    <x v="10"/>
    <x v="6"/>
    <n v="19"/>
    <x v="1"/>
    <x v="1"/>
    <s v="H29.11.19日 晴 第38回八王子いちょう祭り 関所オリエンテーリング 小仏関～高尾梅郷～蛇滝～ⓢケーブル高尾山駅～蛇滝～高尾梅郷～小仏川～高尾山口駅"/>
  </r>
  <r>
    <x v="10"/>
    <x v="9"/>
    <n v="3"/>
    <x v="1"/>
    <x v="1"/>
    <s v="H29.12.03日 かこ忘年会(藤井) 高尾山口駅～稲荷山コース～もみじ台～一丁平～城山～もみじ台～山頂～薬王院～ⓢケーブル山上駅～霞台～高尾病院～高尾山口駅→高尾の湯ふろッぴィ"/>
  </r>
  <r>
    <x v="10"/>
    <x v="9"/>
    <n v="14"/>
    <x v="3"/>
    <x v="21"/>
    <s v="H29.12.14木 群馬20 いにしえの文化のみち 10.1km 晴 10:30～13:08 2:50→2:38"/>
  </r>
  <r>
    <x v="10"/>
    <x v="9"/>
    <n v="14"/>
    <x v="3"/>
    <x v="21"/>
    <s v="H29.12.14木 群馬19 子持山若人のみち (1.2km)+10.4km=11.6km (0:25)+3:00=3:25→3:25"/>
  </r>
  <r>
    <x v="10"/>
    <x v="9"/>
    <n v="18"/>
    <x v="1"/>
    <x v="1"/>
    <s v="H29.12.18月 高尾山口駅～ケーブルカー清滝駅～東京高尾病院～霞台～薬王院四天王門～富士道～３号路～５号路～山頂下～もみじ台下～山頂下～５号路～６号路～ケーブルカー清滝駅～TAKAO 599 MUSEUM（再来山もれなくプレゼントのバッジ）～高尾山口駅"/>
  </r>
  <r>
    <x v="11"/>
    <x v="10"/>
    <n v="10"/>
    <x v="3"/>
    <x v="25"/>
    <s v="H30.01.10水 茨城06 観音様を訪ねるみち 7.6+(1.6)=9.2km 晴  3:48～16:36～17:25 2:00+(0:30)=2:30→2:48+(0:49)=3:37"/>
  </r>
  <r>
    <x v="11"/>
    <x v="10"/>
    <n v="10"/>
    <x v="3"/>
    <x v="25"/>
    <s v="H30.01.10水 茨城05 自然林をあるくみち 9.8km 晴 9:27～13:47 4:20 "/>
  </r>
  <r>
    <x v="11"/>
    <x v="10"/>
    <n v="11"/>
    <x v="3"/>
    <x v="25"/>
    <s v="H30.01.11木 茨城08 筑波連山縦走のみち（1） 17.3km→24.5km 晴 07:01～16:45 6:00→9:44"/>
  </r>
  <r>
    <x v="11"/>
    <x v="10"/>
    <n v="27"/>
    <x v="1"/>
    <x v="1"/>
    <s v="H30.01.27土 晴 高尾・陣馬スタンプハイクパーフェクトコース」の当選者招待 精進料理の会 高尾山口駅～１号路～ⓢケーブル高尾山駅～ⓢ薬王院（客殿・法話、有喜閣・精進料理、書院見学）～仏舎利塔～１号路～高尾山口駅"/>
  </r>
  <r>
    <x v="11"/>
    <x v="7"/>
    <n v="11"/>
    <x v="1"/>
    <x v="1"/>
    <s v="H30.02.11月 晴 高尾山口駅～ケーブルカー清滝駅～東京高尾病院～霞台～ⓢケーブル高尾山駅～霞台～東京高尾病院～ケーブルカー清滝駅～TAKAO 599 MUSEUM～高尾山口駅"/>
  </r>
  <r>
    <x v="11"/>
    <x v="7"/>
    <n v="16"/>
    <x v="3"/>
    <x v="25"/>
    <s v="2018.02.16金 茨城13 果樹の里のみち 7.4km-(0.6km)_x000a_=6.8km 曇時々晴 08:50～11:06 2:00-(0:10)=1:50→2:16"/>
  </r>
  <r>
    <x v="11"/>
    <x v="7"/>
    <n v="16"/>
    <x v="3"/>
    <x v="25"/>
    <s v="2018.02.16金 茨城14 寺社めぐりと田園風景のみち (1.2km)+18.0km=19.2km 曇時々晴 11:06～16:10 (0:20)+4:30=4:50→(0:19)+4:45=5:04"/>
  </r>
  <r>
    <x v="11"/>
    <x v="7"/>
    <n v="26"/>
    <x v="2"/>
    <x v="26"/>
    <s v="H30.02.26月 晴 羽田(KE2708便)12:20-15:00ソウル(金浦)着 明洞～青瓦台～三清洞～八色サムギョプサル～東大門店～南大門～南大門市場～Ｎソウルタワー～Tmark Grand Hotel Myeongdong‎_x000a_H30.02.27火 曇 喜粥喜粥～昌徳宮～北村韓屋-徳寿宮-全州中央会館～ロッテ免税店明洞本店～ロッテ百貨店～仁寺洞～伝統茶屋～国立中央博物館～焼肉店金剛山～ソウル駅_x000a_H30.02.28水 曇後雨 南大門市場～世宗大路～清渓川～ソウル市庁～弘大入口-The Coffee Bean &amp; Tea Leaf ～レストランOU(オウ)_x000a_ソウル(金浦)(KE2709便)16:20-18:35羽田_x000a_・JTB（羽田発）世界遺産昌徳宮や名物料理を堪能　ソウル満喫＜1名様より催行保証！観光・食事を満喫＞コースNo.:JA8D3KEEBK"/>
  </r>
  <r>
    <x v="11"/>
    <x v="0"/>
    <n v="9"/>
    <x v="1"/>
    <x v="1"/>
    <s v="H30.03.09木 雨 高尾山口駅～ケーブルカー清滝駅～東京高尾病院～霞台～ⓢケーブル高尾山駅～霞台～東京高尾病院～ケーブルカー清滝駅～TAKAO 599 MUSEUM～高尾山口駅 トクトクバッジ"/>
  </r>
  <r>
    <x v="11"/>
    <x v="0"/>
    <n v="15"/>
    <x v="3"/>
    <x v="25"/>
    <s v="2018.03.15木 茨城17 水の恵みを知るみち 晴時々曇 21.0km+(2.0km)=23.0km 9:30～15:29 5:00+(0:30)=5:30→5:19+(0:40)=5:59"/>
  </r>
  <r>
    <x v="11"/>
    <x v="0"/>
    <n v="16"/>
    <x v="3"/>
    <x v="25"/>
    <s v="2018.03.16金 茨城16 予科練ゆかりのみち 強風雨 12.3km 11:40～14:53 3:00→3:13"/>
  </r>
  <r>
    <x v="11"/>
    <x v="0"/>
    <n v="16"/>
    <x v="3"/>
    <x v="25"/>
    <s v="2018.03.16金 茨城15 学園都市のみち 曇時々雨 (4.2km)+13.4km=17.6km→(4.2km)+14.0km=18.2km 6:25～11:406:25～11:40(1:05)+3:00=4:05→(1:07)+4:08=5:15"/>
  </r>
  <r>
    <x v="11"/>
    <x v="0"/>
    <n v="28"/>
    <x v="3"/>
    <x v="25"/>
    <s v="2018.03.28水 茨城12 果樹園のみち 晴 8.8km+(2.8km)=11.6km 13:05～15:46 15:46～16:30 3:00+(0:45)=3:45→2:41+(0:44)=3:25"/>
  </r>
  <r>
    <x v="11"/>
    <x v="0"/>
    <n v="28"/>
    <x v="3"/>
    <x v="25"/>
    <s v="2018.03.28水 茨城11 筑波山めぐりから旧参道へのみち 晴 10.0km→11.1km 8:42～9:27 9:50～13:00  3:00→3:55"/>
  </r>
  <r>
    <x v="11"/>
    <x v="0"/>
    <n v="29"/>
    <x v="3"/>
    <x v="25"/>
    <s v="2018.03.29木 茨城18 水の恵みと水田地帯のみち 晴 7:30～14:03 _x000a_(2.4km)+26.5km=28.9km→(2.4km)+25.7km=28.1km (0:35)+5:30=6:05→(0:31)+6:02=6:33"/>
  </r>
  <r>
    <x v="11"/>
    <x v="1"/>
    <n v="11"/>
    <x v="3"/>
    <x v="25"/>
    <s v="2018.04.11水 茨城01 青少年旅行村のあるみち 曇時々晴 (3.6)+13.0=16.6km 11:09～16:24 (0:50)+4:00=4:50→(0:58)+4:17=5:15"/>
  </r>
  <r>
    <x v="11"/>
    <x v="1"/>
    <n v="12"/>
    <x v="3"/>
    <x v="25"/>
    <s v="2018.04.12木 茨城04 焼物とお稲荷さんへのみち 晴 (4.1)+12.6_x000a_=16.7km 11:31～17:19 (1:10)+3:00=4:10→(1:06)+4:42=5:48"/>
  </r>
  <r>
    <x v="11"/>
    <x v="1"/>
    <n v="12"/>
    <x v="3"/>
    <x v="25"/>
    <s v="2018.04.12木 茨城03 伝説の山と僧兵ゆかりのみち 晴 6.7km→8.4km 9:00～11:31 2:00→2:31"/>
  </r>
  <r>
    <x v="11"/>
    <x v="1"/>
    <n v="12"/>
    <x v="3"/>
    <x v="25"/>
    <s v="2018.04.11水～04.12木 茨城02 杉並木の美しいみち 曇／晴 12.3km 16:39～17:11 5:10～9:00  3:20→4:22"/>
  </r>
  <r>
    <x v="11"/>
    <x v="1"/>
    <n v="22"/>
    <x v="1"/>
    <x v="14"/>
    <s v="2018.04.22日 晴  第33回外秩父七峰縦走ハイキング大会42km 小川町役場～①官ノ倉山～和紙の里～萩平丁字路～②笠山～笠山峠～③堂平山～④剣ヶ峰～白石峠～定峰峠～旧定峰峠～⑤大霧山～粥新田峠～二本木峠～⑥皇鈴山～⑦登谷山～釜伏峠～中間平～鉢形城公園～寄居駅"/>
  </r>
  <r>
    <x v="11"/>
    <x v="1"/>
    <n v="27"/>
    <x v="1"/>
    <x v="1"/>
    <s v="2018.04.27金 晴 高尾・陣馬スタンプハイク ⓢ高尾山口駅～ⓢ高尾温泉～ⓢ清滝～６号路～琵琶滝～病院裏～霞台～ⓢケーブル高尾山駅～ⓢ薬王院～富士道～３号路～ⓢ山頂～稲荷山～高尾山口駅"/>
  </r>
  <r>
    <x v="11"/>
    <x v="8"/>
    <n v="5"/>
    <x v="1"/>
    <x v="1"/>
    <s v="2018.05.05土 晴 高尾・陣馬スタンプハイク ⓢ高尾山口駅～ⓢ清滝～１号路～ⓢ高尾山駅～霞台～ⓢ薬王院～富士道～３号路～ⓢ山頂～高尾山駅-ケーブル-清滝駅～599～高尾山口駅"/>
  </r>
  <r>
    <x v="11"/>
    <x v="8"/>
    <n v="17"/>
    <x v="3"/>
    <x v="25"/>
    <s v="2018.05.17木～18金 茨城09 筑波連山縦走のみち（2）曇時々晴 21.0km→22.5km 05.17木13:14～15:43 18金04:33～10:59 6:00+(0:10)=6:10→8:39+(0:16)=8:55"/>
  </r>
  <r>
    <x v="11"/>
    <x v="8"/>
    <n v="17"/>
    <x v="3"/>
    <x v="25"/>
    <s v="2018.05.17木 茨城07 御嶽山から坂東24番札所へのみち 曇時々晴 8.2km→9.5km 09:01～12:10 3:30→3:09"/>
  </r>
  <r>
    <x v="11"/>
    <x v="8"/>
    <n v="18"/>
    <x v="3"/>
    <x v="25"/>
    <s v="2018.05.18金 茨城10 筑波山頂めぐりのみち 晴 8.8km→9.1km 11:01～13:44 (0:10)+2:30=2:40→(0:29)+2:14=2:43"/>
  </r>
  <r>
    <x v="11"/>
    <x v="8"/>
    <n v="27"/>
    <x v="1"/>
    <x v="1"/>
    <s v="2018.05.27日 晴 高尾・陣馬スタンプハイク ⓢ陣馬高原下茶屋～新ルート～ⓢ陣馬山山頂～明王峠～底沢峠～ⓢ景信山～小仏峠～ⓢ小仏城山～ⓢ城山下茶屋～弁天橋～相模ダム～相模湖駅"/>
  </r>
  <r>
    <x v="11"/>
    <x v="2"/>
    <n v="7"/>
    <x v="1"/>
    <x v="1"/>
    <s v="2018.06.07木 晴 高尾山口駅～ケーブルカー清滝駅～東京高尾病院～霞台～ⓢケーブル高尾山駅～霞台～病院道～TAKAO 599 MUSEUM～四辻～高尾霊園～高乗寺～初沢城跡～菅原道真公銅像～高尾天神社～みころも霊堂～イーアス高尾～高尾駅"/>
  </r>
  <r>
    <x v="11"/>
    <x v="2"/>
    <n v="13"/>
    <x v="3"/>
    <x v="21"/>
    <s v="2018.06.13水 群馬31 草木湖をめぐるみち 10.0km 晴 16:00～18:40 _x000a_2:30→2:40"/>
  </r>
  <r>
    <x v="11"/>
    <x v="2"/>
    <n v="13"/>
    <x v="3"/>
    <x v="21"/>
    <s v="2018.06.13水 群馬29 大滝へのみち (4.1km)+7.4km+(4.1km)→15.6km 晴 11:01～15:17 4:30→4:16"/>
  </r>
  <r>
    <x v="11"/>
    <x v="2"/>
    <n v="14"/>
    <x v="3"/>
    <x v="21"/>
    <s v="2018.06.14木 群馬28 童謡のふるさとを尋ねるみち 7.1km 晴 05:03～07:05 2:00→2:02"/>
  </r>
  <r>
    <x v="11"/>
    <x v="11"/>
    <n v="4"/>
    <x v="1"/>
    <x v="1"/>
    <s v="2018.07.04水 晴 高尾山口駅～ケーブルカー清滝駅～東京高尾病院～霞台～ⓢケーブル高尾山駅～蛇滝～高尾梅郷～駒木野～高尾駅"/>
  </r>
  <r>
    <x v="11"/>
    <x v="11"/>
    <n v="17"/>
    <x v="3"/>
    <x v="21"/>
    <s v="2018.07.17木～7.18金 群馬22 ツツジのみち 12.0km 晴 16:30～18:33 04:35～06:58 3:50→4:56"/>
  </r>
  <r>
    <x v="11"/>
    <x v="11"/>
    <n v="17"/>
    <x v="3"/>
    <x v="21"/>
    <s v="2018.07.17木 群馬21 カラマツと熊笹のみち 11.8+(2.7)=14.5km 晴 10:25～15:55 5:00+(0:50)=5:50→4:39+(0:51)=5:30"/>
  </r>
  <r>
    <x v="11"/>
    <x v="11"/>
    <n v="18"/>
    <x v="3"/>
    <x v="21"/>
    <s v="2018.07.18水 群馬24 赤城南面陽光のみち (3.3)+8.0+(5.3)=16.6km 晴 09:10～14:53 3:10→3:04+(2:39)=5:43"/>
  </r>
  <r>
    <x v="11"/>
    <x v="11"/>
    <n v="18"/>
    <x v="3"/>
    <x v="21"/>
    <s v="2018.07.18水 群馬23 山里のいで湯のみち 2.6km 晴 07:27～09:09 1:20→1:42"/>
  </r>
  <r>
    <x v="11"/>
    <x v="11"/>
    <n v="30"/>
    <x v="1"/>
    <x v="11"/>
    <s v="2018.07.30月 晴 往路:生田5:25→東名高速→7:15水ヶ塚公園7:30発→シャトルバス→富士宮口五合目8:05着 プリンスルート_x000a_富士宮口五合目8:15～8:34六合目8:37～10:22宝永山頂10:31～11:26御殿場六合目11:40～15:00七合九勺赤岩八合館泊_x000a_2018.07.31火 晴 赤岩八合館1:50～4:12御殿場口山頂4:15～4:25朝日岳ご来光待ち4:55～5:09浅間大社奥宮5:25～5:42剣ヶ峰6:00～7:14御殿場口山頂7:14～8:39七合九勺赤岩八合館9:30～10:13七合目10:28～10:55下り六合目10:55～11:56次郎坊11:56～12:33大石茶屋12:56～13:04御殿場口新五合目_x000a_復路：御殿場口新五合目13:25→(昼食御殿場魚河岸)→東名高速→16:00生田着"/>
  </r>
  <r>
    <x v="11"/>
    <x v="3"/>
    <n v="4"/>
    <x v="2"/>
    <x v="24"/>
    <s v="H29.8.4土～5日 晴 御殿場 時之栖 ロッジ、ぐりんぱ"/>
  </r>
  <r>
    <x v="11"/>
    <x v="3"/>
    <n v="16"/>
    <x v="1"/>
    <x v="1"/>
    <s v="2018.08.16木 曇 高尾山口駅～東京高尾病院～霞台～ⓢケーブル高尾山駅～高尾山頂～一丁平～城山～一丁平～高尾山頂～霞台～東京高尾病院～高尾山口駅"/>
  </r>
  <r>
    <x v="11"/>
    <x v="3"/>
    <n v="22"/>
    <x v="3"/>
    <x v="21"/>
    <s v="2018.08.22水 群馬35 黒檜山から花見ヶ原へのみち 7.7km 晴 12:04～16:49 3:30→4:45"/>
  </r>
  <r>
    <x v="11"/>
    <x v="3"/>
    <n v="23"/>
    <x v="3"/>
    <x v="21"/>
    <s v="2018.08.23木 群馬26 雑木の山路 (5.3)+7.2+(1.5)=14.0km 晴 7:48～12:29 4:30→4:28"/>
  </r>
  <r>
    <x v="11"/>
    <x v="3"/>
    <n v="23"/>
    <x v="3"/>
    <x v="21"/>
    <s v="2018.08.22水～23木 群馬27 花見ヶ原高原ハイキングコース 7.0km 晴 17:34～18:05、05:04～07:45 2:00→3:12"/>
  </r>
  <r>
    <x v="11"/>
    <x v="4"/>
    <n v="12"/>
    <x v="3"/>
    <x v="21"/>
    <s v="2018.09.12水 群馬25 梨木へのみち 12.2+(1.5)=13.7km 曇時々晴 10:00～14:38 4:30→4:38"/>
  </r>
  <r>
    <x v="11"/>
    <x v="4"/>
    <n v="13"/>
    <x v="3"/>
    <x v="21"/>
    <s v="2018.09.12水～13木 群馬30 寝釈迦のみち 20.4km 曇時々晴 15:54～17:35 5:15～12:26 8:00→8:52"/>
  </r>
  <r>
    <x v="11"/>
    <x v="4"/>
    <n v="28"/>
    <x v="1"/>
    <x v="1"/>
    <s v="2018.09.28金 晴 高尾山口駅～ケーブルカー清滝駅～東京高尾病院～霞台～ⓢケーブル高尾山駅～霞台～東京高尾病院～ケーブルカー清滝駅～高尾山口駅"/>
  </r>
  <r>
    <x v="11"/>
    <x v="5"/>
    <n v="10"/>
    <x v="1"/>
    <x v="1"/>
    <s v="2018.10.10水 曇 高尾・陣馬スタンプハイク ⓢ高尾山口駅～ⓢ極楽湯～ⓢ清滝～ⓢ琵琶滝～霞台～ⓢ高尾山駅～１号路～ⓢ薬王院～富士道～５号路～ⓢ山頂～霞台～蛇滝～高尾梅郷～高尾駅"/>
  </r>
  <r>
    <x v="11"/>
    <x v="5"/>
    <n v="17"/>
    <x v="3"/>
    <x v="27"/>
    <s v="2018.10.17水 栃木16 アシそよぐ水辺のみち 21.0km 晴時々曇 9:11～15:05 5:10→5:54"/>
  </r>
  <r>
    <x v="11"/>
    <x v="5"/>
    <n v="17"/>
    <x v="3"/>
    <x v="27"/>
    <s v="2018.10.17水 栃木15 ゆうがおのみち 9.1km 曇 15:05～17:55_x000a_2:20→2:50"/>
  </r>
  <r>
    <x v="11"/>
    <x v="5"/>
    <n v="18"/>
    <x v="3"/>
    <x v="27"/>
    <s v="2018.10.18木 栃木14 風土記のみち 17.5km 晴 5:51～11:45_x000a_5:00→5:54"/>
  </r>
  <r>
    <x v="11"/>
    <x v="5"/>
    <n v="18"/>
    <x v="3"/>
    <x v="27"/>
    <s v="2018.10.18木 栃木13 麦笛のみち 6.7km 晴 11:50～13:45_x000a_2:00→1:55"/>
  </r>
  <r>
    <x v="11"/>
    <x v="5"/>
    <n v="31"/>
    <x v="3"/>
    <x v="27"/>
    <s v="2018.10.31水 栃木09 松風のみち 7.3km-2  晴 8:50～11:30 3:00→2:50"/>
  </r>
  <r>
    <x v="11"/>
    <x v="5"/>
    <n v="31"/>
    <x v="3"/>
    <x v="27"/>
    <s v="2018.10.31水 栃木10 かかしの里・ブドウのみち 10.8km-2 晴 11:33～15:30 3:00→3:57"/>
  </r>
  <r>
    <x v="11"/>
    <x v="6"/>
    <n v="1"/>
    <x v="3"/>
    <x v="27"/>
    <s v="2018.11.01木 栃木11 花咲くパノラマのみち 12.7km-2 晴 6:11～11:30 4:50→5:19"/>
  </r>
  <r>
    <x v="11"/>
    <x v="6"/>
    <n v="1"/>
    <x v="3"/>
    <x v="27"/>
    <s v="2018.11.01木 栃木25 稜線をたどるみち (15.2km)→12.4km-2 晴 11:42～16:09 (5:50)→4:10→4:27"/>
  </r>
  <r>
    <x v="11"/>
    <x v="6"/>
    <n v="8"/>
    <x v="1"/>
    <x v="1"/>
    <s v="2018.11.08木 曇 高尾山口駅～清滝駅～東京高尾病院～霞台～ⓢケーブル高尾山駅～霞台～東京高尾病院～清滝駅～高尾山口駅～高尾駅"/>
  </r>
  <r>
    <x v="11"/>
    <x v="6"/>
    <n v="14"/>
    <x v="1"/>
    <x v="25"/>
    <s v="2018.11.14水 晴 水郡線袋田駅からバスで約10分滝本～袋田の滝 第一観瀑台～第二観瀑台～生瀬滝～滝本"/>
  </r>
  <r>
    <x v="11"/>
    <x v="9"/>
    <n v="13"/>
    <x v="3"/>
    <x v="27"/>
    <s v="2018.12.13木 栃木18 雲流れる桜花のみち 14.2km-2 曇 15:05～17:55 4:20→4:18"/>
  </r>
  <r>
    <x v="11"/>
    <x v="9"/>
    <n v="14"/>
    <x v="3"/>
    <x v="27"/>
    <s v="2018.12.14金 栃木20 風薫る山里のみち 14.3km-2 曇 6:37～10:45_x000a_4:00→4:08"/>
  </r>
  <r>
    <x v="11"/>
    <x v="9"/>
    <n v="14"/>
    <x v="3"/>
    <x v="27"/>
    <s v="2018.12.14金 栃木19 焼物としいの木のみち 11.8km-2 曇 10:57～15:08 3:50→4:11"/>
  </r>
  <r>
    <x v="11"/>
    <x v="9"/>
    <n v="19"/>
    <x v="1"/>
    <x v="1"/>
    <s v="2018.12.19水 晴時々曇 高尾山口駅13:25～１号路～14:18ⓢケーブル高尾山駅～霞台～薬王院～富士道～15:10山頂＜ダイヤモンド富士＞16:31～16:44薬王院～16:58霞台～１号路～17:40高尾山口駅～高尾駅"/>
  </r>
  <r>
    <x v="12"/>
    <x v="10"/>
    <n v="10"/>
    <x v="3"/>
    <x v="27"/>
    <s v="2019.01.10木 栃木22 アユおどる清流のみち 9.0km⇒迂回路9.4km 曇時々晴 10:18～13:06 2:50⇒迂回3:00→2:48"/>
  </r>
  <r>
    <x v="12"/>
    <x v="10"/>
    <n v="10"/>
    <x v="3"/>
    <x v="27"/>
    <s v="2019.01.10木 栃木21 鯉と山あいのみち 8.8km 曇時々晴 13:12～16:11 3:00→2:59"/>
  </r>
  <r>
    <x v="12"/>
    <x v="10"/>
    <n v="11"/>
    <x v="3"/>
    <x v="27"/>
    <s v="2019.01.10木～01.11金 栃木17 名刹と旧跡を訪ねるみち 16.2km 01.10曇 18:03～18:17/01.11晴 05:53～10:49 4:35→5:10"/>
  </r>
  <r>
    <x v="12"/>
    <x v="10"/>
    <n v="31"/>
    <x v="1"/>
    <x v="1"/>
    <s v="2019.01.31木 曇 高尾山口駅～清滝～高尾病院～霞台～ⓢケーブル高尾山駅～薬王院～富士道～山頂～稲荷山～高尾山口駅"/>
  </r>
  <r>
    <x v="12"/>
    <x v="7"/>
    <n v="17"/>
    <x v="1"/>
    <x v="1"/>
    <s v="2019.02.17日 晴 高尾山口駅～清滝～高尾病院～霞台～ⓢケーブル高尾山駅～薬王院～富士道～山頂～稲荷山～高尾山口駅"/>
  </r>
  <r>
    <x v="12"/>
    <x v="7"/>
    <n v="21"/>
    <x v="3"/>
    <x v="27"/>
    <s v="2019.02.21木 栃木26-1 そばとみかんの里を歩くみち 5.8km-2 晴 9:36～11:32 1:55→1:56"/>
  </r>
  <r>
    <x v="12"/>
    <x v="7"/>
    <n v="21"/>
    <x v="3"/>
    <x v="27"/>
    <s v="2019.02.21木 栃木27 石段とツツジ咲く峠のみち 12.2km-3 晴 11:41～15:26 4:40→3:45"/>
  </r>
  <r>
    <x v="12"/>
    <x v="7"/>
    <n v="22"/>
    <x v="3"/>
    <x v="27"/>
    <s v="2019.02.22金 栃木29 那珂川の堤を歩くみち 10.7km-2 晴 8:31～11:18 3:40→2:47"/>
  </r>
  <r>
    <x v="12"/>
    <x v="7"/>
    <n v="22"/>
    <x v="3"/>
    <x v="27"/>
    <s v="2019.02.22金 栃木28 山あげ祭の里をめぐるみち 9.0km-2 晴 1:25～14:23 3:40→2:58"/>
  </r>
  <r>
    <x v="12"/>
    <x v="0"/>
    <n v="9"/>
    <x v="1"/>
    <x v="1"/>
    <s v="2019.03.09土 晴 高尾山口駅～清滝－ケーブル－ⓢケーブル高尾山駅 トクトクブックバッジ スミカ－ケーブル－清滝"/>
  </r>
  <r>
    <x v="12"/>
    <x v="0"/>
    <n v="28"/>
    <x v="3"/>
    <x v="27"/>
    <s v="2019.03.28木 栃木30 浮世絵と史跡を見る里のみち 11.4m-3 晴時々曇 09:17～12:27 4:20→3:10"/>
  </r>
  <r>
    <x v="12"/>
    <x v="0"/>
    <n v="28"/>
    <x v="3"/>
    <x v="27"/>
    <s v="2019.03.28木 栃木31-1 浮世絵と史跡を見る里のみち 7.3km-2 _x000a_晴時々曇 12:31～14:21 2:40→1:50"/>
  </r>
  <r>
    <x v="12"/>
    <x v="1"/>
    <n v="6"/>
    <x v="1"/>
    <x v="1"/>
    <s v="2019.04.06土 曇後晴 高尾・陣馬スタンプハイク ⓢ高尾山口駅～極楽湯～氷川神社～ⓢ清滝（わかばまつり安全祈願祭・エコバッグ）～599（ピンバッジ）～清滝（八王子車人形）～ⓢケーブル高尾山駅～ⓢ薬王院～富士道～３号路～ⓢ山頂～稲荷山～高尾山口駅"/>
  </r>
  <r>
    <x v="12"/>
    <x v="1"/>
    <n v="17"/>
    <x v="0"/>
    <x v="28"/>
    <s v="2019.04.17水 曇～  生田緑地シリーズ ①北西部・ホタルの里 ②4.24 曇 西口周辺・岡本太郎美術館他 ③4.24 曇 中央部・かわさき宙と緑の科学館他 ④4.28 晴 横穴墓群～東口周辺～野鳥の森 ⑤4.28 晴 日本民家園 ⑥5.3 晴 中央部から南側 梅園・つつじ山他 ⑦5.9 曇 ばら苑 ⑧5.9 曇 水生植物鑑賞池～とんもり谷戸"/>
  </r>
  <r>
    <x v="12"/>
    <x v="1"/>
    <n v="21"/>
    <x v="1"/>
    <x v="14"/>
    <s v="2019.04.21日 晴  第34回外秩父七峰縦走ハイキング大会42km 小川町役場～①官ノ倉山～和紙の里～萩平丁字路～②笠山～笠山峠～③堂平山～④剣ヶ峰～白石峠～定峰峠～旧定峰峠～⑤大霧山～粥新田峠～二本木峠～⑥皇鈴山～⑦登谷山～釜伏峠～中間平～鉢形城公園～寄居駅"/>
  </r>
  <r>
    <x v="12"/>
    <x v="8"/>
    <n v="14"/>
    <x v="3"/>
    <x v="27"/>
    <s v="2019.05.14火 栃木06 山なみのみち (1.7)+8.9km=10.6km-3 曇 (8:40)～9:04～16:09 (0:25)+4:00=4:25→4:47"/>
  </r>
  <r>
    <x v="12"/>
    <x v="8"/>
    <n v="14"/>
    <x v="3"/>
    <x v="27"/>
    <s v="2019.05.14火 栃木07 歴史のまちを望むみち 9.0km-2 曇 13:35～18:00 3:50→4:25"/>
  </r>
  <r>
    <x v="12"/>
    <x v="8"/>
    <n v="15"/>
    <x v="3"/>
    <x v="27"/>
    <s v="2018.05.15水 栃木08 マンサクの花咲くみち (4.5)+14.0km=18.5km-2 曇後晴 15:05～17:55 (1:10)+4:40=5:50→2:50"/>
  </r>
  <r>
    <x v="12"/>
    <x v="8"/>
    <n v="2"/>
    <x v="1"/>
    <x v="1"/>
    <s v="2019.05.02木 曇後晴 高尾山薬王院祈祷殿駐車場～高尾山口駅～清滝－ケーブル－ⓢケーブル高尾山駅～薬王院～山頂～薬王院ケーブル高尾山駅－ケーブル－清滝～599～高尾山口駅～トリックアート美術館"/>
  </r>
  <r>
    <x v="12"/>
    <x v="8"/>
    <n v="23"/>
    <x v="0"/>
    <x v="28"/>
    <s v="2019.05.23木 晴 菅生神社と宮前美しの森公園／菅生緑地"/>
  </r>
  <r>
    <x v="12"/>
    <x v="8"/>
    <n v="30"/>
    <x v="0"/>
    <x v="28"/>
    <s v="2019.05.30木 晴 東高根森林公園"/>
  </r>
  <r>
    <x v="12"/>
    <x v="2"/>
    <n v="5"/>
    <x v="0"/>
    <x v="5"/>
    <s v="2019.06.05木 曇 多摩森林科学園～八王子城跡～八王子神社～富士見台～蛇滝口バス停～（蛇滝～ⓢケーブル高尾山駅～高尾病院～高尾山口駅）"/>
  </r>
  <r>
    <x v="12"/>
    <x v="2"/>
    <n v="5"/>
    <x v="1"/>
    <x v="1"/>
    <s v="2019.06.05木 曇 多摩森林科学園～八王子城跡～八王子神社～富士見台～蛇滝口バス停～蛇滝～ⓢケーブル高尾山駅～高尾病院～高尾山口駅"/>
  </r>
  <r>
    <x v="12"/>
    <x v="2"/>
    <n v="8"/>
    <x v="0"/>
    <x v="28"/>
    <s v="2019.06.08土 曇時々晴 浄慶寺のあじさいとユニークな羅漢像"/>
  </r>
  <r>
    <x v="12"/>
    <x v="2"/>
    <n v="11"/>
    <x v="3"/>
    <x v="27"/>
    <s v="2019.06.11火 栃木35-1 芦野の里へのみち 4.9+(1.0)=5.9km 曇 09:32～11:26 11:59～12:30 1:40+(0:20)=2:00→1:54+(0:31)=2:25"/>
  </r>
  <r>
    <x v="12"/>
    <x v="2"/>
    <n v="12"/>
    <x v="3"/>
    <x v="27"/>
    <s v="2019.06.11火～12水 栃木33-1 黒羽芭蕉のみち (4.5)+12.2=16.7km 晴時々曇 6.11 (12:53)～14:00～17:27 6.12 6:07～7:21 (4.5)+3:10→2:50"/>
  </r>
  <r>
    <x v="12"/>
    <x v="2"/>
    <n v="12"/>
    <x v="3"/>
    <x v="27"/>
    <s v="2019.06.12水 栃木32 昔をしのぶ古墳のみち 7.3km 曇 15:05～17:55 3:10→2:50"/>
  </r>
  <r>
    <x v="12"/>
    <x v="2"/>
    <n v="22"/>
    <x v="0"/>
    <x v="28"/>
    <s v="2019.06.22土 雨時々曇 あじさい寺 妙楽寺／川崎市緑化センターと二ヶ領用水"/>
  </r>
  <r>
    <x v="12"/>
    <x v="2"/>
    <n v="25"/>
    <x v="0"/>
    <x v="28"/>
    <s v="2019.06.25火 晴 多摩川水辺の自然コースと稲田公園"/>
  </r>
  <r>
    <x v="12"/>
    <x v="2"/>
    <n v="26"/>
    <x v="0"/>
    <x v="29"/>
    <s v="2019.06.26水 晴 駒場野公園～松濤美術館～鍋島松濤公園／駒場公園～旧前田侯爵邸～日本近代文学館"/>
  </r>
  <r>
    <x v="12"/>
    <x v="11"/>
    <n v="3"/>
    <x v="1"/>
    <x v="1"/>
    <s v="2019.07.03水 曇 高尾山口駅～高尾病院～ⓢケーブル高尾山駅～高尾病院～高尾山口駅（－長沼駅～長沼公園～野猿峠～季重神社～平山城址公園～平山城址公園駅）"/>
  </r>
  <r>
    <x v="12"/>
    <x v="11"/>
    <n v="3"/>
    <x v="0"/>
    <x v="5"/>
    <s v="2019.07.03水 曇 （高尾山口駅～高尾病院～ⓢケーブル高尾山駅～高尾病院～高尾山口駅）－長沼駅～長沼公園～野猿峠～季重神社～平山城址公園～平山城址公園駅"/>
  </r>
  <r>
    <x v="12"/>
    <x v="3"/>
    <n v="7"/>
    <x v="3"/>
    <x v="27"/>
    <s v="2019.08.07水 栃木01 赤銅のみち 13.5→17.4km 晴 11:06～17:10_x000a_5:50→6:04"/>
  </r>
  <r>
    <x v="12"/>
    <x v="3"/>
    <n v="8"/>
    <x v="3"/>
    <x v="27"/>
    <s v="2019.08.08木 栃木23 ヤシオ咲く庚申のみち 7.0km+(7.0km)=14.0km _x000a_晴後雷雨 7:31～13:33 3:10+(2:35)=5:45→3:35+(2:27)=6:02"/>
  </r>
  <r>
    <x v="12"/>
    <x v="3"/>
    <n v="22"/>
    <x v="1"/>
    <x v="1"/>
    <s v="2019.08.22木 曇 高尾山口駅～高尾病院～ⓢケーブル高尾山駅～金毘羅台～金毘羅台歩道～落合～高尾駅"/>
  </r>
  <r>
    <x v="12"/>
    <x v="3"/>
    <n v="25"/>
    <x v="0"/>
    <x v="28"/>
    <s v="2019.08.25日 晴 小沢城址＆穴澤天神社大祭"/>
  </r>
  <r>
    <x v="12"/>
    <x v="3"/>
    <n v="29"/>
    <x v="0"/>
    <x v="5"/>
    <s v="2019.08.29木 晴 都立小宮公園・ひよどり山／都立滝山公園・滝山城址"/>
  </r>
  <r>
    <x v="12"/>
    <x v="4"/>
    <n v="12"/>
    <x v="3"/>
    <x v="27"/>
    <s v="2019.09.12木 栃木04 湿原とせせらぎのみち 11.8km-3 曇時々晴 8:49～13:19 4:00→4:30"/>
  </r>
  <r>
    <x v="12"/>
    <x v="4"/>
    <n v="12"/>
    <x v="3"/>
    <x v="27"/>
    <s v="2019.09.12木 栃木03 高原と牧場のみち 8.5km-3 晴時々曇 13:25～16:38 2:45→3:13"/>
  </r>
  <r>
    <x v="12"/>
    <x v="4"/>
    <n v="13"/>
    <x v="3"/>
    <x v="27"/>
    <s v="2019.09.13金 栃木02 修験行者のみち 12.5km-3 曇時々雨 15:05～17:55 4:00→2:50"/>
  </r>
  <r>
    <x v="12"/>
    <x v="12"/>
    <m/>
    <x v="4"/>
    <x v="30"/>
    <m/>
  </r>
  <r>
    <x v="12"/>
    <x v="12"/>
    <m/>
    <x v="4"/>
    <x v="30"/>
    <m/>
  </r>
  <r>
    <x v="13"/>
    <x v="12"/>
    <m/>
    <x v="4"/>
    <x v="30"/>
    <m/>
  </r>
  <r>
    <x v="13"/>
    <x v="12"/>
    <m/>
    <x v="4"/>
    <x v="30"/>
    <m/>
  </r>
  <r>
    <x v="13"/>
    <x v="12"/>
    <m/>
    <x v="4"/>
    <x v="30"/>
    <m/>
  </r>
  <r>
    <x v="13"/>
    <x v="12"/>
    <m/>
    <x v="4"/>
    <x v="30"/>
    <m/>
  </r>
  <r>
    <x v="13"/>
    <x v="12"/>
    <m/>
    <x v="4"/>
    <x v="30"/>
    <m/>
  </r>
  <r>
    <x v="13"/>
    <x v="12"/>
    <m/>
    <x v="4"/>
    <x v="30"/>
    <m/>
  </r>
  <r>
    <x v="13"/>
    <x v="12"/>
    <m/>
    <x v="4"/>
    <x v="30"/>
    <m/>
  </r>
  <r>
    <x v="13"/>
    <x v="12"/>
    <m/>
    <x v="4"/>
    <x v="3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ﾋﾟﾎﾞｯﾄﾃｰﾌﾞﾙ1" cacheId="3" applyNumberFormats="0" applyBorderFormats="0" applyFontFormats="0" applyPatternFormats="0" applyAlignmentFormats="0" applyWidthHeightFormats="1" dataCaption="値" updatedVersion="5" minRefreshableVersion="3" useAutoFormatting="1" itemPrintTitles="1" createdVersion="5" indent="0" outline="1" outlineData="1" multipleFieldFilters="0">
  <location ref="A4:N113" firstHeaderRow="1" firstDataRow="2" firstDataCol="1"/>
  <pivotFields count="6">
    <pivotField axis="axisRow" showAll="0" sortType="descending">
      <items count="15">
        <item x="13"/>
        <item x="12"/>
        <item x="11"/>
        <item x="10"/>
        <item x="9"/>
        <item x="8"/>
        <item x="7"/>
        <item x="6"/>
        <item x="5"/>
        <item x="4"/>
        <item x="3"/>
        <item x="2"/>
        <item x="1"/>
        <item x="0"/>
        <item t="default"/>
      </items>
    </pivotField>
    <pivotField axis="axisCol" showAll="0">
      <items count="14">
        <item x="10"/>
        <item x="7"/>
        <item x="0"/>
        <item x="1"/>
        <item x="8"/>
        <item x="2"/>
        <item x="11"/>
        <item x="3"/>
        <item x="4"/>
        <item x="5"/>
        <item x="6"/>
        <item x="9"/>
        <item h="1" x="12"/>
        <item t="default"/>
      </items>
    </pivotField>
    <pivotField showAll="0"/>
    <pivotField axis="axisRow" dataField="1" showAll="0" sortType="ascending">
      <items count="6">
        <item x="0"/>
        <item x="3"/>
        <item x="1"/>
        <item x="2"/>
        <item x="4"/>
        <item t="default"/>
      </items>
    </pivotField>
    <pivotField axis="axisRow" showAll="0">
      <items count="32">
        <item x="4"/>
        <item x="13"/>
        <item x="14"/>
        <item x="3"/>
        <item x="12"/>
        <item x="9"/>
        <item x="8"/>
        <item x="1"/>
        <item x="6"/>
        <item x="17"/>
        <item x="5"/>
        <item x="11"/>
        <item x="18"/>
        <item x="30"/>
        <item x="2"/>
        <item x="7"/>
        <item x="0"/>
        <item x="10"/>
        <item x="20"/>
        <item x="15"/>
        <item x="16"/>
        <item x="21"/>
        <item x="22"/>
        <item x="19"/>
        <item x="23"/>
        <item x="25"/>
        <item x="26"/>
        <item x="27"/>
        <item x="24"/>
        <item x="28"/>
        <item x="29"/>
        <item t="default"/>
      </items>
    </pivotField>
    <pivotField showAll="0"/>
  </pivotFields>
  <rowFields count="3">
    <field x="3"/>
    <field x="4"/>
    <field x="0"/>
  </rowFields>
  <rowItems count="108">
    <i>
      <x/>
    </i>
    <i r="1">
      <x v="3"/>
    </i>
    <i r="2">
      <x v="5"/>
    </i>
    <i r="2">
      <x v="6"/>
    </i>
    <i r="2">
      <x v="7"/>
    </i>
    <i r="2">
      <x v="8"/>
    </i>
    <i r="2">
      <x v="9"/>
    </i>
    <i r="1">
      <x v="10"/>
    </i>
    <i r="2">
      <x v="1"/>
    </i>
    <i r="2">
      <x v="3"/>
    </i>
    <i r="2">
      <x v="5"/>
    </i>
    <i r="2">
      <x v="6"/>
    </i>
    <i r="2">
      <x v="7"/>
    </i>
    <i r="2">
      <x v="9"/>
    </i>
    <i r="1">
      <x v="14"/>
    </i>
    <i r="2">
      <x v="4"/>
    </i>
    <i r="2">
      <x v="6"/>
    </i>
    <i r="2">
      <x v="7"/>
    </i>
    <i r="2">
      <x v="8"/>
    </i>
    <i r="2">
      <x v="9"/>
    </i>
    <i r="2">
      <x v="10"/>
    </i>
    <i r="2">
      <x v="11"/>
    </i>
    <i r="1">
      <x v="16"/>
    </i>
    <i r="2">
      <x v="11"/>
    </i>
    <i r="2">
      <x v="12"/>
    </i>
    <i r="2">
      <x v="13"/>
    </i>
    <i r="1">
      <x v="17"/>
    </i>
    <i r="2">
      <x v="7"/>
    </i>
    <i r="1">
      <x v="18"/>
    </i>
    <i r="2">
      <x v="4"/>
    </i>
    <i r="1">
      <x v="29"/>
    </i>
    <i r="2">
      <x v="1"/>
    </i>
    <i r="1">
      <x v="30"/>
    </i>
    <i r="2">
      <x v="1"/>
    </i>
    <i>
      <x v="1"/>
    </i>
    <i r="1">
      <x v="19"/>
    </i>
    <i r="2">
      <x v="5"/>
    </i>
    <i r="1">
      <x v="20"/>
    </i>
    <i r="2">
      <x v="5"/>
    </i>
    <i r="1">
      <x v="21"/>
    </i>
    <i r="2">
      <x v="2"/>
    </i>
    <i r="2">
      <x v="3"/>
    </i>
    <i r="2">
      <x v="4"/>
    </i>
    <i r="1">
      <x v="22"/>
    </i>
    <i r="2">
      <x v="3"/>
    </i>
    <i r="2">
      <x v="4"/>
    </i>
    <i r="1">
      <x v="23"/>
    </i>
    <i r="2">
      <x v="4"/>
    </i>
    <i r="2">
      <x v="5"/>
    </i>
    <i r="1">
      <x v="25"/>
    </i>
    <i r="2">
      <x v="2"/>
    </i>
    <i r="1">
      <x v="27"/>
    </i>
    <i r="2">
      <x v="1"/>
    </i>
    <i r="2">
      <x v="2"/>
    </i>
    <i>
      <x v="2"/>
    </i>
    <i r="1">
      <x v="2"/>
    </i>
    <i r="2">
      <x v="1"/>
    </i>
    <i r="2">
      <x v="2"/>
    </i>
    <i r="2">
      <x v="3"/>
    </i>
    <i r="2">
      <x v="4"/>
    </i>
    <i r="2">
      <x v="5"/>
    </i>
    <i r="1">
      <x v="7"/>
    </i>
    <i r="2">
      <x v="1"/>
    </i>
    <i r="2">
      <x v="2"/>
    </i>
    <i r="2">
      <x v="3"/>
    </i>
    <i r="2">
      <x v="4"/>
    </i>
    <i r="2">
      <x v="5"/>
    </i>
    <i r="2">
      <x v="6"/>
    </i>
    <i r="2">
      <x v="7"/>
    </i>
    <i r="2">
      <x v="8"/>
    </i>
    <i r="2">
      <x v="9"/>
    </i>
    <i r="2">
      <x v="10"/>
    </i>
    <i r="2">
      <x v="11"/>
    </i>
    <i r="2">
      <x v="12"/>
    </i>
    <i r="1">
      <x v="11"/>
    </i>
    <i r="2">
      <x v="2"/>
    </i>
    <i r="2">
      <x v="3"/>
    </i>
    <i r="2">
      <x v="5"/>
    </i>
    <i r="2">
      <x v="6"/>
    </i>
    <i r="1">
      <x v="12"/>
    </i>
    <i r="2">
      <x v="5"/>
    </i>
    <i r="1">
      <x v="25"/>
    </i>
    <i r="2">
      <x v="2"/>
    </i>
    <i>
      <x v="3"/>
    </i>
    <i r="1">
      <x/>
    </i>
    <i r="2">
      <x v="9"/>
    </i>
    <i r="1">
      <x v="1"/>
    </i>
    <i r="2">
      <x v="5"/>
    </i>
    <i r="1">
      <x v="4"/>
    </i>
    <i r="2">
      <x v="6"/>
    </i>
    <i r="1">
      <x v="5"/>
    </i>
    <i r="2">
      <x v="7"/>
    </i>
    <i r="1">
      <x v="6"/>
    </i>
    <i r="2">
      <x v="8"/>
    </i>
    <i r="1">
      <x v="8"/>
    </i>
    <i r="2">
      <x v="8"/>
    </i>
    <i r="1">
      <x v="9"/>
    </i>
    <i r="2">
      <x v="5"/>
    </i>
    <i r="1">
      <x v="15"/>
    </i>
    <i r="2">
      <x v="8"/>
    </i>
    <i r="1">
      <x v="24"/>
    </i>
    <i r="2">
      <x v="3"/>
    </i>
    <i r="1">
      <x v="26"/>
    </i>
    <i r="2">
      <x v="2"/>
    </i>
    <i r="1">
      <x v="28"/>
    </i>
    <i r="2">
      <x v="2"/>
    </i>
    <i r="2">
      <x v="3"/>
    </i>
    <i t="grand">
      <x/>
    </i>
  </rowItems>
  <colFields count="1">
    <field x="1"/>
  </colFields>
  <colItems count="13">
    <i>
      <x/>
    </i>
    <i>
      <x v="1"/>
    </i>
    <i>
      <x v="2"/>
    </i>
    <i>
      <x v="3"/>
    </i>
    <i>
      <x v="4"/>
    </i>
    <i>
      <x v="5"/>
    </i>
    <i>
      <x v="6"/>
    </i>
    <i>
      <x v="7"/>
    </i>
    <i>
      <x v="8"/>
    </i>
    <i>
      <x v="9"/>
    </i>
    <i>
      <x v="10"/>
    </i>
    <i>
      <x v="11"/>
    </i>
    <i t="grand">
      <x/>
    </i>
  </colItems>
  <dataFields count="1">
    <dataField name="データの個数 / 区分1" fld="3" subtotal="count" baseField="0" baseItem="0"/>
  </dataFields>
  <formats count="190">
    <format dxfId="395">
      <pivotArea outline="0" collapsedLevelsAreSubtotals="1" fieldPosition="0"/>
    </format>
    <format dxfId="394">
      <pivotArea field="3" type="button" dataOnly="0" labelOnly="1" outline="0" axis="axisRow" fieldPosition="0"/>
    </format>
    <format dxfId="393">
      <pivotArea dataOnly="0" labelOnly="1" fieldPosition="0">
        <references count="1">
          <reference field="3" count="0"/>
        </references>
      </pivotArea>
    </format>
    <format dxfId="392">
      <pivotArea dataOnly="0" labelOnly="1" grandRow="1" outline="0" fieldPosition="0"/>
    </format>
    <format dxfId="391">
      <pivotArea dataOnly="0" labelOnly="1" fieldPosition="0">
        <references count="2">
          <reference field="3" count="1" selected="0">
            <x v="0"/>
          </reference>
          <reference field="4" count="0"/>
        </references>
      </pivotArea>
    </format>
    <format dxfId="390">
      <pivotArea dataOnly="0" labelOnly="1" fieldPosition="0">
        <references count="3">
          <reference field="0" count="0"/>
          <reference field="3" count="1" selected="0">
            <x v="0"/>
          </reference>
          <reference field="4" count="1" selected="0">
            <x v="3"/>
          </reference>
        </references>
      </pivotArea>
    </format>
    <format dxfId="389">
      <pivotArea dataOnly="0" labelOnly="1" fieldPosition="0">
        <references count="1">
          <reference field="1" count="0"/>
        </references>
      </pivotArea>
    </format>
    <format dxfId="388">
      <pivotArea dataOnly="0" labelOnly="1" grandCol="1" outline="0" fieldPosition="0"/>
    </format>
    <format dxfId="387">
      <pivotArea type="all" dataOnly="0" outline="0" fieldPosition="0"/>
    </format>
    <format dxfId="386">
      <pivotArea outline="0" collapsedLevelsAreSubtotals="1" fieldPosition="0"/>
    </format>
    <format dxfId="385">
      <pivotArea dataOnly="0" labelOnly="1" fieldPosition="0">
        <references count="1">
          <reference field="3" count="3">
            <x v="0"/>
            <x v="2"/>
            <x v="3"/>
          </reference>
        </references>
      </pivotArea>
    </format>
    <format dxfId="384">
      <pivotArea dataOnly="0" labelOnly="1" grandRow="1" outline="0" fieldPosition="0"/>
    </format>
    <format dxfId="383">
      <pivotArea dataOnly="0" labelOnly="1" fieldPosition="0">
        <references count="2">
          <reference field="3" count="1" selected="0">
            <x v="0"/>
          </reference>
          <reference field="4" count="18">
            <x v="0"/>
            <x v="1"/>
            <x v="2"/>
            <x v="3"/>
            <x v="4"/>
            <x v="5"/>
            <x v="6"/>
            <x v="7"/>
            <x v="8"/>
            <x v="9"/>
            <x v="10"/>
            <x v="11"/>
            <x v="12"/>
            <x v="14"/>
            <x v="15"/>
            <x v="16"/>
            <x v="17"/>
            <x v="18"/>
          </reference>
        </references>
      </pivotArea>
    </format>
    <format dxfId="382">
      <pivotArea dataOnly="0" labelOnly="1" fieldPosition="0">
        <references count="3">
          <reference field="0" count="10">
            <x v="4"/>
            <x v="5"/>
            <x v="6"/>
            <x v="7"/>
            <x v="8"/>
            <x v="9"/>
            <x v="10"/>
            <x v="11"/>
            <x v="12"/>
            <x v="13"/>
          </reference>
          <reference field="3" count="1" selected="0">
            <x v="0"/>
          </reference>
          <reference field="4" count="1" selected="0">
            <x v="3"/>
          </reference>
        </references>
      </pivotArea>
    </format>
    <format dxfId="381">
      <pivotArea dataOnly="0" labelOnly="1" fieldPosition="0">
        <references count="1">
          <reference field="1" count="0"/>
        </references>
      </pivotArea>
    </format>
    <format dxfId="380">
      <pivotArea dataOnly="0" labelOnly="1" grandCol="1" outline="0" fieldPosition="0"/>
    </format>
    <format dxfId="379">
      <pivotArea collapsedLevelsAreSubtotals="1" fieldPosition="0">
        <references count="1">
          <reference field="3" count="1">
            <x v="0"/>
          </reference>
        </references>
      </pivotArea>
    </format>
    <format dxfId="378">
      <pivotArea dataOnly="0" labelOnly="1" fieldPosition="0">
        <references count="1">
          <reference field="3" count="1">
            <x v="0"/>
          </reference>
        </references>
      </pivotArea>
    </format>
    <format dxfId="377">
      <pivotArea dataOnly="0" labelOnly="1" fieldPosition="0">
        <references count="1">
          <reference field="3" count="1">
            <x v="1"/>
          </reference>
        </references>
      </pivotArea>
    </format>
    <format dxfId="376">
      <pivotArea dataOnly="0" labelOnly="1" fieldPosition="0">
        <references count="1">
          <reference field="3" count="1">
            <x v="2"/>
          </reference>
        </references>
      </pivotArea>
    </format>
    <format dxfId="375">
      <pivotArea dataOnly="0" labelOnly="1" fieldPosition="0">
        <references count="1">
          <reference field="3" count="1">
            <x v="3"/>
          </reference>
        </references>
      </pivotArea>
    </format>
    <format dxfId="374">
      <pivotArea field="3" grandCol="1" collapsedLevelsAreSubtotals="1" axis="axisRow" fieldPosition="0">
        <references count="1">
          <reference field="3" count="1">
            <x v="1"/>
          </reference>
        </references>
      </pivotArea>
    </format>
    <format dxfId="373">
      <pivotArea grandRow="1" grandCol="1" outline="0" collapsedLevelsAreSubtotals="1" fieldPosition="0"/>
    </format>
    <format dxfId="372">
      <pivotArea collapsedLevelsAreSubtotals="1" fieldPosition="0">
        <references count="1">
          <reference field="3" count="1">
            <x v="1"/>
          </reference>
        </references>
      </pivotArea>
    </format>
    <format dxfId="371">
      <pivotArea dataOnly="0" labelOnly="1" fieldPosition="0">
        <references count="1">
          <reference field="3" count="1">
            <x v="1"/>
          </reference>
        </references>
      </pivotArea>
    </format>
    <format dxfId="370">
      <pivotArea collapsedLevelsAreSubtotals="1" fieldPosition="0">
        <references count="1">
          <reference field="3" count="1">
            <x v="2"/>
          </reference>
        </references>
      </pivotArea>
    </format>
    <format dxfId="369">
      <pivotArea dataOnly="0" labelOnly="1" fieldPosition="0">
        <references count="1">
          <reference field="3" count="1">
            <x v="2"/>
          </reference>
        </references>
      </pivotArea>
    </format>
    <format dxfId="368">
      <pivotArea collapsedLevelsAreSubtotals="1" fieldPosition="0">
        <references count="1">
          <reference field="3" count="1">
            <x v="3"/>
          </reference>
        </references>
      </pivotArea>
    </format>
    <format dxfId="367">
      <pivotArea dataOnly="0" labelOnly="1" fieldPosition="0">
        <references count="1">
          <reference field="3" count="1">
            <x v="3"/>
          </reference>
        </references>
      </pivotArea>
    </format>
    <format dxfId="366">
      <pivotArea collapsedLevelsAreSubtotals="1" fieldPosition="0">
        <references count="2">
          <reference field="1" count="2" selected="0">
            <x v="1"/>
            <x v="2"/>
          </reference>
          <reference field="3" count="1">
            <x v="2"/>
          </reference>
        </references>
      </pivotArea>
    </format>
    <format dxfId="365">
      <pivotArea collapsedLevelsAreSubtotals="1" fieldPosition="0">
        <references count="3">
          <reference field="1" count="1" selected="0">
            <x v="1"/>
          </reference>
          <reference field="3" count="1" selected="0">
            <x v="1"/>
          </reference>
          <reference field="4" count="1">
            <x v="22"/>
          </reference>
        </references>
      </pivotArea>
    </format>
    <format dxfId="364">
      <pivotArea collapsedLevelsAreSubtotals="1" fieldPosition="0">
        <references count="3">
          <reference field="1" count="1" selected="0">
            <x v="3"/>
          </reference>
          <reference field="3" count="1" selected="0">
            <x v="1"/>
          </reference>
          <reference field="4" count="1">
            <x v="22"/>
          </reference>
        </references>
      </pivotArea>
    </format>
    <format dxfId="363">
      <pivotArea collapsedLevelsAreSubtotals="1" fieldPosition="0">
        <references count="4">
          <reference field="0" count="2">
            <x v="3"/>
            <x v="4"/>
          </reference>
          <reference field="1" count="2" selected="0">
            <x v="1"/>
            <x v="2"/>
          </reference>
          <reference field="3" count="1" selected="0">
            <x v="2"/>
          </reference>
          <reference field="4" count="1" selected="0">
            <x v="7"/>
          </reference>
        </references>
      </pivotArea>
    </format>
    <format dxfId="362">
      <pivotArea collapsedLevelsAreSubtotals="1" fieldPosition="0">
        <references count="4">
          <reference field="0" count="1">
            <x v="3"/>
          </reference>
          <reference field="1" count="1" selected="0">
            <x v="3"/>
          </reference>
          <reference field="3" count="1" selected="0">
            <x v="2"/>
          </reference>
          <reference field="4" count="1" selected="0">
            <x v="7"/>
          </reference>
        </references>
      </pivotArea>
    </format>
    <format dxfId="361">
      <pivotArea collapsedLevelsAreSubtotals="1" fieldPosition="0">
        <references count="3">
          <reference field="1" count="1" selected="0">
            <x v="2"/>
          </reference>
          <reference field="3" count="1" selected="0">
            <x v="1"/>
          </reference>
          <reference field="4" count="1">
            <x v="22"/>
          </reference>
        </references>
      </pivotArea>
    </format>
    <format dxfId="360">
      <pivotArea collapsedLevelsAreSubtotals="1" fieldPosition="0">
        <references count="2">
          <reference field="1" count="1" selected="0">
            <x v="1"/>
          </reference>
          <reference field="3" count="1">
            <x v="2"/>
          </reference>
        </references>
      </pivotArea>
    </format>
    <format dxfId="359">
      <pivotArea collapsedLevelsAreSubtotals="1" fieldPosition="0">
        <references count="2">
          <reference field="1" count="1" selected="0">
            <x v="2"/>
          </reference>
          <reference field="3" count="1">
            <x v="2"/>
          </reference>
        </references>
      </pivotArea>
    </format>
    <format dxfId="358">
      <pivotArea field="1" grandRow="1" outline="0" collapsedLevelsAreSubtotals="1" axis="axisCol" fieldPosition="0">
        <references count="1">
          <reference field="1" count="1" selected="0">
            <x v="3"/>
          </reference>
        </references>
      </pivotArea>
    </format>
    <format dxfId="357">
      <pivotArea collapsedLevelsAreSubtotals="1" fieldPosition="0">
        <references count="3">
          <reference field="1" count="1" selected="0">
            <x v="4"/>
          </reference>
          <reference field="3" count="1" selected="0">
            <x v="3"/>
          </reference>
          <reference field="4" count="1">
            <x v="24"/>
          </reference>
        </references>
      </pivotArea>
    </format>
    <format dxfId="356">
      <pivotArea collapsedLevelsAreSubtotals="1" fieldPosition="0">
        <references count="4">
          <reference field="0" count="1">
            <x v="3"/>
          </reference>
          <reference field="1" count="1" selected="0">
            <x v="4"/>
          </reference>
          <reference field="3" count="1" selected="0">
            <x v="3"/>
          </reference>
          <reference field="4" count="1" selected="0">
            <x v="24"/>
          </reference>
        </references>
      </pivotArea>
    </format>
    <format dxfId="355">
      <pivotArea field="4" grandCol="1" collapsedLevelsAreSubtotals="1" axis="axisRow" fieldPosition="1">
        <references count="2">
          <reference field="3" count="1" selected="0">
            <x v="3"/>
          </reference>
          <reference field="4" count="1">
            <x v="24"/>
          </reference>
        </references>
      </pivotArea>
    </format>
    <format dxfId="354">
      <pivotArea field="4" grandCol="1" collapsedLevelsAreSubtotals="1" axis="axisRow" fieldPosition="1">
        <references count="3">
          <reference field="0" count="1">
            <x v="3"/>
          </reference>
          <reference field="3" count="1" selected="0">
            <x v="3"/>
          </reference>
          <reference field="4" count="1" selected="0">
            <x v="24"/>
          </reference>
        </references>
      </pivotArea>
    </format>
    <format dxfId="353">
      <pivotArea collapsedLevelsAreSubtotals="1" fieldPosition="0">
        <references count="4">
          <reference field="0" count="1">
            <x v="3"/>
          </reference>
          <reference field="1" count="1" selected="0">
            <x v="3"/>
          </reference>
          <reference field="3" count="1" selected="0">
            <x v="2"/>
          </reference>
          <reference field="4" count="1" selected="0">
            <x v="2"/>
          </reference>
        </references>
      </pivotArea>
    </format>
    <format dxfId="352">
      <pivotArea collapsedLevelsAreSubtotals="1" fieldPosition="0">
        <references count="4">
          <reference field="0" count="1">
            <x v="3"/>
          </reference>
          <reference field="1" count="4" selected="0">
            <x v="1"/>
            <x v="2"/>
            <x v="3"/>
            <x v="4"/>
          </reference>
          <reference field="3" count="1" selected="0">
            <x v="1"/>
          </reference>
          <reference field="4" count="1" selected="0">
            <x v="22"/>
          </reference>
        </references>
      </pivotArea>
    </format>
    <format dxfId="351">
      <pivotArea collapsedLevelsAreSubtotals="1" fieldPosition="0">
        <references count="3">
          <reference field="1" count="2" selected="0">
            <x v="5"/>
            <x v="6"/>
          </reference>
          <reference field="3" count="1" selected="0">
            <x v="1"/>
          </reference>
          <reference field="4" count="1">
            <x v="21"/>
          </reference>
        </references>
      </pivotArea>
    </format>
    <format dxfId="350">
      <pivotArea collapsedLevelsAreSubtotals="1" fieldPosition="0">
        <references count="3">
          <reference field="1" count="2" selected="0">
            <x v="4"/>
            <x v="5"/>
          </reference>
          <reference field="3" count="1" selected="0">
            <x v="1"/>
          </reference>
          <reference field="4" count="1">
            <x v="22"/>
          </reference>
        </references>
      </pivotArea>
    </format>
    <format dxfId="349">
      <pivotArea field="4" grandCol="1" collapsedLevelsAreSubtotals="1" axis="axisRow" fieldPosition="1">
        <references count="2">
          <reference field="3" count="1" selected="0">
            <x v="1"/>
          </reference>
          <reference field="4" count="1">
            <x v="22"/>
          </reference>
        </references>
      </pivotArea>
    </format>
    <format dxfId="348">
      <pivotArea collapsedLevelsAreSubtotals="1" fieldPosition="0">
        <references count="3">
          <reference field="1" count="8" selected="0">
            <x v="4"/>
            <x v="5"/>
            <x v="6"/>
            <x v="7"/>
            <x v="8"/>
            <x v="9"/>
            <x v="10"/>
            <x v="11"/>
          </reference>
          <reference field="3" count="1" selected="0">
            <x v="2"/>
          </reference>
          <reference field="4" count="1">
            <x v="7"/>
          </reference>
        </references>
      </pivotArea>
    </format>
    <format dxfId="347">
      <pivotArea field="4" grandCol="1" collapsedLevelsAreSubtotals="1" axis="axisRow" fieldPosition="1">
        <references count="2">
          <reference field="3" count="1" selected="0">
            <x v="2"/>
          </reference>
          <reference field="4" count="1">
            <x v="7"/>
          </reference>
        </references>
      </pivotArea>
    </format>
    <format dxfId="346">
      <pivotArea collapsedLevelsAreSubtotals="1" fieldPosition="0">
        <references count="4">
          <reference field="0" count="1">
            <x v="3"/>
          </reference>
          <reference field="1" count="8" selected="0">
            <x v="4"/>
            <x v="5"/>
            <x v="6"/>
            <x v="7"/>
            <x v="8"/>
            <x v="9"/>
            <x v="10"/>
            <x v="11"/>
          </reference>
          <reference field="3" count="1" selected="0">
            <x v="2"/>
          </reference>
          <reference field="4" count="1" selected="0">
            <x v="7"/>
          </reference>
        </references>
      </pivotArea>
    </format>
    <format dxfId="345">
      <pivotArea field="4" grandCol="1" collapsedLevelsAreSubtotals="1" axis="axisRow" fieldPosition="1">
        <references count="3">
          <reference field="0" count="1">
            <x v="3"/>
          </reference>
          <reference field="3" count="1" selected="0">
            <x v="2"/>
          </reference>
          <reference field="4" count="1" selected="0">
            <x v="7"/>
          </reference>
        </references>
      </pivotArea>
    </format>
    <format dxfId="344">
      <pivotArea collapsedLevelsAreSubtotals="1" fieldPosition="0">
        <references count="2">
          <reference field="1" count="1" selected="0">
            <x v="4"/>
          </reference>
          <reference field="3" count="1">
            <x v="3"/>
          </reference>
        </references>
      </pivotArea>
    </format>
    <format dxfId="343">
      <pivotArea field="1" grandRow="1" outline="0" collapsedLevelsAreSubtotals="1" axis="axisCol" fieldPosition="0">
        <references count="1">
          <reference field="1" count="2" selected="0">
            <x v="5"/>
            <x v="6"/>
          </reference>
        </references>
      </pivotArea>
    </format>
    <format dxfId="342">
      <pivotArea field="4" grandCol="1" collapsedLevelsAreSubtotals="1" axis="axisRow" fieldPosition="1">
        <references count="3">
          <reference field="0" count="1">
            <x v="3"/>
          </reference>
          <reference field="3" count="1" selected="0">
            <x v="1"/>
          </reference>
          <reference field="4" count="1" selected="0">
            <x v="22"/>
          </reference>
        </references>
      </pivotArea>
    </format>
    <format dxfId="341">
      <pivotArea field="4" grandCol="1" collapsedLevelsAreSubtotals="1" axis="axisRow" fieldPosition="1">
        <references count="3">
          <reference field="0" count="1">
            <x v="3"/>
          </reference>
          <reference field="3" count="1" selected="0">
            <x v="2"/>
          </reference>
          <reference field="4" count="1" selected="0">
            <x v="2"/>
          </reference>
        </references>
      </pivotArea>
    </format>
    <format dxfId="340">
      <pivotArea field="3" grandCol="1" collapsedLevelsAreSubtotals="1" axis="axisRow" fieldPosition="0">
        <references count="1">
          <reference field="3" count="1">
            <x v="3"/>
          </reference>
        </references>
      </pivotArea>
    </format>
    <format dxfId="339">
      <pivotArea collapsedLevelsAreSubtotals="1" fieldPosition="0">
        <references count="4">
          <reference field="0" count="1">
            <x v="3"/>
          </reference>
          <reference field="1" count="3" selected="0">
            <x v="5"/>
            <x v="6"/>
            <x v="7"/>
          </reference>
          <reference field="3" count="1" selected="0">
            <x v="1"/>
          </reference>
          <reference field="4" count="1" selected="0">
            <x v="21"/>
          </reference>
        </references>
      </pivotArea>
    </format>
    <format dxfId="338">
      <pivotArea collapsedLevelsAreSubtotals="1" fieldPosition="0">
        <references count="4">
          <reference field="0" count="2">
            <x v="3"/>
            <x v="4"/>
          </reference>
          <reference field="1" count="2" selected="0">
            <x v="6"/>
            <x v="7"/>
          </reference>
          <reference field="3" count="1" selected="0">
            <x v="1"/>
          </reference>
          <reference field="4" count="1" selected="0">
            <x v="21"/>
          </reference>
        </references>
      </pivotArea>
    </format>
    <format dxfId="337">
      <pivotArea collapsedLevelsAreSubtotals="1" fieldPosition="0">
        <references count="3">
          <reference field="1" count="2" selected="0">
            <x v="6"/>
            <x v="7"/>
          </reference>
          <reference field="3" count="1" selected="0">
            <x v="1"/>
          </reference>
          <reference field="4" count="1">
            <x v="22"/>
          </reference>
        </references>
      </pivotArea>
    </format>
    <format dxfId="336">
      <pivotArea collapsedLevelsAreSubtotals="1" fieldPosition="0">
        <references count="4">
          <reference field="0" count="2">
            <x v="3"/>
            <x v="4"/>
          </reference>
          <reference field="1" count="2" selected="0">
            <x v="6"/>
            <x v="7"/>
          </reference>
          <reference field="3" count="1" selected="0">
            <x v="1"/>
          </reference>
          <reference field="4" count="1" selected="0">
            <x v="22"/>
          </reference>
        </references>
      </pivotArea>
    </format>
    <format dxfId="335">
      <pivotArea collapsedLevelsAreSubtotals="1" fieldPosition="0">
        <references count="3">
          <reference field="1" count="2" selected="0">
            <x v="6"/>
            <x v="7"/>
          </reference>
          <reference field="3" count="1" selected="0">
            <x v="1"/>
          </reference>
          <reference field="4" count="1">
            <x v="23"/>
          </reference>
        </references>
      </pivotArea>
    </format>
    <format dxfId="334">
      <pivotArea collapsedLevelsAreSubtotals="1" fieldPosition="0">
        <references count="4">
          <reference field="0" count="2">
            <x v="4"/>
            <x v="5"/>
          </reference>
          <reference field="1" count="2" selected="0">
            <x v="6"/>
            <x v="7"/>
          </reference>
          <reference field="3" count="1" selected="0">
            <x v="1"/>
          </reference>
          <reference field="4" count="1" selected="0">
            <x v="23"/>
          </reference>
        </references>
      </pivotArea>
    </format>
    <format dxfId="333">
      <pivotArea collapsedLevelsAreSubtotals="1" fieldPosition="0">
        <references count="3">
          <reference field="1" count="2" selected="0">
            <x v="6"/>
            <x v="7"/>
          </reference>
          <reference field="3" count="1" selected="0">
            <x v="2"/>
          </reference>
          <reference field="4" count="1">
            <x v="2"/>
          </reference>
        </references>
      </pivotArea>
    </format>
    <format dxfId="332">
      <pivotArea collapsedLevelsAreSubtotals="1" fieldPosition="0">
        <references count="4">
          <reference field="0" count="3">
            <x v="3"/>
            <x v="4"/>
            <x v="5"/>
          </reference>
          <reference field="1" count="2" selected="0">
            <x v="6"/>
            <x v="7"/>
          </reference>
          <reference field="3" count="1" selected="0">
            <x v="2"/>
          </reference>
          <reference field="4" count="1" selected="0">
            <x v="2"/>
          </reference>
        </references>
      </pivotArea>
    </format>
    <format dxfId="331">
      <pivotArea collapsedLevelsAreSubtotals="1" fieldPosition="0">
        <references count="3">
          <reference field="1" count="2" selected="0">
            <x v="6"/>
            <x v="7"/>
          </reference>
          <reference field="3" count="1" selected="0">
            <x v="2"/>
          </reference>
          <reference field="4" count="1">
            <x v="7"/>
          </reference>
        </references>
      </pivotArea>
    </format>
    <format dxfId="330">
      <pivotArea collapsedLevelsAreSubtotals="1" fieldPosition="0">
        <references count="4">
          <reference field="0" count="10">
            <x v="3"/>
            <x v="4"/>
            <x v="5"/>
            <x v="6"/>
            <x v="7"/>
            <x v="8"/>
            <x v="9"/>
            <x v="10"/>
            <x v="11"/>
            <x v="12"/>
          </reference>
          <reference field="1" count="2" selected="0">
            <x v="6"/>
            <x v="7"/>
          </reference>
          <reference field="3" count="1" selected="0">
            <x v="2"/>
          </reference>
          <reference field="4" count="1" selected="0">
            <x v="7"/>
          </reference>
        </references>
      </pivotArea>
    </format>
    <format dxfId="329">
      <pivotArea collapsedLevelsAreSubtotals="1" fieldPosition="0">
        <references count="3">
          <reference field="1" count="2" selected="0">
            <x v="6"/>
            <x v="7"/>
          </reference>
          <reference field="3" count="1" selected="0">
            <x v="2"/>
          </reference>
          <reference field="4" count="1">
            <x v="12"/>
          </reference>
        </references>
      </pivotArea>
    </format>
    <format dxfId="328">
      <pivotArea collapsedLevelsAreSubtotals="1" fieldPosition="0">
        <references count="4">
          <reference field="0" count="1">
            <x v="5"/>
          </reference>
          <reference field="1" count="2" selected="0">
            <x v="6"/>
            <x v="7"/>
          </reference>
          <reference field="3" count="1" selected="0">
            <x v="2"/>
          </reference>
          <reference field="4" count="1" selected="0">
            <x v="12"/>
          </reference>
        </references>
      </pivotArea>
    </format>
    <format dxfId="327">
      <pivotArea collapsedLevelsAreSubtotals="1" fieldPosition="0">
        <references count="2">
          <reference field="1" count="2" selected="0">
            <x v="6"/>
            <x v="7"/>
          </reference>
          <reference field="3" count="1">
            <x v="3"/>
          </reference>
        </references>
      </pivotArea>
    </format>
    <format dxfId="326">
      <pivotArea collapsedLevelsAreSubtotals="1" fieldPosition="0">
        <references count="3">
          <reference field="1" count="2" selected="0">
            <x v="6"/>
            <x v="7"/>
          </reference>
          <reference field="3" count="1" selected="0">
            <x v="3"/>
          </reference>
          <reference field="4" count="1">
            <x v="0"/>
          </reference>
        </references>
      </pivotArea>
    </format>
    <format dxfId="325">
      <pivotArea collapsedLevelsAreSubtotals="1" fieldPosition="0">
        <references count="4">
          <reference field="0" count="1">
            <x v="9"/>
          </reference>
          <reference field="1" count="2" selected="0">
            <x v="6"/>
            <x v="7"/>
          </reference>
          <reference field="3" count="1" selected="0">
            <x v="3"/>
          </reference>
          <reference field="4" count="1" selected="0">
            <x v="0"/>
          </reference>
        </references>
      </pivotArea>
    </format>
    <format dxfId="324">
      <pivotArea collapsedLevelsAreSubtotals="1" fieldPosition="0">
        <references count="3">
          <reference field="1" count="2" selected="0">
            <x v="6"/>
            <x v="7"/>
          </reference>
          <reference field="3" count="1" selected="0">
            <x v="3"/>
          </reference>
          <reference field="4" count="1">
            <x v="1"/>
          </reference>
        </references>
      </pivotArea>
    </format>
    <format dxfId="323">
      <pivotArea collapsedLevelsAreSubtotals="1" fieldPosition="0">
        <references count="4">
          <reference field="0" count="1">
            <x v="5"/>
          </reference>
          <reference field="1" count="2" selected="0">
            <x v="6"/>
            <x v="7"/>
          </reference>
          <reference field="3" count="1" selected="0">
            <x v="3"/>
          </reference>
          <reference field="4" count="1" selected="0">
            <x v="1"/>
          </reference>
        </references>
      </pivotArea>
    </format>
    <format dxfId="322">
      <pivotArea collapsedLevelsAreSubtotals="1" fieldPosition="0">
        <references count="3">
          <reference field="1" count="2" selected="0">
            <x v="6"/>
            <x v="7"/>
          </reference>
          <reference field="3" count="1" selected="0">
            <x v="3"/>
          </reference>
          <reference field="4" count="1">
            <x v="4"/>
          </reference>
        </references>
      </pivotArea>
    </format>
    <format dxfId="321">
      <pivotArea collapsedLevelsAreSubtotals="1" fieldPosition="0">
        <references count="4">
          <reference field="0" count="1">
            <x v="6"/>
          </reference>
          <reference field="1" count="2" selected="0">
            <x v="6"/>
            <x v="7"/>
          </reference>
          <reference field="3" count="1" selected="0">
            <x v="3"/>
          </reference>
          <reference field="4" count="1" selected="0">
            <x v="4"/>
          </reference>
        </references>
      </pivotArea>
    </format>
    <format dxfId="320">
      <pivotArea collapsedLevelsAreSubtotals="1" fieldPosition="0">
        <references count="3">
          <reference field="1" count="2" selected="0">
            <x v="6"/>
            <x v="7"/>
          </reference>
          <reference field="3" count="1" selected="0">
            <x v="3"/>
          </reference>
          <reference field="4" count="1">
            <x v="5"/>
          </reference>
        </references>
      </pivotArea>
    </format>
    <format dxfId="319">
      <pivotArea collapsedLevelsAreSubtotals="1" fieldPosition="0">
        <references count="4">
          <reference field="0" count="1">
            <x v="7"/>
          </reference>
          <reference field="1" count="2" selected="0">
            <x v="6"/>
            <x v="7"/>
          </reference>
          <reference field="3" count="1" selected="0">
            <x v="3"/>
          </reference>
          <reference field="4" count="1" selected="0">
            <x v="5"/>
          </reference>
        </references>
      </pivotArea>
    </format>
    <format dxfId="318">
      <pivotArea collapsedLevelsAreSubtotals="1" fieldPosition="0">
        <references count="3">
          <reference field="1" count="2" selected="0">
            <x v="6"/>
            <x v="7"/>
          </reference>
          <reference field="3" count="1" selected="0">
            <x v="3"/>
          </reference>
          <reference field="4" count="1">
            <x v="6"/>
          </reference>
        </references>
      </pivotArea>
    </format>
    <format dxfId="317">
      <pivotArea collapsedLevelsAreSubtotals="1" fieldPosition="0">
        <references count="4">
          <reference field="0" count="1">
            <x v="8"/>
          </reference>
          <reference field="1" count="2" selected="0">
            <x v="6"/>
            <x v="7"/>
          </reference>
          <reference field="3" count="1" selected="0">
            <x v="3"/>
          </reference>
          <reference field="4" count="1" selected="0">
            <x v="6"/>
          </reference>
        </references>
      </pivotArea>
    </format>
    <format dxfId="316">
      <pivotArea collapsedLevelsAreSubtotals="1" fieldPosition="0">
        <references count="3">
          <reference field="1" count="2" selected="0">
            <x v="6"/>
            <x v="7"/>
          </reference>
          <reference field="3" count="1" selected="0">
            <x v="3"/>
          </reference>
          <reference field="4" count="1">
            <x v="8"/>
          </reference>
        </references>
      </pivotArea>
    </format>
    <format dxfId="315">
      <pivotArea collapsedLevelsAreSubtotals="1" fieldPosition="0">
        <references count="4">
          <reference field="0" count="1">
            <x v="8"/>
          </reference>
          <reference field="1" count="2" selected="0">
            <x v="6"/>
            <x v="7"/>
          </reference>
          <reference field="3" count="1" selected="0">
            <x v="3"/>
          </reference>
          <reference field="4" count="1" selected="0">
            <x v="8"/>
          </reference>
        </references>
      </pivotArea>
    </format>
    <format dxfId="314">
      <pivotArea collapsedLevelsAreSubtotals="1" fieldPosition="0">
        <references count="3">
          <reference field="1" count="2" selected="0">
            <x v="6"/>
            <x v="7"/>
          </reference>
          <reference field="3" count="1" selected="0">
            <x v="3"/>
          </reference>
          <reference field="4" count="1">
            <x v="9"/>
          </reference>
        </references>
      </pivotArea>
    </format>
    <format dxfId="313">
      <pivotArea collapsedLevelsAreSubtotals="1" fieldPosition="0">
        <references count="4">
          <reference field="0" count="1">
            <x v="5"/>
          </reference>
          <reference field="1" count="2" selected="0">
            <x v="6"/>
            <x v="7"/>
          </reference>
          <reference field="3" count="1" selected="0">
            <x v="3"/>
          </reference>
          <reference field="4" count="1" selected="0">
            <x v="9"/>
          </reference>
        </references>
      </pivotArea>
    </format>
    <format dxfId="312">
      <pivotArea collapsedLevelsAreSubtotals="1" fieldPosition="0">
        <references count="3">
          <reference field="1" count="2" selected="0">
            <x v="6"/>
            <x v="7"/>
          </reference>
          <reference field="3" count="1" selected="0">
            <x v="3"/>
          </reference>
          <reference field="4" count="1">
            <x v="15"/>
          </reference>
        </references>
      </pivotArea>
    </format>
    <format dxfId="311">
      <pivotArea collapsedLevelsAreSubtotals="1" fieldPosition="0">
        <references count="4">
          <reference field="0" count="1">
            <x v="8"/>
          </reference>
          <reference field="1" count="2" selected="0">
            <x v="6"/>
            <x v="7"/>
          </reference>
          <reference field="3" count="1" selected="0">
            <x v="3"/>
          </reference>
          <reference field="4" count="1" selected="0">
            <x v="15"/>
          </reference>
        </references>
      </pivotArea>
    </format>
    <format dxfId="310">
      <pivotArea collapsedLevelsAreSubtotals="1" fieldPosition="0">
        <references count="3">
          <reference field="1" count="2" selected="0">
            <x v="6"/>
            <x v="7"/>
          </reference>
          <reference field="3" count="1" selected="0">
            <x v="3"/>
          </reference>
          <reference field="4" count="1">
            <x v="24"/>
          </reference>
        </references>
      </pivotArea>
    </format>
    <format dxfId="309">
      <pivotArea collapsedLevelsAreSubtotals="1" fieldPosition="0">
        <references count="4">
          <reference field="0" count="1">
            <x v="3"/>
          </reference>
          <reference field="1" count="2" selected="0">
            <x v="6"/>
            <x v="7"/>
          </reference>
          <reference field="3" count="1" selected="0">
            <x v="3"/>
          </reference>
          <reference field="4" count="1" selected="0">
            <x v="24"/>
          </reference>
        </references>
      </pivotArea>
    </format>
    <format dxfId="308">
      <pivotArea collapsedLevelsAreSubtotals="1" fieldPosition="0">
        <references count="2">
          <reference field="1" count="2" selected="0">
            <x v="9"/>
            <x v="10"/>
          </reference>
          <reference field="3" count="1">
            <x v="1"/>
          </reference>
        </references>
      </pivotArea>
    </format>
    <format dxfId="307">
      <pivotArea collapsedLevelsAreSubtotals="1" fieldPosition="0">
        <references count="3">
          <reference field="1" count="2" selected="0">
            <x v="9"/>
            <x v="10"/>
          </reference>
          <reference field="3" count="1" selected="0">
            <x v="1"/>
          </reference>
          <reference field="4" count="1">
            <x v="19"/>
          </reference>
        </references>
      </pivotArea>
    </format>
    <format dxfId="306">
      <pivotArea collapsedLevelsAreSubtotals="1" fieldPosition="0">
        <references count="4">
          <reference field="0" count="1">
            <x v="5"/>
          </reference>
          <reference field="1" count="2" selected="0">
            <x v="9"/>
            <x v="10"/>
          </reference>
          <reference field="3" count="1" selected="0">
            <x v="1"/>
          </reference>
          <reference field="4" count="1" selected="0">
            <x v="19"/>
          </reference>
        </references>
      </pivotArea>
    </format>
    <format dxfId="305">
      <pivotArea collapsedLevelsAreSubtotals="1" fieldPosition="0">
        <references count="4">
          <reference field="0" count="1">
            <x v="3"/>
          </reference>
          <reference field="1" count="1" selected="0">
            <x v="10"/>
          </reference>
          <reference field="3" count="1" selected="0">
            <x v="1"/>
          </reference>
          <reference field="4" count="1" selected="0">
            <x v="21"/>
          </reference>
        </references>
      </pivotArea>
    </format>
    <format dxfId="304">
      <pivotArea collapsedLevelsAreSubtotals="1" fieldPosition="0">
        <references count="3">
          <reference field="1" count="1" selected="0">
            <x v="10"/>
          </reference>
          <reference field="3" count="1" selected="0">
            <x v="1"/>
          </reference>
          <reference field="4" count="1">
            <x v="20"/>
          </reference>
        </references>
      </pivotArea>
    </format>
    <format dxfId="303">
      <pivotArea collapsedLevelsAreSubtotals="1" fieldPosition="0">
        <references count="3">
          <reference field="1" count="1" selected="0">
            <x v="9"/>
          </reference>
          <reference field="3" count="1" selected="0">
            <x v="1"/>
          </reference>
          <reference field="4" count="1">
            <x v="20"/>
          </reference>
        </references>
      </pivotArea>
    </format>
    <format dxfId="302">
      <pivotArea collapsedLevelsAreSubtotals="1" fieldPosition="0">
        <references count="4">
          <reference field="0" count="1">
            <x v="3"/>
          </reference>
          <reference field="1" count="1" selected="0">
            <x v="8"/>
          </reference>
          <reference field="3" count="1" selected="0">
            <x v="2"/>
          </reference>
          <reference field="4" count="1" selected="0">
            <x v="7"/>
          </reference>
        </references>
      </pivotArea>
    </format>
    <format dxfId="301">
      <pivotArea collapsedLevelsAreSubtotals="1" fieldPosition="0">
        <references count="3">
          <reference field="1" count="4" selected="0">
            <x v="8"/>
            <x v="9"/>
            <x v="10"/>
            <x v="11"/>
          </reference>
          <reference field="3" count="1" selected="0">
            <x v="1"/>
          </reference>
          <reference field="4" count="1">
            <x v="20"/>
          </reference>
        </references>
      </pivotArea>
    </format>
    <format dxfId="300">
      <pivotArea field="4" grandCol="1" collapsedLevelsAreSubtotals="1" axis="axisRow" fieldPosition="1">
        <references count="2">
          <reference field="3" count="1" selected="0">
            <x v="1"/>
          </reference>
          <reference field="4" count="1">
            <x v="20"/>
          </reference>
        </references>
      </pivotArea>
    </format>
    <format dxfId="299">
      <pivotArea collapsedLevelsAreSubtotals="1" fieldPosition="0">
        <references count="4">
          <reference field="0" count="1">
            <x v="5"/>
          </reference>
          <reference field="1" count="4" selected="0">
            <x v="8"/>
            <x v="9"/>
            <x v="10"/>
            <x v="11"/>
          </reference>
          <reference field="3" count="1" selected="0">
            <x v="1"/>
          </reference>
          <reference field="4" count="1" selected="0">
            <x v="20"/>
          </reference>
        </references>
      </pivotArea>
    </format>
    <format dxfId="298">
      <pivotArea field="4" grandCol="1" collapsedLevelsAreSubtotals="1" axis="axisRow" fieldPosition="1">
        <references count="3">
          <reference field="0" count="1">
            <x v="5"/>
          </reference>
          <reference field="3" count="1" selected="0">
            <x v="1"/>
          </reference>
          <reference field="4" count="1" selected="0">
            <x v="20"/>
          </reference>
        </references>
      </pivotArea>
    </format>
    <format dxfId="297">
      <pivotArea collapsedLevelsAreSubtotals="1" fieldPosition="0">
        <references count="3">
          <reference field="1" count="4" selected="0">
            <x v="8"/>
            <x v="9"/>
            <x v="10"/>
            <x v="11"/>
          </reference>
          <reference field="3" count="1" selected="0">
            <x v="1"/>
          </reference>
          <reference field="4" count="1">
            <x v="21"/>
          </reference>
        </references>
      </pivotArea>
    </format>
    <format dxfId="296">
      <pivotArea collapsedLevelsAreSubtotals="1" fieldPosition="0">
        <references count="4">
          <reference field="0" count="1">
            <x v="3"/>
          </reference>
          <reference field="1" count="4" selected="0">
            <x v="8"/>
            <x v="9"/>
            <x v="10"/>
            <x v="11"/>
          </reference>
          <reference field="3" count="1" selected="0">
            <x v="1"/>
          </reference>
          <reference field="4" count="1" selected="0">
            <x v="21"/>
          </reference>
        </references>
      </pivotArea>
    </format>
    <format dxfId="295">
      <pivotArea field="4" grandCol="1" collapsedLevelsAreSubtotals="1" axis="axisRow" fieldPosition="1">
        <references count="3">
          <reference field="0" count="1">
            <x v="3"/>
          </reference>
          <reference field="3" count="1" selected="0">
            <x v="1"/>
          </reference>
          <reference field="4" count="1" selected="0">
            <x v="21"/>
          </reference>
        </references>
      </pivotArea>
    </format>
    <format dxfId="294">
      <pivotArea collapsedLevelsAreSubtotals="1" fieldPosition="0">
        <references count="4">
          <reference field="0" count="2">
            <x v="2"/>
            <x v="3"/>
          </reference>
          <reference field="1" count="1" selected="0">
            <x v="0"/>
          </reference>
          <reference field="3" count="1" selected="0">
            <x v="2"/>
          </reference>
          <reference field="4" count="1" selected="0">
            <x v="7"/>
          </reference>
        </references>
      </pivotArea>
    </format>
    <format dxfId="293">
      <pivotArea collapsedLevelsAreSubtotals="1" fieldPosition="0">
        <references count="3">
          <reference field="1" count="3" selected="0">
            <x v="9"/>
            <x v="10"/>
            <x v="11"/>
          </reference>
          <reference field="3" count="1" selected="0">
            <x v="2"/>
          </reference>
          <reference field="4" count="1">
            <x v="2"/>
          </reference>
        </references>
      </pivotArea>
    </format>
    <format dxfId="292">
      <pivotArea collapsedLevelsAreSubtotals="1" fieldPosition="0">
        <references count="4">
          <reference field="0" count="3">
            <x v="3"/>
            <x v="4"/>
            <x v="5"/>
          </reference>
          <reference field="1" count="3" selected="0">
            <x v="9"/>
            <x v="10"/>
            <x v="11"/>
          </reference>
          <reference field="3" count="1" selected="0">
            <x v="2"/>
          </reference>
          <reference field="4" count="1" selected="0">
            <x v="2"/>
          </reference>
        </references>
      </pivotArea>
    </format>
    <format dxfId="291">
      <pivotArea collapsedLevelsAreSubtotals="1" fieldPosition="0">
        <references count="3">
          <reference field="1" count="3" selected="0">
            <x v="9"/>
            <x v="10"/>
            <x v="11"/>
          </reference>
          <reference field="3" count="1" selected="0">
            <x v="2"/>
          </reference>
          <reference field="4" count="1">
            <x v="7"/>
          </reference>
        </references>
      </pivotArea>
    </format>
    <format dxfId="290">
      <pivotArea collapsedLevelsAreSubtotals="1" fieldPosition="0">
        <references count="4">
          <reference field="0" count="8">
            <x v="2"/>
            <x v="3"/>
            <x v="4"/>
            <x v="5"/>
            <x v="6"/>
            <x v="7"/>
            <x v="8"/>
            <x v="9"/>
          </reference>
          <reference field="1" count="3" selected="0">
            <x v="9"/>
            <x v="10"/>
            <x v="11"/>
          </reference>
          <reference field="3" count="1" selected="0">
            <x v="2"/>
          </reference>
          <reference field="4" count="1" selected="0">
            <x v="7"/>
          </reference>
        </references>
      </pivotArea>
    </format>
    <format dxfId="289">
      <pivotArea field="4" grandCol="1" collapsedLevelsAreSubtotals="1" axis="axisRow" fieldPosition="1">
        <references count="2">
          <reference field="3" count="1" selected="0">
            <x v="2"/>
          </reference>
          <reference field="4" count="1">
            <x v="7"/>
          </reference>
        </references>
      </pivotArea>
    </format>
    <format dxfId="288">
      <pivotArea field="4" grandCol="1" collapsedLevelsAreSubtotals="1" axis="axisRow" fieldPosition="1">
        <references count="3">
          <reference field="0" count="1">
            <x v="3"/>
          </reference>
          <reference field="3" count="1" selected="0">
            <x v="2"/>
          </reference>
          <reference field="4" count="1" selected="0">
            <x v="7"/>
          </reference>
        </references>
      </pivotArea>
    </format>
    <format dxfId="287">
      <pivotArea field="1" grandRow="1" outline="0" collapsedLevelsAreSubtotals="1" axis="axisCol" fieldPosition="0">
        <references count="1">
          <reference field="1" count="3" selected="0">
            <x v="9"/>
            <x v="10"/>
            <x v="11"/>
          </reference>
        </references>
      </pivotArea>
    </format>
    <format dxfId="286">
      <pivotArea collapsedLevelsAreSubtotals="1" fieldPosition="0">
        <references count="2">
          <reference field="1" count="4" selected="0">
            <x v="0"/>
            <x v="1"/>
            <x v="2"/>
            <x v="3"/>
          </reference>
          <reference field="3" count="1">
            <x v="1"/>
          </reference>
        </references>
      </pivotArea>
    </format>
    <format dxfId="285">
      <pivotArea collapsedLevelsAreSubtotals="1" fieldPosition="0">
        <references count="3">
          <reference field="1" count="4" selected="0">
            <x v="0"/>
            <x v="1"/>
            <x v="2"/>
            <x v="3"/>
          </reference>
          <reference field="3" count="1" selected="0">
            <x v="1"/>
          </reference>
          <reference field="4" count="1">
            <x v="25"/>
          </reference>
        </references>
      </pivotArea>
    </format>
    <format dxfId="284">
      <pivotArea collapsedLevelsAreSubtotals="1" fieldPosition="0">
        <references count="4">
          <reference field="0" count="1">
            <x v="2"/>
          </reference>
          <reference field="1" count="4" selected="0">
            <x v="0"/>
            <x v="1"/>
            <x v="2"/>
            <x v="3"/>
          </reference>
          <reference field="3" count="1" selected="0">
            <x v="1"/>
          </reference>
          <reference field="4" count="1" selected="0">
            <x v="25"/>
          </reference>
        </references>
      </pivotArea>
    </format>
    <format dxfId="283">
      <pivotArea collapsedLevelsAreSubtotals="1" fieldPosition="0">
        <references count="2">
          <reference field="1" count="9" selected="0">
            <x v="3"/>
            <x v="4"/>
            <x v="5"/>
            <x v="6"/>
            <x v="7"/>
            <x v="8"/>
            <x v="9"/>
            <x v="10"/>
            <x v="11"/>
          </reference>
          <reference field="3" count="1">
            <x v="2"/>
          </reference>
        </references>
      </pivotArea>
    </format>
    <format dxfId="282">
      <pivotArea field="3" grandCol="1" collapsedLevelsAreSubtotals="1" axis="axisRow" fieldPosition="0">
        <references count="1">
          <reference field="3" count="1">
            <x v="2"/>
          </reference>
        </references>
      </pivotArea>
    </format>
    <format dxfId="281">
      <pivotArea collapsedLevelsAreSubtotals="1" fieldPosition="0">
        <references count="3">
          <reference field="1" count="1" selected="0">
            <x v="3"/>
          </reference>
          <reference field="3" count="1" selected="0">
            <x v="2"/>
          </reference>
          <reference field="4" count="1">
            <x v="2"/>
          </reference>
        </references>
      </pivotArea>
    </format>
    <format dxfId="280">
      <pivotArea field="4" grandCol="1" collapsedLevelsAreSubtotals="1" axis="axisRow" fieldPosition="1">
        <references count="2">
          <reference field="3" count="1" selected="0">
            <x v="2"/>
          </reference>
          <reference field="4" count="1">
            <x v="2"/>
          </reference>
        </references>
      </pivotArea>
    </format>
    <format dxfId="279">
      <pivotArea collapsedLevelsAreSubtotals="1" fieldPosition="0">
        <references count="3">
          <reference field="1" count="4" selected="0">
            <x v="0"/>
            <x v="1"/>
            <x v="2"/>
            <x v="3"/>
          </reference>
          <reference field="3" count="1" selected="0">
            <x v="2"/>
          </reference>
          <reference field="4" count="1">
            <x v="7"/>
          </reference>
        </references>
      </pivotArea>
    </format>
    <format dxfId="278">
      <pivotArea collapsedLevelsAreSubtotals="1" fieldPosition="0">
        <references count="4">
          <reference field="0" count="1">
            <x v="2"/>
          </reference>
          <reference field="1" count="4" selected="0">
            <x v="0"/>
            <x v="1"/>
            <x v="2"/>
            <x v="3"/>
          </reference>
          <reference field="3" count="1" selected="0">
            <x v="2"/>
          </reference>
          <reference field="4" count="1" selected="0">
            <x v="7"/>
          </reference>
        </references>
      </pivotArea>
    </format>
    <format dxfId="277">
      <pivotArea collapsedLevelsAreSubtotals="1" fieldPosition="0">
        <references count="3">
          <reference field="1" count="1" selected="0">
            <x v="1"/>
          </reference>
          <reference field="3" count="1" selected="0">
            <x v="3"/>
          </reference>
          <reference field="4" count="1">
            <x v="26"/>
          </reference>
        </references>
      </pivotArea>
    </format>
    <format dxfId="276">
      <pivotArea field="1" grandRow="1" outline="0" collapsedLevelsAreSubtotals="1" axis="axisCol" fieldPosition="0">
        <references count="1">
          <reference field="1" count="1" selected="0">
            <x v="2"/>
          </reference>
        </references>
      </pivotArea>
    </format>
    <format dxfId="275">
      <pivotArea field="1" grandRow="1" outline="0" collapsedLevelsAreSubtotals="1" axis="axisCol" fieldPosition="0">
        <references count="1">
          <reference field="1" count="1" selected="0">
            <x v="1"/>
          </reference>
        </references>
      </pivotArea>
    </format>
    <format dxfId="274">
      <pivotArea field="4" grandCol="1" collapsedLevelsAreSubtotals="1" axis="axisRow" fieldPosition="1">
        <references count="2">
          <reference field="3" count="1" selected="0">
            <x v="3"/>
          </reference>
          <reference field="4" count="1">
            <x v="26"/>
          </reference>
        </references>
      </pivotArea>
    </format>
    <format dxfId="273">
      <pivotArea field="4" grandCol="1" collapsedLevelsAreSubtotals="1" axis="axisRow" fieldPosition="1">
        <references count="3">
          <reference field="0" count="1">
            <x v="2"/>
          </reference>
          <reference field="3" count="1" selected="0">
            <x v="2"/>
          </reference>
          <reference field="4" count="1" selected="0">
            <x v="2"/>
          </reference>
        </references>
      </pivotArea>
    </format>
    <format dxfId="272">
      <pivotArea collapsedLevelsAreSubtotals="1" fieldPosition="0">
        <references count="4">
          <reference field="0" count="1">
            <x v="2"/>
          </reference>
          <reference field="1" count="1" selected="0">
            <x v="3"/>
          </reference>
          <reference field="3" count="1" selected="0">
            <x v="2"/>
          </reference>
          <reference field="4" count="1" selected="0">
            <x v="2"/>
          </reference>
        </references>
      </pivotArea>
    </format>
    <format dxfId="271">
      <pivotArea collapsedLevelsAreSubtotals="1" fieldPosition="0">
        <references count="2">
          <reference field="1" count="2" selected="0">
            <x v="4"/>
            <x v="5"/>
          </reference>
          <reference field="3" count="1">
            <x v="2"/>
          </reference>
        </references>
      </pivotArea>
    </format>
    <format dxfId="270">
      <pivotArea field="3" grandCol="1" collapsedLevelsAreSubtotals="1" axis="axisRow" fieldPosition="0">
        <references count="1">
          <reference field="3" count="1">
            <x v="2"/>
          </reference>
        </references>
      </pivotArea>
    </format>
    <format dxfId="269">
      <pivotArea collapsedLevelsAreSubtotals="1" fieldPosition="0">
        <references count="4">
          <reference field="0" count="1">
            <x v="2"/>
          </reference>
          <reference field="1" count="1" selected="0">
            <x v="1"/>
          </reference>
          <reference field="3" count="1" selected="0">
            <x v="3"/>
          </reference>
          <reference field="4" count="1" selected="0">
            <x v="26"/>
          </reference>
        </references>
      </pivotArea>
    </format>
    <format dxfId="268">
      <pivotArea field="4" grandCol="1" collapsedLevelsAreSubtotals="1" axis="axisRow" fieldPosition="1">
        <references count="3">
          <reference field="0" count="1">
            <x v="2"/>
          </reference>
          <reference field="3" count="1" selected="0">
            <x v="3"/>
          </reference>
          <reference field="4" count="1" selected="0">
            <x v="26"/>
          </reference>
        </references>
      </pivotArea>
    </format>
    <format dxfId="267">
      <pivotArea collapsedLevelsAreSubtotals="1" fieldPosition="0">
        <references count="2">
          <reference field="1" count="1" selected="0">
            <x v="4"/>
          </reference>
          <reference field="3" count="1">
            <x v="2"/>
          </reference>
        </references>
      </pivotArea>
    </format>
    <format dxfId="266">
      <pivotArea collapsedLevelsAreSubtotals="1" fieldPosition="0">
        <references count="2">
          <reference field="1" count="2" selected="0">
            <x v="4"/>
            <x v="5"/>
          </reference>
          <reference field="3" count="1">
            <x v="1"/>
          </reference>
        </references>
      </pivotArea>
    </format>
    <format dxfId="265">
      <pivotArea collapsedLevelsAreSubtotals="1" fieldPosition="0">
        <references count="3">
          <reference field="1" count="1" selected="0">
            <x v="5"/>
          </reference>
          <reference field="3" count="1" selected="0">
            <x v="1"/>
          </reference>
          <reference field="4" count="1">
            <x v="21"/>
          </reference>
        </references>
      </pivotArea>
    </format>
    <format dxfId="264">
      <pivotArea collapsedLevelsAreSubtotals="1" fieldPosition="0">
        <references count="3">
          <reference field="1" count="1" selected="0">
            <x v="4"/>
          </reference>
          <reference field="3" count="1" selected="0">
            <x v="1"/>
          </reference>
          <reference field="4" count="1">
            <x v="25"/>
          </reference>
        </references>
      </pivotArea>
    </format>
    <format dxfId="263">
      <pivotArea collapsedLevelsAreSubtotals="1" fieldPosition="0">
        <references count="2">
          <reference field="1" count="2" selected="0">
            <x v="4"/>
            <x v="5"/>
          </reference>
          <reference field="3" count="1">
            <x v="2"/>
          </reference>
        </references>
      </pivotArea>
    </format>
    <format dxfId="262">
      <pivotArea collapsedLevelsAreSubtotals="1" fieldPosition="0">
        <references count="3">
          <reference field="1" count="2" selected="0">
            <x v="4"/>
            <x v="5"/>
          </reference>
          <reference field="3" count="1" selected="0">
            <x v="2"/>
          </reference>
          <reference field="4" count="1">
            <x v="7"/>
          </reference>
        </references>
      </pivotArea>
    </format>
    <format dxfId="261">
      <pivotArea collapsedLevelsAreSubtotals="1" fieldPosition="0">
        <references count="4">
          <reference field="0" count="1">
            <x v="2"/>
          </reference>
          <reference field="1" count="2" selected="0">
            <x v="4"/>
            <x v="5"/>
          </reference>
          <reference field="3" count="1" selected="0">
            <x v="2"/>
          </reference>
          <reference field="4" count="1" selected="0">
            <x v="7"/>
          </reference>
        </references>
      </pivotArea>
    </format>
    <format dxfId="260">
      <pivotArea field="1" grandRow="1" outline="0" collapsedLevelsAreSubtotals="1" axis="axisCol" fieldPosition="0">
        <references count="1">
          <reference field="1" count="4" selected="0">
            <x v="6"/>
            <x v="7"/>
            <x v="8"/>
            <x v="9"/>
          </reference>
        </references>
      </pivotArea>
    </format>
    <format dxfId="259">
      <pivotArea field="1" grandRow="1" outline="0" collapsedLevelsAreSubtotals="1" axis="axisCol" fieldPosition="0">
        <references count="1">
          <reference field="1" count="2" selected="0">
            <x v="4"/>
            <x v="5"/>
          </reference>
        </references>
      </pivotArea>
    </format>
    <format dxfId="258">
      <pivotArea collapsedLevelsAreSubtotals="1" fieldPosition="0">
        <references count="4">
          <reference field="0" count="1">
            <x v="2"/>
          </reference>
          <reference field="1" count="1" selected="0">
            <x v="5"/>
          </reference>
          <reference field="3" count="1" selected="0">
            <x v="1"/>
          </reference>
          <reference field="4" count="1" selected="0">
            <x v="21"/>
          </reference>
        </references>
      </pivotArea>
    </format>
    <format dxfId="257">
      <pivotArea field="4" grandCol="1" collapsedLevelsAreSubtotals="1" axis="axisRow" fieldPosition="1">
        <references count="2">
          <reference field="3" count="1" selected="0">
            <x v="1"/>
          </reference>
          <reference field="4" count="1">
            <x v="27"/>
          </reference>
        </references>
      </pivotArea>
    </format>
    <format dxfId="256">
      <pivotArea field="4" grandCol="1" collapsedLevelsAreSubtotals="1" axis="axisRow" fieldPosition="1">
        <references count="2">
          <reference field="3" count="1" selected="0">
            <x v="1"/>
          </reference>
          <reference field="4" count="1">
            <x v="25"/>
          </reference>
        </references>
      </pivotArea>
    </format>
    <format dxfId="255">
      <pivotArea field="4" grandCol="1" collapsedLevelsAreSubtotals="1" axis="axisRow" fieldPosition="1">
        <references count="3">
          <reference field="0" count="1">
            <x v="2"/>
          </reference>
          <reference field="3" count="1" selected="0">
            <x v="1"/>
          </reference>
          <reference field="4" count="1" selected="0">
            <x v="25"/>
          </reference>
        </references>
      </pivotArea>
    </format>
    <format dxfId="254">
      <pivotArea collapsedLevelsAreSubtotals="1" fieldPosition="0">
        <references count="4">
          <reference field="0" count="1">
            <x v="2"/>
          </reference>
          <reference field="1" count="1" selected="0">
            <x v="4"/>
          </reference>
          <reference field="3" count="1" selected="0">
            <x v="1"/>
          </reference>
          <reference field="4" count="1" selected="0">
            <x v="25"/>
          </reference>
        </references>
      </pivotArea>
    </format>
    <format dxfId="253">
      <pivotArea field="4" grandCol="1" collapsedLevelsAreSubtotals="1" axis="axisRow" fieldPosition="1">
        <references count="3">
          <reference field="0" count="1">
            <x v="2"/>
          </reference>
          <reference field="3" count="1" selected="0">
            <x v="1"/>
          </reference>
          <reference field="4" count="1" selected="0">
            <x v="27"/>
          </reference>
        </references>
      </pivotArea>
    </format>
    <format dxfId="252">
      <pivotArea collapsedLevelsAreSubtotals="1" fieldPosition="0">
        <references count="2">
          <reference field="1" count="1" selected="0">
            <x v="5"/>
          </reference>
          <reference field="3" count="1">
            <x v="2"/>
          </reference>
        </references>
      </pivotArea>
    </format>
    <format dxfId="251">
      <pivotArea collapsedLevelsAreSubtotals="1" fieldPosition="0">
        <references count="2">
          <reference field="1" count="2" selected="0">
            <x v="10"/>
            <x v="11"/>
          </reference>
          <reference field="3" count="1">
            <x v="2"/>
          </reference>
        </references>
      </pivotArea>
    </format>
    <format dxfId="250">
      <pivotArea collapsedLevelsAreSubtotals="1" fieldPosition="0">
        <references count="3">
          <reference field="1" count="1" selected="0">
            <x v="9"/>
          </reference>
          <reference field="3" count="1" selected="0">
            <x v="1"/>
          </reference>
          <reference field="4" count="1">
            <x v="27"/>
          </reference>
        </references>
      </pivotArea>
    </format>
    <format dxfId="249">
      <pivotArea collapsedLevelsAreSubtotals="1" fieldPosition="0">
        <references count="2">
          <reference field="1" count="3" selected="0">
            <x v="6"/>
            <x v="7"/>
            <x v="8"/>
          </reference>
          <reference field="3" count="1">
            <x v="1"/>
          </reference>
        </references>
      </pivotArea>
    </format>
    <format dxfId="248">
      <pivotArea collapsedLevelsAreSubtotals="1" fieldPosition="0">
        <references count="3">
          <reference field="1" count="3" selected="0">
            <x v="6"/>
            <x v="7"/>
            <x v="8"/>
          </reference>
          <reference field="3" count="1" selected="0">
            <x v="1"/>
          </reference>
          <reference field="4" count="1">
            <x v="19"/>
          </reference>
        </references>
      </pivotArea>
    </format>
    <format dxfId="247">
      <pivotArea collapsedLevelsAreSubtotals="1" fieldPosition="0">
        <references count="4">
          <reference field="0" count="1">
            <x v="5"/>
          </reference>
          <reference field="1" count="3" selected="0">
            <x v="6"/>
            <x v="7"/>
            <x v="8"/>
          </reference>
          <reference field="3" count="1" selected="0">
            <x v="1"/>
          </reference>
          <reference field="4" count="1" selected="0">
            <x v="19"/>
          </reference>
        </references>
      </pivotArea>
    </format>
    <format dxfId="246">
      <pivotArea collapsedLevelsAreSubtotals="1" fieldPosition="0">
        <references count="3">
          <reference field="1" count="3" selected="0">
            <x v="6"/>
            <x v="7"/>
            <x v="8"/>
          </reference>
          <reference field="3" count="1" selected="0">
            <x v="1"/>
          </reference>
          <reference field="4" count="1">
            <x v="20"/>
          </reference>
        </references>
      </pivotArea>
    </format>
    <format dxfId="245">
      <pivotArea collapsedLevelsAreSubtotals="1" fieldPosition="0">
        <references count="4">
          <reference field="0" count="1">
            <x v="5"/>
          </reference>
          <reference field="1" count="3" selected="0">
            <x v="6"/>
            <x v="7"/>
            <x v="8"/>
          </reference>
          <reference field="3" count="1" selected="0">
            <x v="1"/>
          </reference>
          <reference field="4" count="1" selected="0">
            <x v="20"/>
          </reference>
        </references>
      </pivotArea>
    </format>
    <format dxfId="244">
      <pivotArea collapsedLevelsAreSubtotals="1" fieldPosition="0">
        <references count="3">
          <reference field="1" count="3" selected="0">
            <x v="6"/>
            <x v="7"/>
            <x v="8"/>
          </reference>
          <reference field="3" count="1" selected="0">
            <x v="1"/>
          </reference>
          <reference field="4" count="1">
            <x v="21"/>
          </reference>
        </references>
      </pivotArea>
    </format>
    <format dxfId="243">
      <pivotArea collapsedLevelsAreSubtotals="1" fieldPosition="0">
        <references count="4">
          <reference field="0" count="2">
            <x v="2"/>
            <x v="3"/>
          </reference>
          <reference field="1" count="3" selected="0">
            <x v="6"/>
            <x v="7"/>
            <x v="8"/>
          </reference>
          <reference field="3" count="1" selected="0">
            <x v="1"/>
          </reference>
          <reference field="4" count="1" selected="0">
            <x v="21"/>
          </reference>
        </references>
      </pivotArea>
    </format>
    <format dxfId="242">
      <pivotArea collapsedLevelsAreSubtotals="1" fieldPosition="0">
        <references count="2">
          <reference field="1" count="1" selected="0">
            <x v="9"/>
          </reference>
          <reference field="3" count="1">
            <x v="1"/>
          </reference>
        </references>
      </pivotArea>
    </format>
    <format dxfId="241">
      <pivotArea field="4" grandCol="1" collapsedLevelsAreSubtotals="1" axis="axisRow" fieldPosition="1">
        <references count="2">
          <reference field="3" count="1" selected="0">
            <x v="1"/>
          </reference>
          <reference field="4" count="1">
            <x v="21"/>
          </reference>
        </references>
      </pivotArea>
    </format>
    <format dxfId="240">
      <pivotArea field="4" grandCol="1" collapsedLevelsAreSubtotals="1" axis="axisRow" fieldPosition="1">
        <references count="2">
          <reference field="3" count="1" selected="0">
            <x v="1"/>
          </reference>
          <reference field="4" count="1">
            <x v="27"/>
          </reference>
        </references>
      </pivotArea>
    </format>
    <format dxfId="239">
      <pivotArea collapsedLevelsAreSubtotals="1" fieldPosition="0">
        <references count="3">
          <reference field="1" count="3" selected="0">
            <x v="7"/>
            <x v="8"/>
            <x v="9"/>
          </reference>
          <reference field="3" count="1" selected="0">
            <x v="2"/>
          </reference>
          <reference field="4" count="1">
            <x v="7"/>
          </reference>
        </references>
      </pivotArea>
    </format>
    <format dxfId="238">
      <pivotArea collapsedLevelsAreSubtotals="1" fieldPosition="0">
        <references count="4">
          <reference field="0" count="1">
            <x v="2"/>
          </reference>
          <reference field="1" count="3" selected="0">
            <x v="7"/>
            <x v="8"/>
            <x v="9"/>
          </reference>
          <reference field="3" count="1" selected="0">
            <x v="2"/>
          </reference>
          <reference field="4" count="1" selected="0">
            <x v="7"/>
          </reference>
        </references>
      </pivotArea>
    </format>
    <format dxfId="237">
      <pivotArea collapsedLevelsAreSubtotals="1" fieldPosition="0">
        <references count="3">
          <reference field="1" count="6" selected="0">
            <x v="6"/>
            <x v="7"/>
            <x v="8"/>
            <x v="9"/>
            <x v="10"/>
            <x v="11"/>
          </reference>
          <reference field="3" count="1" selected="0">
            <x v="2"/>
          </reference>
          <reference field="4" count="1">
            <x v="11"/>
          </reference>
        </references>
      </pivotArea>
    </format>
    <format dxfId="236">
      <pivotArea field="4" grandCol="1" collapsedLevelsAreSubtotals="1" axis="axisRow" fieldPosition="1">
        <references count="2">
          <reference field="3" count="1" selected="0">
            <x v="2"/>
          </reference>
          <reference field="4" count="1">
            <x v="11"/>
          </reference>
        </references>
      </pivotArea>
    </format>
    <format dxfId="235">
      <pivotArea collapsedLevelsAreSubtotals="1" fieldPosition="0">
        <references count="4">
          <reference field="0" count="4">
            <x v="2"/>
            <x v="3"/>
            <x v="5"/>
            <x v="6"/>
          </reference>
          <reference field="1" count="6" selected="0">
            <x v="6"/>
            <x v="7"/>
            <x v="8"/>
            <x v="9"/>
            <x v="10"/>
            <x v="11"/>
          </reference>
          <reference field="3" count="1" selected="0">
            <x v="2"/>
          </reference>
          <reference field="4" count="1" selected="0">
            <x v="11"/>
          </reference>
        </references>
      </pivotArea>
    </format>
    <format dxfId="234">
      <pivotArea field="4" grandCol="1" collapsedLevelsAreSubtotals="1" axis="axisRow" fieldPosition="1">
        <references count="3">
          <reference field="0" count="4">
            <x v="2"/>
            <x v="3"/>
            <x v="5"/>
            <x v="6"/>
          </reference>
          <reference field="3" count="1" selected="0">
            <x v="2"/>
          </reference>
          <reference field="4" count="1" selected="0">
            <x v="11"/>
          </reference>
        </references>
      </pivotArea>
    </format>
    <format dxfId="233">
      <pivotArea field="4" grandCol="1" collapsedLevelsAreSubtotals="1" axis="axisRow" fieldPosition="1">
        <references count="3">
          <reference field="0" count="1">
            <x v="2"/>
          </reference>
          <reference field="3" count="1" selected="0">
            <x v="1"/>
          </reference>
          <reference field="4" count="1" selected="0">
            <x v="21"/>
          </reference>
        </references>
      </pivotArea>
    </format>
    <format dxfId="232">
      <pivotArea collapsedLevelsAreSubtotals="1" fieldPosition="0">
        <references count="4">
          <reference field="0" count="1">
            <x v="2"/>
          </reference>
          <reference field="1" count="1" selected="0">
            <x v="9"/>
          </reference>
          <reference field="3" count="1" selected="0">
            <x v="1"/>
          </reference>
          <reference field="4" count="1" selected="0">
            <x v="27"/>
          </reference>
        </references>
      </pivotArea>
    </format>
    <format dxfId="231">
      <pivotArea field="4" grandCol="1" collapsedLevelsAreSubtotals="1" axis="axisRow" fieldPosition="1">
        <references count="3">
          <reference field="0" count="1">
            <x v="1"/>
          </reference>
          <reference field="3" count="1" selected="0">
            <x v="1"/>
          </reference>
          <reference field="4" count="1" selected="0">
            <x v="27"/>
          </reference>
        </references>
      </pivotArea>
    </format>
    <format dxfId="230">
      <pivotArea field="1" grandRow="1" outline="0" collapsedLevelsAreSubtotals="1" axis="axisCol" fieldPosition="0">
        <references count="1">
          <reference field="1" count="3" selected="0">
            <x v="6"/>
            <x v="7"/>
            <x v="8"/>
          </reference>
        </references>
      </pivotArea>
    </format>
    <format dxfId="229">
      <pivotArea field="1" grandRow="1" outline="0" collapsedLevelsAreSubtotals="1" axis="axisCol" fieldPosition="0">
        <references count="1">
          <reference field="1" count="2" selected="0">
            <x v="10"/>
            <x v="11"/>
          </reference>
        </references>
      </pivotArea>
    </format>
    <format dxfId="228">
      <pivotArea field="1" grandRow="1" outline="0" collapsedLevelsAreSubtotals="1" axis="axisCol" fieldPosition="0">
        <references count="1">
          <reference field="1" count="1" selected="0">
            <x v="9"/>
          </reference>
        </references>
      </pivotArea>
    </format>
    <format dxfId="227">
      <pivotArea field="1" grandRow="1" outline="0" collapsedLevelsAreSubtotals="1" axis="axisCol" fieldPosition="0">
        <references count="1">
          <reference field="1" count="1" selected="0">
            <x v="0"/>
          </reference>
        </references>
      </pivotArea>
    </format>
    <format dxfId="226">
      <pivotArea collapsedLevelsAreSubtotals="1" fieldPosition="0">
        <references count="2">
          <reference field="1" count="3" selected="0">
            <x v="7"/>
            <x v="8"/>
            <x v="9"/>
          </reference>
          <reference field="3" count="1">
            <x v="2"/>
          </reference>
        </references>
      </pivotArea>
    </format>
    <format dxfId="225">
      <pivotArea collapsedLevelsAreSubtotals="1" fieldPosition="0">
        <references count="3">
          <reference field="1" count="2" selected="0">
            <x v="4"/>
            <x v="5"/>
          </reference>
          <reference field="3" count="1" selected="0">
            <x v="1"/>
          </reference>
          <reference field="4" count="1">
            <x v="27"/>
          </reference>
        </references>
      </pivotArea>
    </format>
    <format dxfId="224">
      <pivotArea collapsedLevelsAreSubtotals="1" fieldPosition="0">
        <references count="4">
          <reference field="0" count="1">
            <x v="1"/>
          </reference>
          <reference field="1" count="2" selected="0">
            <x v="4"/>
            <x v="5"/>
          </reference>
          <reference field="3" count="1" selected="0">
            <x v="1"/>
          </reference>
          <reference field="4" count="1" selected="0">
            <x v="27"/>
          </reference>
        </references>
      </pivotArea>
    </format>
    <format dxfId="223">
      <pivotArea collapsedLevelsAreSubtotals="1" fieldPosition="0">
        <references count="3">
          <reference field="1" count="2" selected="0">
            <x v="10"/>
            <x v="11"/>
          </reference>
          <reference field="3" count="1" selected="0">
            <x v="1"/>
          </reference>
          <reference field="4" count="1">
            <x v="27"/>
          </reference>
        </references>
      </pivotArea>
    </format>
    <format dxfId="222">
      <pivotArea collapsedLevelsAreSubtotals="1" fieldPosition="0">
        <references count="4">
          <reference field="0" count="2">
            <x v="1"/>
            <x v="2"/>
          </reference>
          <reference field="1" count="2" selected="0">
            <x v="10"/>
            <x v="11"/>
          </reference>
          <reference field="3" count="1" selected="0">
            <x v="1"/>
          </reference>
          <reference field="4" count="1" selected="0">
            <x v="27"/>
          </reference>
        </references>
      </pivotArea>
    </format>
    <format dxfId="221">
      <pivotArea collapsedLevelsAreSubtotals="1" fieldPosition="0">
        <references count="3">
          <reference field="1" count="1" selected="0">
            <x v="0"/>
          </reference>
          <reference field="3" count="1" selected="0">
            <x v="1"/>
          </reference>
          <reference field="4" count="1">
            <x v="27"/>
          </reference>
        </references>
      </pivotArea>
    </format>
    <format dxfId="220">
      <pivotArea collapsedLevelsAreSubtotals="1" fieldPosition="0">
        <references count="4">
          <reference field="0" count="2">
            <x v="1"/>
            <x v="2"/>
          </reference>
          <reference field="1" count="1" selected="0">
            <x v="0"/>
          </reference>
          <reference field="3" count="1" selected="0">
            <x v="1"/>
          </reference>
          <reference field="4" count="1" selected="0">
            <x v="27"/>
          </reference>
        </references>
      </pivotArea>
    </format>
    <format dxfId="219">
      <pivotArea collapsedLevelsAreSubtotals="1" fieldPosition="0">
        <references count="3">
          <reference field="1" count="1" selected="0">
            <x v="2"/>
          </reference>
          <reference field="3" count="1" selected="0">
            <x v="1"/>
          </reference>
          <reference field="4" count="1">
            <x v="27"/>
          </reference>
        </references>
      </pivotArea>
    </format>
    <format dxfId="218">
      <pivotArea collapsedLevelsAreSubtotals="1" fieldPosition="0">
        <references count="2">
          <reference field="1" count="4" selected="0">
            <x v="2"/>
            <x v="3"/>
            <x v="4"/>
            <x v="5"/>
          </reference>
          <reference field="3" count="1">
            <x v="1"/>
          </reference>
        </references>
      </pivotArea>
    </format>
    <format dxfId="217">
      <pivotArea collapsedLevelsAreSubtotals="1" fieldPosition="0">
        <references count="2">
          <reference field="1" count="1" selected="0">
            <x v="0"/>
          </reference>
          <reference field="3" count="1">
            <x v="1"/>
          </reference>
        </references>
      </pivotArea>
    </format>
    <format dxfId="216">
      <pivotArea collapsedLevelsAreSubtotals="1" fieldPosition="0">
        <references count="2">
          <reference field="1" count="2" selected="0">
            <x v="10"/>
            <x v="11"/>
          </reference>
          <reference field="3" count="1">
            <x v="1"/>
          </reference>
        </references>
      </pivotArea>
    </format>
    <format dxfId="215">
      <pivotArea collapsedLevelsAreSubtotals="1" fieldPosition="0">
        <references count="4">
          <reference field="0" count="1">
            <x v="1"/>
          </reference>
          <reference field="1" count="3" selected="0">
            <x v="3"/>
            <x v="4"/>
            <x v="5"/>
          </reference>
          <reference field="3" count="1" selected="0">
            <x v="2"/>
          </reference>
          <reference field="4" count="1" selected="0">
            <x v="7"/>
          </reference>
        </references>
      </pivotArea>
    </format>
    <format dxfId="214">
      <pivotArea collapsedLevelsAreSubtotals="1" fieldPosition="0">
        <references count="4">
          <reference field="0" count="1">
            <x v="2"/>
          </reference>
          <reference field="1" count="2" selected="0">
            <x v="10"/>
            <x v="11"/>
          </reference>
          <reference field="3" count="1" selected="0">
            <x v="2"/>
          </reference>
          <reference field="4" count="1" selected="0">
            <x v="7"/>
          </reference>
        </references>
      </pivotArea>
    </format>
    <format dxfId="213">
      <pivotArea collapsedLevelsAreSubtotals="1" fieldPosition="0">
        <references count="3">
          <reference field="1" count="3" selected="0">
            <x v="3"/>
            <x v="4"/>
            <x v="5"/>
          </reference>
          <reference field="3" count="1" selected="0">
            <x v="2"/>
          </reference>
          <reference field="4" count="1">
            <x v="7"/>
          </reference>
        </references>
      </pivotArea>
    </format>
    <format dxfId="212">
      <pivotArea collapsedLevelsAreSubtotals="1" fieldPosition="0">
        <references count="3">
          <reference field="1" count="2" selected="0">
            <x v="10"/>
            <x v="11"/>
          </reference>
          <reference field="3" count="1" selected="0">
            <x v="2"/>
          </reference>
          <reference field="4" count="1">
            <x v="7"/>
          </reference>
        </references>
      </pivotArea>
    </format>
    <format dxfId="211">
      <pivotArea collapsedLevelsAreSubtotals="1" fieldPosition="0">
        <references count="3">
          <reference field="1" count="1" selected="0">
            <x v="10"/>
          </reference>
          <reference field="3" count="1" selected="0">
            <x v="2"/>
          </reference>
          <reference field="4" count="1">
            <x v="25"/>
          </reference>
        </references>
      </pivotArea>
    </format>
    <format dxfId="210">
      <pivotArea field="4" grandCol="1" collapsedLevelsAreSubtotals="1" axis="axisRow" fieldPosition="1">
        <references count="2">
          <reference field="3" count="1" selected="0">
            <x v="2"/>
          </reference>
          <reference field="4" count="1">
            <x v="25"/>
          </reference>
        </references>
      </pivotArea>
    </format>
    <format dxfId="209">
      <pivotArea collapsedLevelsAreSubtotals="1" fieldPosition="0">
        <references count="2">
          <reference field="1" count="1" selected="0">
            <x v="3"/>
          </reference>
          <reference field="3" count="1">
            <x v="2"/>
          </reference>
        </references>
      </pivotArea>
    </format>
    <format dxfId="208">
      <pivotArea field="4" grandCol="1" collapsedLevelsAreSubtotals="1" axis="axisRow" fieldPosition="1">
        <references count="3">
          <reference field="0" count="1">
            <x v="1"/>
          </reference>
          <reference field="3" count="1" selected="0">
            <x v="2"/>
          </reference>
          <reference field="4" count="1" selected="0">
            <x v="7"/>
          </reference>
        </references>
      </pivotArea>
    </format>
    <format dxfId="207">
      <pivotArea field="3" grandCol="1" collapsedLevelsAreSubtotals="1" axis="axisRow" fieldPosition="0">
        <references count="1">
          <reference field="3" count="1">
            <x v="2"/>
          </reference>
        </references>
      </pivotArea>
    </format>
    <format dxfId="206">
      <pivotArea field="4" grandCol="1" collapsedLevelsAreSubtotals="1" axis="axisRow" fieldPosition="1">
        <references count="3">
          <reference field="0" count="1">
            <x v="2"/>
          </reference>
          <reference field="3" count="1" selected="0">
            <x v="2"/>
          </reference>
          <reference field="4" count="1" selected="0">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ﾋﾟﾎﾞｯﾄﾃｰﾌﾞﾙ1" cacheId="3" applyNumberFormats="0" applyBorderFormats="0" applyFontFormats="0" applyPatternFormats="0" applyAlignmentFormats="0" applyWidthHeightFormats="1" dataCaption="値" updatedVersion="5" minRefreshableVersion="3" useAutoFormatting="1" itemPrintTitles="1" createdVersion="5" indent="0" outline="1" outlineData="1" multipleFieldFilters="0">
  <location ref="A4:N127" firstHeaderRow="1" firstDataRow="2" firstDataCol="1"/>
  <pivotFields count="6">
    <pivotField axis="axisRow" showAll="0" sortType="descending">
      <items count="15">
        <item x="13"/>
        <item x="12"/>
        <item x="11"/>
        <item x="10"/>
        <item x="9"/>
        <item x="8"/>
        <item x="7"/>
        <item x="6"/>
        <item x="5"/>
        <item x="4"/>
        <item x="3"/>
        <item x="2"/>
        <item x="1"/>
        <item x="0"/>
        <item t="default"/>
      </items>
    </pivotField>
    <pivotField axis="axisCol" showAll="0">
      <items count="14">
        <item x="10"/>
        <item x="7"/>
        <item x="0"/>
        <item x="1"/>
        <item x="8"/>
        <item x="2"/>
        <item x="11"/>
        <item x="3"/>
        <item x="4"/>
        <item x="5"/>
        <item x="6"/>
        <item x="9"/>
        <item h="1" x="12"/>
        <item t="default"/>
      </items>
    </pivotField>
    <pivotField showAll="0"/>
    <pivotField axis="axisRow" dataField="1" showAll="0" sortType="descending">
      <items count="6">
        <item x="4"/>
        <item x="2"/>
        <item x="1"/>
        <item x="3"/>
        <item x="0"/>
        <item t="default"/>
      </items>
    </pivotField>
    <pivotField axis="axisRow" showAll="0">
      <items count="32">
        <item x="4"/>
        <item x="13"/>
        <item x="14"/>
        <item x="3"/>
        <item x="12"/>
        <item x="9"/>
        <item x="8"/>
        <item x="1"/>
        <item x="6"/>
        <item x="17"/>
        <item x="5"/>
        <item x="11"/>
        <item x="18"/>
        <item x="30"/>
        <item x="2"/>
        <item x="7"/>
        <item x="0"/>
        <item x="10"/>
        <item x="20"/>
        <item x="15"/>
        <item x="16"/>
        <item x="21"/>
        <item x="22"/>
        <item x="19"/>
        <item x="23"/>
        <item x="25"/>
        <item x="26"/>
        <item x="27"/>
        <item x="24"/>
        <item x="28"/>
        <item x="29"/>
        <item t="default"/>
      </items>
    </pivotField>
    <pivotField showAll="0"/>
  </pivotFields>
  <rowFields count="3">
    <field x="0"/>
    <field x="3"/>
    <field x="4"/>
  </rowFields>
  <rowItems count="122">
    <i>
      <x v="1"/>
    </i>
    <i r="1">
      <x v="2"/>
    </i>
    <i r="2">
      <x v="2"/>
    </i>
    <i r="2">
      <x v="7"/>
    </i>
    <i r="1">
      <x v="3"/>
    </i>
    <i r="2">
      <x v="27"/>
    </i>
    <i r="1">
      <x v="4"/>
    </i>
    <i r="2">
      <x v="10"/>
    </i>
    <i r="2">
      <x v="29"/>
    </i>
    <i r="2">
      <x v="30"/>
    </i>
    <i>
      <x v="2"/>
    </i>
    <i r="1">
      <x v="1"/>
    </i>
    <i r="2">
      <x v="26"/>
    </i>
    <i r="2">
      <x v="28"/>
    </i>
    <i r="1">
      <x v="2"/>
    </i>
    <i r="2">
      <x v="2"/>
    </i>
    <i r="2">
      <x v="7"/>
    </i>
    <i r="2">
      <x v="11"/>
    </i>
    <i r="2">
      <x v="25"/>
    </i>
    <i r="1">
      <x v="3"/>
    </i>
    <i r="2">
      <x v="21"/>
    </i>
    <i r="2">
      <x v="25"/>
    </i>
    <i r="2">
      <x v="27"/>
    </i>
    <i>
      <x v="3"/>
    </i>
    <i r="1">
      <x v="1"/>
    </i>
    <i r="2">
      <x v="24"/>
    </i>
    <i r="2">
      <x v="28"/>
    </i>
    <i r="1">
      <x v="2"/>
    </i>
    <i r="2">
      <x v="2"/>
    </i>
    <i r="2">
      <x v="7"/>
    </i>
    <i r="2">
      <x v="11"/>
    </i>
    <i r="1">
      <x v="3"/>
    </i>
    <i r="2">
      <x v="21"/>
    </i>
    <i r="2">
      <x v="22"/>
    </i>
    <i r="1">
      <x v="4"/>
    </i>
    <i r="2">
      <x v="10"/>
    </i>
    <i>
      <x v="4"/>
    </i>
    <i r="1">
      <x v="2"/>
    </i>
    <i r="2">
      <x v="2"/>
    </i>
    <i r="2">
      <x v="7"/>
    </i>
    <i r="1">
      <x v="3"/>
    </i>
    <i r="2">
      <x v="21"/>
    </i>
    <i r="2">
      <x v="22"/>
    </i>
    <i r="2">
      <x v="23"/>
    </i>
    <i r="1">
      <x v="4"/>
    </i>
    <i r="2">
      <x v="14"/>
    </i>
    <i r="2">
      <x v="18"/>
    </i>
    <i>
      <x v="5"/>
    </i>
    <i r="1">
      <x v="1"/>
    </i>
    <i r="2">
      <x v="1"/>
    </i>
    <i r="2">
      <x v="9"/>
    </i>
    <i r="1">
      <x v="2"/>
    </i>
    <i r="2">
      <x v="2"/>
    </i>
    <i r="2">
      <x v="7"/>
    </i>
    <i r="2">
      <x v="11"/>
    </i>
    <i r="2">
      <x v="12"/>
    </i>
    <i r="1">
      <x v="3"/>
    </i>
    <i r="2">
      <x v="19"/>
    </i>
    <i r="2">
      <x v="20"/>
    </i>
    <i r="2">
      <x v="23"/>
    </i>
    <i r="1">
      <x v="4"/>
    </i>
    <i r="2">
      <x v="3"/>
    </i>
    <i r="2">
      <x v="10"/>
    </i>
    <i>
      <x v="6"/>
    </i>
    <i r="1">
      <x v="1"/>
    </i>
    <i r="2">
      <x v="4"/>
    </i>
    <i r="1">
      <x v="2"/>
    </i>
    <i r="2">
      <x v="7"/>
    </i>
    <i r="2">
      <x v="11"/>
    </i>
    <i r="1">
      <x v="4"/>
    </i>
    <i r="2">
      <x v="3"/>
    </i>
    <i r="2">
      <x v="10"/>
    </i>
    <i r="2">
      <x v="14"/>
    </i>
    <i>
      <x v="7"/>
    </i>
    <i r="1">
      <x v="1"/>
    </i>
    <i r="2">
      <x v="5"/>
    </i>
    <i r="1">
      <x v="2"/>
    </i>
    <i r="2">
      <x v="7"/>
    </i>
    <i r="1">
      <x v="4"/>
    </i>
    <i r="2">
      <x v="3"/>
    </i>
    <i r="2">
      <x v="10"/>
    </i>
    <i r="2">
      <x v="14"/>
    </i>
    <i r="2">
      <x v="17"/>
    </i>
    <i>
      <x v="8"/>
    </i>
    <i r="1">
      <x v="1"/>
    </i>
    <i r="2">
      <x v="6"/>
    </i>
    <i r="2">
      <x v="8"/>
    </i>
    <i r="2">
      <x v="15"/>
    </i>
    <i r="1">
      <x v="2"/>
    </i>
    <i r="2">
      <x v="7"/>
    </i>
    <i r="1">
      <x v="4"/>
    </i>
    <i r="2">
      <x v="3"/>
    </i>
    <i r="2">
      <x v="14"/>
    </i>
    <i>
      <x v="9"/>
    </i>
    <i r="1">
      <x v="1"/>
    </i>
    <i r="2">
      <x/>
    </i>
    <i r="1">
      <x v="2"/>
    </i>
    <i r="2">
      <x v="7"/>
    </i>
    <i r="1">
      <x v="4"/>
    </i>
    <i r="2">
      <x v="3"/>
    </i>
    <i r="2">
      <x v="10"/>
    </i>
    <i r="2">
      <x v="14"/>
    </i>
    <i>
      <x v="10"/>
    </i>
    <i r="1">
      <x v="2"/>
    </i>
    <i r="2">
      <x v="7"/>
    </i>
    <i r="1">
      <x v="4"/>
    </i>
    <i r="2">
      <x v="14"/>
    </i>
    <i>
      <x v="11"/>
    </i>
    <i r="1">
      <x v="2"/>
    </i>
    <i r="2">
      <x v="7"/>
    </i>
    <i r="1">
      <x v="4"/>
    </i>
    <i r="2">
      <x v="14"/>
    </i>
    <i r="2">
      <x v="16"/>
    </i>
    <i>
      <x v="12"/>
    </i>
    <i r="1">
      <x v="2"/>
    </i>
    <i r="2">
      <x v="7"/>
    </i>
    <i r="1">
      <x v="4"/>
    </i>
    <i r="2">
      <x v="16"/>
    </i>
    <i>
      <x v="13"/>
    </i>
    <i r="1">
      <x v="4"/>
    </i>
    <i r="2">
      <x v="16"/>
    </i>
    <i t="grand">
      <x/>
    </i>
  </rowItems>
  <colFields count="1">
    <field x="1"/>
  </colFields>
  <colItems count="13">
    <i>
      <x/>
    </i>
    <i>
      <x v="1"/>
    </i>
    <i>
      <x v="2"/>
    </i>
    <i>
      <x v="3"/>
    </i>
    <i>
      <x v="4"/>
    </i>
    <i>
      <x v="5"/>
    </i>
    <i>
      <x v="6"/>
    </i>
    <i>
      <x v="7"/>
    </i>
    <i>
      <x v="8"/>
    </i>
    <i>
      <x v="9"/>
    </i>
    <i>
      <x v="10"/>
    </i>
    <i>
      <x v="11"/>
    </i>
    <i t="grand">
      <x/>
    </i>
  </colItems>
  <dataFields count="1">
    <dataField name="データの個数 / 区分1" fld="3" subtotal="count" baseField="0" baseItem="0"/>
  </dataFields>
  <formats count="206">
    <format dxfId="205">
      <pivotArea outline="0" collapsedLevelsAreSubtotals="1" fieldPosition="0"/>
    </format>
    <format dxfId="204">
      <pivotArea field="3" type="button" dataOnly="0" labelOnly="1" outline="0" axis="axisRow" fieldPosition="1"/>
    </format>
    <format dxfId="203">
      <pivotArea dataOnly="0" labelOnly="1" fieldPosition="0">
        <references count="1">
          <reference field="3" count="0"/>
        </references>
      </pivotArea>
    </format>
    <format dxfId="202">
      <pivotArea dataOnly="0" labelOnly="1" grandRow="1" outline="0" fieldPosition="0"/>
    </format>
    <format dxfId="201">
      <pivotArea dataOnly="0" labelOnly="1" fieldPosition="0">
        <references count="2">
          <reference field="3" count="1" selected="0">
            <x v="4"/>
          </reference>
          <reference field="4" count="0"/>
        </references>
      </pivotArea>
    </format>
    <format dxfId="200">
      <pivotArea dataOnly="0" labelOnly="1" fieldPosition="0">
        <references count="3">
          <reference field="0" count="0"/>
          <reference field="3" count="1" selected="0">
            <x v="4"/>
          </reference>
          <reference field="4" count="1" selected="0">
            <x v="3"/>
          </reference>
        </references>
      </pivotArea>
    </format>
    <format dxfId="199">
      <pivotArea dataOnly="0" labelOnly="1" fieldPosition="0">
        <references count="1">
          <reference field="1" count="0"/>
        </references>
      </pivotArea>
    </format>
    <format dxfId="198">
      <pivotArea dataOnly="0" labelOnly="1" grandCol="1" outline="0" fieldPosition="0"/>
    </format>
    <format dxfId="197">
      <pivotArea type="all" dataOnly="0" outline="0" fieldPosition="0"/>
    </format>
    <format dxfId="196">
      <pivotArea outline="0" collapsedLevelsAreSubtotals="1" fieldPosition="0"/>
    </format>
    <format dxfId="195">
      <pivotArea dataOnly="0" labelOnly="1" fieldPosition="0">
        <references count="1">
          <reference field="3" count="3">
            <x v="1"/>
            <x v="2"/>
            <x v="4"/>
          </reference>
        </references>
      </pivotArea>
    </format>
    <format dxfId="194">
      <pivotArea dataOnly="0" labelOnly="1" grandRow="1" outline="0" fieldPosition="0"/>
    </format>
    <format dxfId="193">
      <pivotArea dataOnly="0" labelOnly="1" fieldPosition="0">
        <references count="2">
          <reference field="3" count="1" selected="0">
            <x v="4"/>
          </reference>
          <reference field="4" count="18">
            <x v="0"/>
            <x v="1"/>
            <x v="2"/>
            <x v="3"/>
            <x v="4"/>
            <x v="5"/>
            <x v="6"/>
            <x v="7"/>
            <x v="8"/>
            <x v="9"/>
            <x v="10"/>
            <x v="11"/>
            <x v="12"/>
            <x v="14"/>
            <x v="15"/>
            <x v="16"/>
            <x v="17"/>
            <x v="18"/>
          </reference>
        </references>
      </pivotArea>
    </format>
    <format dxfId="192">
      <pivotArea dataOnly="0" labelOnly="1" fieldPosition="0">
        <references count="3">
          <reference field="0" count="10">
            <x v="4"/>
            <x v="5"/>
            <x v="6"/>
            <x v="7"/>
            <x v="8"/>
            <x v="9"/>
            <x v="10"/>
            <x v="11"/>
            <x v="12"/>
            <x v="13"/>
          </reference>
          <reference field="3" count="1" selected="0">
            <x v="4"/>
          </reference>
          <reference field="4" count="1" selected="0">
            <x v="3"/>
          </reference>
        </references>
      </pivotArea>
    </format>
    <format dxfId="191">
      <pivotArea dataOnly="0" labelOnly="1" fieldPosition="0">
        <references count="1">
          <reference field="1" count="0"/>
        </references>
      </pivotArea>
    </format>
    <format dxfId="190">
      <pivotArea dataOnly="0" labelOnly="1" grandCol="1" outline="0" fieldPosition="0"/>
    </format>
    <format dxfId="189">
      <pivotArea collapsedLevelsAreSubtotals="1" fieldPosition="0">
        <references count="1">
          <reference field="0" count="1">
            <x v="4"/>
          </reference>
        </references>
      </pivotArea>
    </format>
    <format dxfId="188">
      <pivotArea collapsedLevelsAreSubtotals="1" fieldPosition="0">
        <references count="1">
          <reference field="0" count="1">
            <x v="4"/>
          </reference>
        </references>
      </pivotArea>
    </format>
    <format dxfId="187">
      <pivotArea collapsedLevelsAreSubtotals="1" fieldPosition="0">
        <references count="1">
          <reference field="0" count="1">
            <x v="4"/>
          </reference>
        </references>
      </pivotArea>
    </format>
    <format dxfId="186">
      <pivotArea dataOnly="0" labelOnly="1" fieldPosition="0">
        <references count="1">
          <reference field="0" count="1">
            <x v="4"/>
          </reference>
        </references>
      </pivotArea>
    </format>
    <format dxfId="185">
      <pivotArea dataOnly="0" labelOnly="1" fieldPosition="0">
        <references count="1">
          <reference field="0" count="1">
            <x v="5"/>
          </reference>
        </references>
      </pivotArea>
    </format>
    <format dxfId="184">
      <pivotArea dataOnly="0" labelOnly="1" fieldPosition="0">
        <references count="1">
          <reference field="0" count="1">
            <x v="6"/>
          </reference>
        </references>
      </pivotArea>
    </format>
    <format dxfId="183">
      <pivotArea dataOnly="0" labelOnly="1" fieldPosition="0">
        <references count="1">
          <reference field="0" count="1">
            <x v="7"/>
          </reference>
        </references>
      </pivotArea>
    </format>
    <format dxfId="182">
      <pivotArea dataOnly="0" labelOnly="1" fieldPosition="0">
        <references count="1">
          <reference field="0" count="1">
            <x v="8"/>
          </reference>
        </references>
      </pivotArea>
    </format>
    <format dxfId="181">
      <pivotArea dataOnly="0" labelOnly="1" fieldPosition="0">
        <references count="1">
          <reference field="0" count="1">
            <x v="9"/>
          </reference>
        </references>
      </pivotArea>
    </format>
    <format dxfId="180">
      <pivotArea dataOnly="0" labelOnly="1" fieldPosition="0">
        <references count="1">
          <reference field="0" count="1">
            <x v="10"/>
          </reference>
        </references>
      </pivotArea>
    </format>
    <format dxfId="179">
      <pivotArea dataOnly="0" labelOnly="1" fieldPosition="0">
        <references count="1">
          <reference field="0" count="1">
            <x v="11"/>
          </reference>
        </references>
      </pivotArea>
    </format>
    <format dxfId="178">
      <pivotArea dataOnly="0" labelOnly="1" fieldPosition="0">
        <references count="1">
          <reference field="0" count="1">
            <x v="12"/>
          </reference>
        </references>
      </pivotArea>
    </format>
    <format dxfId="177">
      <pivotArea dataOnly="0" labelOnly="1" fieldPosition="0">
        <references count="1">
          <reference field="0" count="1">
            <x v="13"/>
          </reference>
        </references>
      </pivotArea>
    </format>
    <format dxfId="176">
      <pivotArea dataOnly="0" labelOnly="1" grandCol="1" outline="0" fieldPosition="0"/>
    </format>
    <format dxfId="175">
      <pivotArea dataOnly="0" labelOnly="1" fieldPosition="0">
        <references count="1">
          <reference field="0" count="1">
            <x v="3"/>
          </reference>
        </references>
      </pivotArea>
    </format>
    <format dxfId="174">
      <pivotArea grandRow="1" grandCol="1" outline="0" collapsedLevelsAreSubtotals="1" fieldPosition="0"/>
    </format>
    <format dxfId="173">
      <pivotArea collapsedLevelsAreSubtotals="1" fieldPosition="0">
        <references count="1">
          <reference field="0" count="1">
            <x v="3"/>
          </reference>
        </references>
      </pivotArea>
    </format>
    <format dxfId="172">
      <pivotArea dataOnly="0" labelOnly="1" fieldPosition="0">
        <references count="1">
          <reference field="0" count="1">
            <x v="3"/>
          </reference>
        </references>
      </pivotArea>
    </format>
    <format dxfId="171">
      <pivotArea collapsedLevelsAreSubtotals="1" fieldPosition="0">
        <references count="1">
          <reference field="0" count="1">
            <x v="5"/>
          </reference>
        </references>
      </pivotArea>
    </format>
    <format dxfId="170">
      <pivotArea dataOnly="0" labelOnly="1" fieldPosition="0">
        <references count="1">
          <reference field="0" count="1">
            <x v="5"/>
          </reference>
        </references>
      </pivotArea>
    </format>
    <format dxfId="169">
      <pivotArea collapsedLevelsAreSubtotals="1" fieldPosition="0">
        <references count="1">
          <reference field="0" count="1">
            <x v="6"/>
          </reference>
        </references>
      </pivotArea>
    </format>
    <format dxfId="168">
      <pivotArea dataOnly="0" labelOnly="1" fieldPosition="0">
        <references count="1">
          <reference field="0" count="1">
            <x v="6"/>
          </reference>
        </references>
      </pivotArea>
    </format>
    <format dxfId="167">
      <pivotArea collapsedLevelsAreSubtotals="1" fieldPosition="0">
        <references count="1">
          <reference field="0" count="1">
            <x v="7"/>
          </reference>
        </references>
      </pivotArea>
    </format>
    <format dxfId="166">
      <pivotArea dataOnly="0" labelOnly="1" fieldPosition="0">
        <references count="1">
          <reference field="0" count="1">
            <x v="7"/>
          </reference>
        </references>
      </pivotArea>
    </format>
    <format dxfId="165">
      <pivotArea collapsedLevelsAreSubtotals="1" fieldPosition="0">
        <references count="1">
          <reference field="0" count="1">
            <x v="8"/>
          </reference>
        </references>
      </pivotArea>
    </format>
    <format dxfId="164">
      <pivotArea dataOnly="0" labelOnly="1" fieldPosition="0">
        <references count="1">
          <reference field="0" count="1">
            <x v="8"/>
          </reference>
        </references>
      </pivotArea>
    </format>
    <format dxfId="163">
      <pivotArea collapsedLevelsAreSubtotals="1" fieldPosition="0">
        <references count="1">
          <reference field="0" count="1">
            <x v="9"/>
          </reference>
        </references>
      </pivotArea>
    </format>
    <format dxfId="162">
      <pivotArea dataOnly="0" labelOnly="1" fieldPosition="0">
        <references count="1">
          <reference field="0" count="1">
            <x v="9"/>
          </reference>
        </references>
      </pivotArea>
    </format>
    <format dxfId="161">
      <pivotArea collapsedLevelsAreSubtotals="1" fieldPosition="0">
        <references count="1">
          <reference field="0" count="1">
            <x v="10"/>
          </reference>
        </references>
      </pivotArea>
    </format>
    <format dxfId="160">
      <pivotArea dataOnly="0" labelOnly="1" fieldPosition="0">
        <references count="1">
          <reference field="0" count="1">
            <x v="10"/>
          </reference>
        </references>
      </pivotArea>
    </format>
    <format dxfId="159">
      <pivotArea collapsedLevelsAreSubtotals="1" fieldPosition="0">
        <references count="1">
          <reference field="0" count="1">
            <x v="11"/>
          </reference>
        </references>
      </pivotArea>
    </format>
    <format dxfId="158">
      <pivotArea dataOnly="0" labelOnly="1" fieldPosition="0">
        <references count="1">
          <reference field="0" count="1">
            <x v="11"/>
          </reference>
        </references>
      </pivotArea>
    </format>
    <format dxfId="157">
      <pivotArea collapsedLevelsAreSubtotals="1" fieldPosition="0">
        <references count="1">
          <reference field="0" count="1">
            <x v="12"/>
          </reference>
        </references>
      </pivotArea>
    </format>
    <format dxfId="156">
      <pivotArea dataOnly="0" labelOnly="1" fieldPosition="0">
        <references count="1">
          <reference field="0" count="1">
            <x v="12"/>
          </reference>
        </references>
      </pivotArea>
    </format>
    <format dxfId="155">
      <pivotArea collapsedLevelsAreSubtotals="1" fieldPosition="0">
        <references count="1">
          <reference field="0" count="1">
            <x v="13"/>
          </reference>
        </references>
      </pivotArea>
    </format>
    <format dxfId="154">
      <pivotArea dataOnly="0" labelOnly="1" fieldPosition="0">
        <references count="1">
          <reference field="0" count="1">
            <x v="13"/>
          </reference>
        </references>
      </pivotArea>
    </format>
    <format dxfId="153">
      <pivotArea collapsedLevelsAreSubtotals="1" fieldPosition="0">
        <references count="2">
          <reference field="0" count="1">
            <x v="3"/>
          </reference>
          <reference field="1" count="1" selected="0">
            <x v="1"/>
          </reference>
        </references>
      </pivotArea>
    </format>
    <format dxfId="152">
      <pivotArea collapsedLevelsAreSubtotals="1" fieldPosition="0">
        <references count="3">
          <reference field="0" count="1" selected="0">
            <x v="3"/>
          </reference>
          <reference field="1" count="1" selected="0">
            <x v="1"/>
          </reference>
          <reference field="3" count="1">
            <x v="2"/>
          </reference>
        </references>
      </pivotArea>
    </format>
    <format dxfId="151">
      <pivotArea collapsedLevelsAreSubtotals="1" fieldPosition="0">
        <references count="2">
          <reference field="0" count="1">
            <x v="3"/>
          </reference>
          <reference field="1" count="1" selected="0">
            <x v="2"/>
          </reference>
        </references>
      </pivotArea>
    </format>
    <format dxfId="150">
      <pivotArea collapsedLevelsAreSubtotals="1" fieldPosition="0">
        <references count="3">
          <reference field="0" count="1" selected="0">
            <x v="3"/>
          </reference>
          <reference field="1" count="1" selected="0">
            <x v="3"/>
          </reference>
          <reference field="3" count="1">
            <x v="3"/>
          </reference>
        </references>
      </pivotArea>
    </format>
    <format dxfId="149">
      <pivotArea collapsedLevelsAreSubtotals="1" fieldPosition="0">
        <references count="2">
          <reference field="0" count="1">
            <x v="3"/>
          </reference>
          <reference field="1" count="2" selected="0">
            <x v="3"/>
            <x v="4"/>
          </reference>
        </references>
      </pivotArea>
    </format>
    <format dxfId="148">
      <pivotArea collapsedLevelsAreSubtotals="1" fieldPosition="0">
        <references count="3">
          <reference field="0" count="1" selected="0">
            <x v="3"/>
          </reference>
          <reference field="1" count="2" selected="0">
            <x v="3"/>
            <x v="4"/>
          </reference>
          <reference field="3" count="1">
            <x v="1"/>
          </reference>
        </references>
      </pivotArea>
    </format>
    <format dxfId="147">
      <pivotArea collapsedLevelsAreSubtotals="1" fieldPosition="0">
        <references count="4">
          <reference field="0" count="1" selected="0">
            <x v="3"/>
          </reference>
          <reference field="1" count="2" selected="0">
            <x v="3"/>
            <x v="4"/>
          </reference>
          <reference field="3" count="1" selected="0">
            <x v="1"/>
          </reference>
          <reference field="4" count="1">
            <x v="24"/>
          </reference>
        </references>
      </pivotArea>
    </format>
    <format dxfId="146">
      <pivotArea field="3" grandCol="1" collapsedLevelsAreSubtotals="1" axis="axisRow" fieldPosition="1">
        <references count="2">
          <reference field="0" count="1" selected="0">
            <x v="3"/>
          </reference>
          <reference field="3" count="1">
            <x v="1"/>
          </reference>
        </references>
      </pivotArea>
    </format>
    <format dxfId="145">
      <pivotArea field="4" grandCol="1" collapsedLevelsAreSubtotals="1" axis="axisRow" fieldPosition="2">
        <references count="3">
          <reference field="0" count="1" selected="0">
            <x v="3"/>
          </reference>
          <reference field="3" count="1" selected="0">
            <x v="1"/>
          </reference>
          <reference field="4" count="1">
            <x v="24"/>
          </reference>
        </references>
      </pivotArea>
    </format>
    <format dxfId="144">
      <pivotArea field="4" grandCol="1" collapsedLevelsAreSubtotals="1" axis="axisRow" fieldPosition="2">
        <references count="3">
          <reference field="0" count="1" selected="0">
            <x v="3"/>
          </reference>
          <reference field="3" count="1" selected="0">
            <x v="2"/>
          </reference>
          <reference field="4" count="1">
            <x v="7"/>
          </reference>
        </references>
      </pivotArea>
    </format>
    <format dxfId="143">
      <pivotArea field="4" grandCol="1" collapsedLevelsAreSubtotals="1" axis="axisRow" fieldPosition="2">
        <references count="3">
          <reference field="0" count="1" selected="0">
            <x v="3"/>
          </reference>
          <reference field="3" count="1" selected="0">
            <x v="3"/>
          </reference>
          <reference field="4" count="1">
            <x v="22"/>
          </reference>
        </references>
      </pivotArea>
    </format>
    <format dxfId="142">
      <pivotArea field="3" grandCol="1" collapsedLevelsAreSubtotals="1" axis="axisRow" fieldPosition="1">
        <references count="2">
          <reference field="0" count="1" selected="0">
            <x v="3"/>
          </reference>
          <reference field="3" count="1">
            <x v="2"/>
          </reference>
        </references>
      </pivotArea>
    </format>
    <format dxfId="141">
      <pivotArea dataOnly="0" labelOnly="1" fieldPosition="0">
        <references count="1">
          <reference field="1" count="1">
            <x v="1"/>
          </reference>
        </references>
      </pivotArea>
    </format>
    <format dxfId="140">
      <pivotArea dataOnly="0" labelOnly="1" fieldPosition="0">
        <references count="1">
          <reference field="1" count="1">
            <x v="2"/>
          </reference>
        </references>
      </pivotArea>
    </format>
    <format dxfId="139">
      <pivotArea dataOnly="0" labelOnly="1" fieldPosition="0">
        <references count="1">
          <reference field="1" count="1">
            <x v="3"/>
          </reference>
        </references>
      </pivotArea>
    </format>
    <format dxfId="138">
      <pivotArea collapsedLevelsAreSubtotals="1" fieldPosition="0">
        <references count="2">
          <reference field="0" count="1">
            <x v="3"/>
          </reference>
          <reference field="1" count="7" selected="0">
            <x v="1"/>
            <x v="2"/>
            <x v="3"/>
            <x v="4"/>
            <x v="5"/>
            <x v="6"/>
            <x v="7"/>
          </reference>
        </references>
      </pivotArea>
    </format>
    <format dxfId="137">
      <pivotArea collapsedLevelsAreSubtotals="1" fieldPosition="0">
        <references count="3">
          <reference field="0" count="1" selected="0">
            <x v="3"/>
          </reference>
          <reference field="1" count="7" selected="0">
            <x v="1"/>
            <x v="2"/>
            <x v="3"/>
            <x v="4"/>
            <x v="5"/>
            <x v="6"/>
            <x v="7"/>
          </reference>
          <reference field="3" count="1">
            <x v="1"/>
          </reference>
        </references>
      </pivotArea>
    </format>
    <format dxfId="136">
      <pivotArea collapsedLevelsAreSubtotals="1" fieldPosition="0">
        <references count="4">
          <reference field="0" count="1" selected="0">
            <x v="3"/>
          </reference>
          <reference field="1" count="7" selected="0">
            <x v="1"/>
            <x v="2"/>
            <x v="3"/>
            <x v="4"/>
            <x v="5"/>
            <x v="6"/>
            <x v="7"/>
          </reference>
          <reference field="3" count="1" selected="0">
            <x v="1"/>
          </reference>
          <reference field="4" count="1">
            <x v="24"/>
          </reference>
        </references>
      </pivotArea>
    </format>
    <format dxfId="135">
      <pivotArea collapsedLevelsAreSubtotals="1" fieldPosition="0">
        <references count="3">
          <reference field="0" count="1" selected="0">
            <x v="3"/>
          </reference>
          <reference field="1" count="7" selected="0">
            <x v="1"/>
            <x v="2"/>
            <x v="3"/>
            <x v="4"/>
            <x v="5"/>
            <x v="6"/>
            <x v="7"/>
          </reference>
          <reference field="3" count="1">
            <x v="2"/>
          </reference>
        </references>
      </pivotArea>
    </format>
    <format dxfId="134">
      <pivotArea collapsedLevelsAreSubtotals="1" fieldPosition="0">
        <references count="4">
          <reference field="0" count="1" selected="0">
            <x v="3"/>
          </reference>
          <reference field="1" count="7" selected="0">
            <x v="1"/>
            <x v="2"/>
            <x v="3"/>
            <x v="4"/>
            <x v="5"/>
            <x v="6"/>
            <x v="7"/>
          </reference>
          <reference field="3" count="1" selected="0">
            <x v="2"/>
          </reference>
          <reference field="4" count="3">
            <x v="2"/>
            <x v="7"/>
            <x v="11"/>
          </reference>
        </references>
      </pivotArea>
    </format>
    <format dxfId="133">
      <pivotArea collapsedLevelsAreSubtotals="1" fieldPosition="0">
        <references count="3">
          <reference field="0" count="1" selected="0">
            <x v="3"/>
          </reference>
          <reference field="1" count="7" selected="0">
            <x v="1"/>
            <x v="2"/>
            <x v="3"/>
            <x v="4"/>
            <x v="5"/>
            <x v="6"/>
            <x v="7"/>
          </reference>
          <reference field="3" count="1">
            <x v="3"/>
          </reference>
        </references>
      </pivotArea>
    </format>
    <format dxfId="132">
      <pivotArea collapsedLevelsAreSubtotals="1" fieldPosition="0">
        <references count="4">
          <reference field="0" count="1" selected="0">
            <x v="3"/>
          </reference>
          <reference field="1" count="7" selected="0">
            <x v="1"/>
            <x v="2"/>
            <x v="3"/>
            <x v="4"/>
            <x v="5"/>
            <x v="6"/>
            <x v="7"/>
          </reference>
          <reference field="3" count="1" selected="0">
            <x v="3"/>
          </reference>
          <reference field="4" count="2">
            <x v="21"/>
            <x v="22"/>
          </reference>
        </references>
      </pivotArea>
    </format>
    <format dxfId="131">
      <pivotArea collapsedLevelsAreSubtotals="1" fieldPosition="0">
        <references count="2">
          <reference field="0" count="1">
            <x v="4"/>
          </reference>
          <reference field="1" count="7" selected="0">
            <x v="1"/>
            <x v="2"/>
            <x v="3"/>
            <x v="4"/>
            <x v="5"/>
            <x v="6"/>
            <x v="7"/>
          </reference>
        </references>
      </pivotArea>
    </format>
    <format dxfId="130">
      <pivotArea collapsedLevelsAreSubtotals="1" fieldPosition="0">
        <references count="3">
          <reference field="0" count="1" selected="0">
            <x v="4"/>
          </reference>
          <reference field="1" count="7" selected="0">
            <x v="1"/>
            <x v="2"/>
            <x v="3"/>
            <x v="4"/>
            <x v="5"/>
            <x v="6"/>
            <x v="7"/>
          </reference>
          <reference field="3" count="1">
            <x v="2"/>
          </reference>
        </references>
      </pivotArea>
    </format>
    <format dxfId="129">
      <pivotArea collapsedLevelsAreSubtotals="1" fieldPosition="0">
        <references count="4">
          <reference field="0" count="1" selected="0">
            <x v="4"/>
          </reference>
          <reference field="1" count="7" selected="0">
            <x v="1"/>
            <x v="2"/>
            <x v="3"/>
            <x v="4"/>
            <x v="5"/>
            <x v="6"/>
            <x v="7"/>
          </reference>
          <reference field="3" count="1" selected="0">
            <x v="2"/>
          </reference>
          <reference field="4" count="2">
            <x v="2"/>
            <x v="7"/>
          </reference>
        </references>
      </pivotArea>
    </format>
    <format dxfId="128">
      <pivotArea collapsedLevelsAreSubtotals="1" fieldPosition="0">
        <references count="3">
          <reference field="0" count="1" selected="0">
            <x v="4"/>
          </reference>
          <reference field="1" count="7" selected="0">
            <x v="1"/>
            <x v="2"/>
            <x v="3"/>
            <x v="4"/>
            <x v="5"/>
            <x v="6"/>
            <x v="7"/>
          </reference>
          <reference field="3" count="1">
            <x v="3"/>
          </reference>
        </references>
      </pivotArea>
    </format>
    <format dxfId="127">
      <pivotArea collapsedLevelsAreSubtotals="1" fieldPosition="0">
        <references count="4">
          <reference field="0" count="1" selected="0">
            <x v="4"/>
          </reference>
          <reference field="1" count="7" selected="0">
            <x v="1"/>
            <x v="2"/>
            <x v="3"/>
            <x v="4"/>
            <x v="5"/>
            <x v="6"/>
            <x v="7"/>
          </reference>
          <reference field="3" count="1" selected="0">
            <x v="3"/>
          </reference>
          <reference field="4" count="3">
            <x v="21"/>
            <x v="22"/>
            <x v="23"/>
          </reference>
        </references>
      </pivotArea>
    </format>
    <format dxfId="126">
      <pivotArea collapsedLevelsAreSubtotals="1" fieldPosition="0">
        <references count="3">
          <reference field="0" count="1" selected="0">
            <x v="4"/>
          </reference>
          <reference field="1" count="7" selected="0">
            <x v="1"/>
            <x v="2"/>
            <x v="3"/>
            <x v="4"/>
            <x v="5"/>
            <x v="6"/>
            <x v="7"/>
          </reference>
          <reference field="3" count="1">
            <x v="4"/>
          </reference>
        </references>
      </pivotArea>
    </format>
    <format dxfId="125">
      <pivotArea collapsedLevelsAreSubtotals="1" fieldPosition="0">
        <references count="4">
          <reference field="0" count="1" selected="0">
            <x v="4"/>
          </reference>
          <reference field="1" count="7" selected="0">
            <x v="1"/>
            <x v="2"/>
            <x v="3"/>
            <x v="4"/>
            <x v="5"/>
            <x v="6"/>
            <x v="7"/>
          </reference>
          <reference field="3" count="1" selected="0">
            <x v="4"/>
          </reference>
          <reference field="4" count="2">
            <x v="14"/>
            <x v="18"/>
          </reference>
        </references>
      </pivotArea>
    </format>
    <format dxfId="124">
      <pivotArea collapsedLevelsAreSubtotals="1" fieldPosition="0">
        <references count="2">
          <reference field="0" count="1">
            <x v="5"/>
          </reference>
          <reference field="1" count="7" selected="0">
            <x v="1"/>
            <x v="2"/>
            <x v="3"/>
            <x v="4"/>
            <x v="5"/>
            <x v="6"/>
            <x v="7"/>
          </reference>
        </references>
      </pivotArea>
    </format>
    <format dxfId="123">
      <pivotArea collapsedLevelsAreSubtotals="1" fieldPosition="0">
        <references count="3">
          <reference field="0" count="1" selected="0">
            <x v="5"/>
          </reference>
          <reference field="1" count="7" selected="0">
            <x v="1"/>
            <x v="2"/>
            <x v="3"/>
            <x v="4"/>
            <x v="5"/>
            <x v="6"/>
            <x v="7"/>
          </reference>
          <reference field="3" count="1">
            <x v="1"/>
          </reference>
        </references>
      </pivotArea>
    </format>
    <format dxfId="122">
      <pivotArea collapsedLevelsAreSubtotals="1" fieldPosition="0">
        <references count="4">
          <reference field="0" count="1" selected="0">
            <x v="5"/>
          </reference>
          <reference field="1" count="7" selected="0">
            <x v="1"/>
            <x v="2"/>
            <x v="3"/>
            <x v="4"/>
            <x v="5"/>
            <x v="6"/>
            <x v="7"/>
          </reference>
          <reference field="3" count="1" selected="0">
            <x v="1"/>
          </reference>
          <reference field="4" count="2">
            <x v="1"/>
            <x v="9"/>
          </reference>
        </references>
      </pivotArea>
    </format>
    <format dxfId="121">
      <pivotArea collapsedLevelsAreSubtotals="1" fieldPosition="0">
        <references count="3">
          <reference field="0" count="1" selected="0">
            <x v="5"/>
          </reference>
          <reference field="1" count="7" selected="0">
            <x v="1"/>
            <x v="2"/>
            <x v="3"/>
            <x v="4"/>
            <x v="5"/>
            <x v="6"/>
            <x v="7"/>
          </reference>
          <reference field="3" count="1">
            <x v="2"/>
          </reference>
        </references>
      </pivotArea>
    </format>
    <format dxfId="120">
      <pivotArea collapsedLevelsAreSubtotals="1" fieldPosition="0">
        <references count="4">
          <reference field="0" count="1" selected="0">
            <x v="5"/>
          </reference>
          <reference field="1" count="7" selected="0">
            <x v="1"/>
            <x v="2"/>
            <x v="3"/>
            <x v="4"/>
            <x v="5"/>
            <x v="6"/>
            <x v="7"/>
          </reference>
          <reference field="3" count="1" selected="0">
            <x v="2"/>
          </reference>
          <reference field="4" count="4">
            <x v="2"/>
            <x v="7"/>
            <x v="11"/>
            <x v="12"/>
          </reference>
        </references>
      </pivotArea>
    </format>
    <format dxfId="119">
      <pivotArea collapsedLevelsAreSubtotals="1" fieldPosition="0">
        <references count="3">
          <reference field="0" count="1" selected="0">
            <x v="5"/>
          </reference>
          <reference field="1" count="7" selected="0">
            <x v="1"/>
            <x v="2"/>
            <x v="3"/>
            <x v="4"/>
            <x v="5"/>
            <x v="6"/>
            <x v="7"/>
          </reference>
          <reference field="3" count="1">
            <x v="3"/>
          </reference>
        </references>
      </pivotArea>
    </format>
    <format dxfId="118">
      <pivotArea collapsedLevelsAreSubtotals="1" fieldPosition="0">
        <references count="4">
          <reference field="0" count="1" selected="0">
            <x v="5"/>
          </reference>
          <reference field="1" count="7" selected="0">
            <x v="1"/>
            <x v="2"/>
            <x v="3"/>
            <x v="4"/>
            <x v="5"/>
            <x v="6"/>
            <x v="7"/>
          </reference>
          <reference field="3" count="1" selected="0">
            <x v="3"/>
          </reference>
          <reference field="4" count="3">
            <x v="19"/>
            <x v="20"/>
            <x v="23"/>
          </reference>
        </references>
      </pivotArea>
    </format>
    <format dxfId="117">
      <pivotArea collapsedLevelsAreSubtotals="1" fieldPosition="0">
        <references count="3">
          <reference field="0" count="1" selected="0">
            <x v="5"/>
          </reference>
          <reference field="1" count="7" selected="0">
            <x v="1"/>
            <x v="2"/>
            <x v="3"/>
            <x v="4"/>
            <x v="5"/>
            <x v="6"/>
            <x v="7"/>
          </reference>
          <reference field="3" count="1">
            <x v="4"/>
          </reference>
        </references>
      </pivotArea>
    </format>
    <format dxfId="116">
      <pivotArea collapsedLevelsAreSubtotals="1" fieldPosition="0">
        <references count="4">
          <reference field="0" count="1" selected="0">
            <x v="5"/>
          </reference>
          <reference field="1" count="7" selected="0">
            <x v="1"/>
            <x v="2"/>
            <x v="3"/>
            <x v="4"/>
            <x v="5"/>
            <x v="6"/>
            <x v="7"/>
          </reference>
          <reference field="3" count="1" selected="0">
            <x v="4"/>
          </reference>
          <reference field="4" count="2">
            <x v="3"/>
            <x v="10"/>
          </reference>
        </references>
      </pivotArea>
    </format>
    <format dxfId="115">
      <pivotArea collapsedLevelsAreSubtotals="1" fieldPosition="0">
        <references count="2">
          <reference field="0" count="1">
            <x v="6"/>
          </reference>
          <reference field="1" count="7" selected="0">
            <x v="1"/>
            <x v="2"/>
            <x v="3"/>
            <x v="4"/>
            <x v="5"/>
            <x v="6"/>
            <x v="7"/>
          </reference>
        </references>
      </pivotArea>
    </format>
    <format dxfId="114">
      <pivotArea collapsedLevelsAreSubtotals="1" fieldPosition="0">
        <references count="3">
          <reference field="0" count="1" selected="0">
            <x v="6"/>
          </reference>
          <reference field="1" count="7" selected="0">
            <x v="1"/>
            <x v="2"/>
            <x v="3"/>
            <x v="4"/>
            <x v="5"/>
            <x v="6"/>
            <x v="7"/>
          </reference>
          <reference field="3" count="1">
            <x v="1"/>
          </reference>
        </references>
      </pivotArea>
    </format>
    <format dxfId="113">
      <pivotArea collapsedLevelsAreSubtotals="1" fieldPosition="0">
        <references count="4">
          <reference field="0" count="1" selected="0">
            <x v="6"/>
          </reference>
          <reference field="1" count="7" selected="0">
            <x v="1"/>
            <x v="2"/>
            <x v="3"/>
            <x v="4"/>
            <x v="5"/>
            <x v="6"/>
            <x v="7"/>
          </reference>
          <reference field="3" count="1" selected="0">
            <x v="1"/>
          </reference>
          <reference field="4" count="1">
            <x v="4"/>
          </reference>
        </references>
      </pivotArea>
    </format>
    <format dxfId="112">
      <pivotArea collapsedLevelsAreSubtotals="1" fieldPosition="0">
        <references count="3">
          <reference field="0" count="1" selected="0">
            <x v="6"/>
          </reference>
          <reference field="1" count="7" selected="0">
            <x v="1"/>
            <x v="2"/>
            <x v="3"/>
            <x v="4"/>
            <x v="5"/>
            <x v="6"/>
            <x v="7"/>
          </reference>
          <reference field="3" count="1">
            <x v="2"/>
          </reference>
        </references>
      </pivotArea>
    </format>
    <format dxfId="111">
      <pivotArea collapsedLevelsAreSubtotals="1" fieldPosition="0">
        <references count="4">
          <reference field="0" count="1" selected="0">
            <x v="6"/>
          </reference>
          <reference field="1" count="7" selected="0">
            <x v="1"/>
            <x v="2"/>
            <x v="3"/>
            <x v="4"/>
            <x v="5"/>
            <x v="6"/>
            <x v="7"/>
          </reference>
          <reference field="3" count="1" selected="0">
            <x v="2"/>
          </reference>
          <reference field="4" count="2">
            <x v="7"/>
            <x v="11"/>
          </reference>
        </references>
      </pivotArea>
    </format>
    <format dxfId="110">
      <pivotArea collapsedLevelsAreSubtotals="1" fieldPosition="0">
        <references count="3">
          <reference field="0" count="1" selected="0">
            <x v="6"/>
          </reference>
          <reference field="1" count="7" selected="0">
            <x v="1"/>
            <x v="2"/>
            <x v="3"/>
            <x v="4"/>
            <x v="5"/>
            <x v="6"/>
            <x v="7"/>
          </reference>
          <reference field="3" count="1">
            <x v="4"/>
          </reference>
        </references>
      </pivotArea>
    </format>
    <format dxfId="109">
      <pivotArea collapsedLevelsAreSubtotals="1" fieldPosition="0">
        <references count="4">
          <reference field="0" count="1" selected="0">
            <x v="6"/>
          </reference>
          <reference field="1" count="7" selected="0">
            <x v="1"/>
            <x v="2"/>
            <x v="3"/>
            <x v="4"/>
            <x v="5"/>
            <x v="6"/>
            <x v="7"/>
          </reference>
          <reference field="3" count="1" selected="0">
            <x v="4"/>
          </reference>
          <reference field="4" count="3">
            <x v="3"/>
            <x v="10"/>
            <x v="14"/>
          </reference>
        </references>
      </pivotArea>
    </format>
    <format dxfId="108">
      <pivotArea collapsedLevelsAreSubtotals="1" fieldPosition="0">
        <references count="2">
          <reference field="0" count="1">
            <x v="7"/>
          </reference>
          <reference field="1" count="7" selected="0">
            <x v="1"/>
            <x v="2"/>
            <x v="3"/>
            <x v="4"/>
            <x v="5"/>
            <x v="6"/>
            <x v="7"/>
          </reference>
        </references>
      </pivotArea>
    </format>
    <format dxfId="107">
      <pivotArea collapsedLevelsAreSubtotals="1" fieldPosition="0">
        <references count="3">
          <reference field="0" count="1" selected="0">
            <x v="7"/>
          </reference>
          <reference field="1" count="7" selected="0">
            <x v="1"/>
            <x v="2"/>
            <x v="3"/>
            <x v="4"/>
            <x v="5"/>
            <x v="6"/>
            <x v="7"/>
          </reference>
          <reference field="3" count="1">
            <x v="1"/>
          </reference>
        </references>
      </pivotArea>
    </format>
    <format dxfId="106">
      <pivotArea collapsedLevelsAreSubtotals="1" fieldPosition="0">
        <references count="4">
          <reference field="0" count="1" selected="0">
            <x v="7"/>
          </reference>
          <reference field="1" count="7" selected="0">
            <x v="1"/>
            <x v="2"/>
            <x v="3"/>
            <x v="4"/>
            <x v="5"/>
            <x v="6"/>
            <x v="7"/>
          </reference>
          <reference field="3" count="1" selected="0">
            <x v="1"/>
          </reference>
          <reference field="4" count="1">
            <x v="5"/>
          </reference>
        </references>
      </pivotArea>
    </format>
    <format dxfId="105">
      <pivotArea collapsedLevelsAreSubtotals="1" fieldPosition="0">
        <references count="3">
          <reference field="0" count="1" selected="0">
            <x v="7"/>
          </reference>
          <reference field="1" count="7" selected="0">
            <x v="1"/>
            <x v="2"/>
            <x v="3"/>
            <x v="4"/>
            <x v="5"/>
            <x v="6"/>
            <x v="7"/>
          </reference>
          <reference field="3" count="1">
            <x v="2"/>
          </reference>
        </references>
      </pivotArea>
    </format>
    <format dxfId="104">
      <pivotArea collapsedLevelsAreSubtotals="1" fieldPosition="0">
        <references count="4">
          <reference field="0" count="1" selected="0">
            <x v="7"/>
          </reference>
          <reference field="1" count="7" selected="0">
            <x v="1"/>
            <x v="2"/>
            <x v="3"/>
            <x v="4"/>
            <x v="5"/>
            <x v="6"/>
            <x v="7"/>
          </reference>
          <reference field="3" count="1" selected="0">
            <x v="2"/>
          </reference>
          <reference field="4" count="1">
            <x v="7"/>
          </reference>
        </references>
      </pivotArea>
    </format>
    <format dxfId="103">
      <pivotArea collapsedLevelsAreSubtotals="1" fieldPosition="0">
        <references count="3">
          <reference field="0" count="1" selected="0">
            <x v="7"/>
          </reference>
          <reference field="1" count="7" selected="0">
            <x v="1"/>
            <x v="2"/>
            <x v="3"/>
            <x v="4"/>
            <x v="5"/>
            <x v="6"/>
            <x v="7"/>
          </reference>
          <reference field="3" count="1">
            <x v="4"/>
          </reference>
        </references>
      </pivotArea>
    </format>
    <format dxfId="102">
      <pivotArea collapsedLevelsAreSubtotals="1" fieldPosition="0">
        <references count="4">
          <reference field="0" count="1" selected="0">
            <x v="7"/>
          </reference>
          <reference field="1" count="7" selected="0">
            <x v="1"/>
            <x v="2"/>
            <x v="3"/>
            <x v="4"/>
            <x v="5"/>
            <x v="6"/>
            <x v="7"/>
          </reference>
          <reference field="3" count="1" selected="0">
            <x v="4"/>
          </reference>
          <reference field="4" count="4">
            <x v="3"/>
            <x v="10"/>
            <x v="14"/>
            <x v="17"/>
          </reference>
        </references>
      </pivotArea>
    </format>
    <format dxfId="101">
      <pivotArea collapsedLevelsAreSubtotals="1" fieldPosition="0">
        <references count="2">
          <reference field="0" count="1">
            <x v="8"/>
          </reference>
          <reference field="1" count="7" selected="0">
            <x v="1"/>
            <x v="2"/>
            <x v="3"/>
            <x v="4"/>
            <x v="5"/>
            <x v="6"/>
            <x v="7"/>
          </reference>
        </references>
      </pivotArea>
    </format>
    <format dxfId="100">
      <pivotArea collapsedLevelsAreSubtotals="1" fieldPosition="0">
        <references count="3">
          <reference field="0" count="1" selected="0">
            <x v="8"/>
          </reference>
          <reference field="1" count="7" selected="0">
            <x v="1"/>
            <x v="2"/>
            <x v="3"/>
            <x v="4"/>
            <x v="5"/>
            <x v="6"/>
            <x v="7"/>
          </reference>
          <reference field="3" count="1">
            <x v="1"/>
          </reference>
        </references>
      </pivotArea>
    </format>
    <format dxfId="99">
      <pivotArea collapsedLevelsAreSubtotals="1" fieldPosition="0">
        <references count="4">
          <reference field="0" count="1" selected="0">
            <x v="8"/>
          </reference>
          <reference field="1" count="7" selected="0">
            <x v="1"/>
            <x v="2"/>
            <x v="3"/>
            <x v="4"/>
            <x v="5"/>
            <x v="6"/>
            <x v="7"/>
          </reference>
          <reference field="3" count="1" selected="0">
            <x v="1"/>
          </reference>
          <reference field="4" count="3">
            <x v="6"/>
            <x v="8"/>
            <x v="15"/>
          </reference>
        </references>
      </pivotArea>
    </format>
    <format dxfId="98">
      <pivotArea collapsedLevelsAreSubtotals="1" fieldPosition="0">
        <references count="3">
          <reference field="0" count="1" selected="0">
            <x v="8"/>
          </reference>
          <reference field="1" count="7" selected="0">
            <x v="1"/>
            <x v="2"/>
            <x v="3"/>
            <x v="4"/>
            <x v="5"/>
            <x v="6"/>
            <x v="7"/>
          </reference>
          <reference field="3" count="1">
            <x v="2"/>
          </reference>
        </references>
      </pivotArea>
    </format>
    <format dxfId="97">
      <pivotArea collapsedLevelsAreSubtotals="1" fieldPosition="0">
        <references count="4">
          <reference field="0" count="1" selected="0">
            <x v="8"/>
          </reference>
          <reference field="1" count="7" selected="0">
            <x v="1"/>
            <x v="2"/>
            <x v="3"/>
            <x v="4"/>
            <x v="5"/>
            <x v="6"/>
            <x v="7"/>
          </reference>
          <reference field="3" count="1" selected="0">
            <x v="2"/>
          </reference>
          <reference field="4" count="1">
            <x v="7"/>
          </reference>
        </references>
      </pivotArea>
    </format>
    <format dxfId="96">
      <pivotArea collapsedLevelsAreSubtotals="1" fieldPosition="0">
        <references count="3">
          <reference field="0" count="1" selected="0">
            <x v="8"/>
          </reference>
          <reference field="1" count="7" selected="0">
            <x v="1"/>
            <x v="2"/>
            <x v="3"/>
            <x v="4"/>
            <x v="5"/>
            <x v="6"/>
            <x v="7"/>
          </reference>
          <reference field="3" count="1">
            <x v="4"/>
          </reference>
        </references>
      </pivotArea>
    </format>
    <format dxfId="95">
      <pivotArea collapsedLevelsAreSubtotals="1" fieldPosition="0">
        <references count="4">
          <reference field="0" count="1" selected="0">
            <x v="8"/>
          </reference>
          <reference field="1" count="7" selected="0">
            <x v="1"/>
            <x v="2"/>
            <x v="3"/>
            <x v="4"/>
            <x v="5"/>
            <x v="6"/>
            <x v="7"/>
          </reference>
          <reference field="3" count="1" selected="0">
            <x v="4"/>
          </reference>
          <reference field="4" count="2">
            <x v="3"/>
            <x v="14"/>
          </reference>
        </references>
      </pivotArea>
    </format>
    <format dxfId="94">
      <pivotArea collapsedLevelsAreSubtotals="1" fieldPosition="0">
        <references count="2">
          <reference field="0" count="1">
            <x v="9"/>
          </reference>
          <reference field="1" count="7" selected="0">
            <x v="1"/>
            <x v="2"/>
            <x v="3"/>
            <x v="4"/>
            <x v="5"/>
            <x v="6"/>
            <x v="7"/>
          </reference>
        </references>
      </pivotArea>
    </format>
    <format dxfId="93">
      <pivotArea collapsedLevelsAreSubtotals="1" fieldPosition="0">
        <references count="3">
          <reference field="0" count="1" selected="0">
            <x v="9"/>
          </reference>
          <reference field="1" count="7" selected="0">
            <x v="1"/>
            <x v="2"/>
            <x v="3"/>
            <x v="4"/>
            <x v="5"/>
            <x v="6"/>
            <x v="7"/>
          </reference>
          <reference field="3" count="1">
            <x v="1"/>
          </reference>
        </references>
      </pivotArea>
    </format>
    <format dxfId="92">
      <pivotArea collapsedLevelsAreSubtotals="1" fieldPosition="0">
        <references count="4">
          <reference field="0" count="1" selected="0">
            <x v="9"/>
          </reference>
          <reference field="1" count="7" selected="0">
            <x v="1"/>
            <x v="2"/>
            <x v="3"/>
            <x v="4"/>
            <x v="5"/>
            <x v="6"/>
            <x v="7"/>
          </reference>
          <reference field="3" count="1" selected="0">
            <x v="1"/>
          </reference>
          <reference field="4" count="1">
            <x v="0"/>
          </reference>
        </references>
      </pivotArea>
    </format>
    <format dxfId="91">
      <pivotArea collapsedLevelsAreSubtotals="1" fieldPosition="0">
        <references count="3">
          <reference field="0" count="1" selected="0">
            <x v="9"/>
          </reference>
          <reference field="1" count="7" selected="0">
            <x v="1"/>
            <x v="2"/>
            <x v="3"/>
            <x v="4"/>
            <x v="5"/>
            <x v="6"/>
            <x v="7"/>
          </reference>
          <reference field="3" count="1">
            <x v="2"/>
          </reference>
        </references>
      </pivotArea>
    </format>
    <format dxfId="90">
      <pivotArea collapsedLevelsAreSubtotals="1" fieldPosition="0">
        <references count="4">
          <reference field="0" count="1" selected="0">
            <x v="9"/>
          </reference>
          <reference field="1" count="7" selected="0">
            <x v="1"/>
            <x v="2"/>
            <x v="3"/>
            <x v="4"/>
            <x v="5"/>
            <x v="6"/>
            <x v="7"/>
          </reference>
          <reference field="3" count="1" selected="0">
            <x v="2"/>
          </reference>
          <reference field="4" count="1">
            <x v="7"/>
          </reference>
        </references>
      </pivotArea>
    </format>
    <format dxfId="89">
      <pivotArea collapsedLevelsAreSubtotals="1" fieldPosition="0">
        <references count="3">
          <reference field="0" count="1" selected="0">
            <x v="9"/>
          </reference>
          <reference field="1" count="7" selected="0">
            <x v="1"/>
            <x v="2"/>
            <x v="3"/>
            <x v="4"/>
            <x v="5"/>
            <x v="6"/>
            <x v="7"/>
          </reference>
          <reference field="3" count="1">
            <x v="4"/>
          </reference>
        </references>
      </pivotArea>
    </format>
    <format dxfId="88">
      <pivotArea collapsedLevelsAreSubtotals="1" fieldPosition="0">
        <references count="4">
          <reference field="0" count="1" selected="0">
            <x v="9"/>
          </reference>
          <reference field="1" count="7" selected="0">
            <x v="1"/>
            <x v="2"/>
            <x v="3"/>
            <x v="4"/>
            <x v="5"/>
            <x v="6"/>
            <x v="7"/>
          </reference>
          <reference field="3" count="1" selected="0">
            <x v="4"/>
          </reference>
          <reference field="4" count="3">
            <x v="3"/>
            <x v="10"/>
            <x v="14"/>
          </reference>
        </references>
      </pivotArea>
    </format>
    <format dxfId="87">
      <pivotArea collapsedLevelsAreSubtotals="1" fieldPosition="0">
        <references count="2">
          <reference field="0" count="1">
            <x v="10"/>
          </reference>
          <reference field="1" count="7" selected="0">
            <x v="1"/>
            <x v="2"/>
            <x v="3"/>
            <x v="4"/>
            <x v="5"/>
            <x v="6"/>
            <x v="7"/>
          </reference>
        </references>
      </pivotArea>
    </format>
    <format dxfId="86">
      <pivotArea collapsedLevelsAreSubtotals="1" fieldPosition="0">
        <references count="3">
          <reference field="0" count="1" selected="0">
            <x v="10"/>
          </reference>
          <reference field="1" count="7" selected="0">
            <x v="1"/>
            <x v="2"/>
            <x v="3"/>
            <x v="4"/>
            <x v="5"/>
            <x v="6"/>
            <x v="7"/>
          </reference>
          <reference field="3" count="1">
            <x v="2"/>
          </reference>
        </references>
      </pivotArea>
    </format>
    <format dxfId="85">
      <pivotArea collapsedLevelsAreSubtotals="1" fieldPosition="0">
        <references count="4">
          <reference field="0" count="1" selected="0">
            <x v="10"/>
          </reference>
          <reference field="1" count="7" selected="0">
            <x v="1"/>
            <x v="2"/>
            <x v="3"/>
            <x v="4"/>
            <x v="5"/>
            <x v="6"/>
            <x v="7"/>
          </reference>
          <reference field="3" count="1" selected="0">
            <x v="2"/>
          </reference>
          <reference field="4" count="1">
            <x v="7"/>
          </reference>
        </references>
      </pivotArea>
    </format>
    <format dxfId="84">
      <pivotArea collapsedLevelsAreSubtotals="1" fieldPosition="0">
        <references count="3">
          <reference field="0" count="1" selected="0">
            <x v="10"/>
          </reference>
          <reference field="1" count="7" selected="0">
            <x v="1"/>
            <x v="2"/>
            <x v="3"/>
            <x v="4"/>
            <x v="5"/>
            <x v="6"/>
            <x v="7"/>
          </reference>
          <reference field="3" count="1">
            <x v="4"/>
          </reference>
        </references>
      </pivotArea>
    </format>
    <format dxfId="83">
      <pivotArea collapsedLevelsAreSubtotals="1" fieldPosition="0">
        <references count="4">
          <reference field="0" count="1" selected="0">
            <x v="10"/>
          </reference>
          <reference field="1" count="7" selected="0">
            <x v="1"/>
            <x v="2"/>
            <x v="3"/>
            <x v="4"/>
            <x v="5"/>
            <x v="6"/>
            <x v="7"/>
          </reference>
          <reference field="3" count="1" selected="0">
            <x v="4"/>
          </reference>
          <reference field="4" count="1">
            <x v="14"/>
          </reference>
        </references>
      </pivotArea>
    </format>
    <format dxfId="82">
      <pivotArea collapsedLevelsAreSubtotals="1" fieldPosition="0">
        <references count="2">
          <reference field="0" count="1">
            <x v="11"/>
          </reference>
          <reference field="1" count="7" selected="0">
            <x v="1"/>
            <x v="2"/>
            <x v="3"/>
            <x v="4"/>
            <x v="5"/>
            <x v="6"/>
            <x v="7"/>
          </reference>
        </references>
      </pivotArea>
    </format>
    <format dxfId="81">
      <pivotArea collapsedLevelsAreSubtotals="1" fieldPosition="0">
        <references count="3">
          <reference field="0" count="1" selected="0">
            <x v="11"/>
          </reference>
          <reference field="1" count="7" selected="0">
            <x v="1"/>
            <x v="2"/>
            <x v="3"/>
            <x v="4"/>
            <x v="5"/>
            <x v="6"/>
            <x v="7"/>
          </reference>
          <reference field="3" count="1">
            <x v="2"/>
          </reference>
        </references>
      </pivotArea>
    </format>
    <format dxfId="80">
      <pivotArea collapsedLevelsAreSubtotals="1" fieldPosition="0">
        <references count="4">
          <reference field="0" count="1" selected="0">
            <x v="11"/>
          </reference>
          <reference field="1" count="7" selected="0">
            <x v="1"/>
            <x v="2"/>
            <x v="3"/>
            <x v="4"/>
            <x v="5"/>
            <x v="6"/>
            <x v="7"/>
          </reference>
          <reference field="3" count="1" selected="0">
            <x v="2"/>
          </reference>
          <reference field="4" count="1">
            <x v="7"/>
          </reference>
        </references>
      </pivotArea>
    </format>
    <format dxfId="79">
      <pivotArea collapsedLevelsAreSubtotals="1" fieldPosition="0">
        <references count="3">
          <reference field="0" count="1" selected="0">
            <x v="11"/>
          </reference>
          <reference field="1" count="7" selected="0">
            <x v="1"/>
            <x v="2"/>
            <x v="3"/>
            <x v="4"/>
            <x v="5"/>
            <x v="6"/>
            <x v="7"/>
          </reference>
          <reference field="3" count="1">
            <x v="4"/>
          </reference>
        </references>
      </pivotArea>
    </format>
    <format dxfId="78">
      <pivotArea collapsedLevelsAreSubtotals="1" fieldPosition="0">
        <references count="4">
          <reference field="0" count="1" selected="0">
            <x v="11"/>
          </reference>
          <reference field="1" count="7" selected="0">
            <x v="1"/>
            <x v="2"/>
            <x v="3"/>
            <x v="4"/>
            <x v="5"/>
            <x v="6"/>
            <x v="7"/>
          </reference>
          <reference field="3" count="1" selected="0">
            <x v="4"/>
          </reference>
          <reference field="4" count="2">
            <x v="14"/>
            <x v="16"/>
          </reference>
        </references>
      </pivotArea>
    </format>
    <format dxfId="77">
      <pivotArea collapsedLevelsAreSubtotals="1" fieldPosition="0">
        <references count="2">
          <reference field="0" count="1">
            <x v="12"/>
          </reference>
          <reference field="1" count="7" selected="0">
            <x v="1"/>
            <x v="2"/>
            <x v="3"/>
            <x v="4"/>
            <x v="5"/>
            <x v="6"/>
            <x v="7"/>
          </reference>
        </references>
      </pivotArea>
    </format>
    <format dxfId="76">
      <pivotArea collapsedLevelsAreSubtotals="1" fieldPosition="0">
        <references count="3">
          <reference field="0" count="1" selected="0">
            <x v="12"/>
          </reference>
          <reference field="1" count="7" selected="0">
            <x v="1"/>
            <x v="2"/>
            <x v="3"/>
            <x v="4"/>
            <x v="5"/>
            <x v="6"/>
            <x v="7"/>
          </reference>
          <reference field="3" count="1">
            <x v="2"/>
          </reference>
        </references>
      </pivotArea>
    </format>
    <format dxfId="75">
      <pivotArea collapsedLevelsAreSubtotals="1" fieldPosition="0">
        <references count="4">
          <reference field="0" count="1" selected="0">
            <x v="12"/>
          </reference>
          <reference field="1" count="7" selected="0">
            <x v="1"/>
            <x v="2"/>
            <x v="3"/>
            <x v="4"/>
            <x v="5"/>
            <x v="6"/>
            <x v="7"/>
          </reference>
          <reference field="3" count="1" selected="0">
            <x v="2"/>
          </reference>
          <reference field="4" count="1">
            <x v="7"/>
          </reference>
        </references>
      </pivotArea>
    </format>
    <format dxfId="74">
      <pivotArea collapsedLevelsAreSubtotals="1" fieldPosition="0">
        <references count="3">
          <reference field="0" count="1" selected="0">
            <x v="12"/>
          </reference>
          <reference field="1" count="7" selected="0">
            <x v="1"/>
            <x v="2"/>
            <x v="3"/>
            <x v="4"/>
            <x v="5"/>
            <x v="6"/>
            <x v="7"/>
          </reference>
          <reference field="3" count="1">
            <x v="4"/>
          </reference>
        </references>
      </pivotArea>
    </format>
    <format dxfId="73">
      <pivotArea collapsedLevelsAreSubtotals="1" fieldPosition="0">
        <references count="4">
          <reference field="0" count="1" selected="0">
            <x v="12"/>
          </reference>
          <reference field="1" count="7" selected="0">
            <x v="1"/>
            <x v="2"/>
            <x v="3"/>
            <x v="4"/>
            <x v="5"/>
            <x v="6"/>
            <x v="7"/>
          </reference>
          <reference field="3" count="1" selected="0">
            <x v="4"/>
          </reference>
          <reference field="4" count="1">
            <x v="16"/>
          </reference>
        </references>
      </pivotArea>
    </format>
    <format dxfId="72">
      <pivotArea collapsedLevelsAreSubtotals="1" fieldPosition="0">
        <references count="2">
          <reference field="0" count="1">
            <x v="13"/>
          </reference>
          <reference field="1" count="7" selected="0">
            <x v="1"/>
            <x v="2"/>
            <x v="3"/>
            <x v="4"/>
            <x v="5"/>
            <x v="6"/>
            <x v="7"/>
          </reference>
        </references>
      </pivotArea>
    </format>
    <format dxfId="71">
      <pivotArea collapsedLevelsAreSubtotals="1" fieldPosition="0">
        <references count="3">
          <reference field="0" count="1" selected="0">
            <x v="13"/>
          </reference>
          <reference field="1" count="7" selected="0">
            <x v="1"/>
            <x v="2"/>
            <x v="3"/>
            <x v="4"/>
            <x v="5"/>
            <x v="6"/>
            <x v="7"/>
          </reference>
          <reference field="3" count="1">
            <x v="4"/>
          </reference>
        </references>
      </pivotArea>
    </format>
    <format dxfId="70">
      <pivotArea collapsedLevelsAreSubtotals="1" fieldPosition="0">
        <references count="4">
          <reference field="0" count="1" selected="0">
            <x v="13"/>
          </reference>
          <reference field="1" count="7" selected="0">
            <x v="1"/>
            <x v="2"/>
            <x v="3"/>
            <x v="4"/>
            <x v="5"/>
            <x v="6"/>
            <x v="7"/>
          </reference>
          <reference field="3" count="1" selected="0">
            <x v="4"/>
          </reference>
          <reference field="4" count="1">
            <x v="16"/>
          </reference>
        </references>
      </pivotArea>
    </format>
    <format dxfId="69">
      <pivotArea dataOnly="0" labelOnly="1" fieldPosition="0">
        <references count="1">
          <reference field="1" count="7">
            <x v="1"/>
            <x v="2"/>
            <x v="3"/>
            <x v="4"/>
            <x v="5"/>
            <x v="6"/>
            <x v="7"/>
          </reference>
        </references>
      </pivotArea>
    </format>
    <format dxfId="68">
      <pivotArea collapsedLevelsAreSubtotals="1" fieldPosition="0">
        <references count="2">
          <reference field="0" count="1">
            <x v="3"/>
          </reference>
          <reference field="1" count="1" selected="0">
            <x v="8"/>
          </reference>
        </references>
      </pivotArea>
    </format>
    <format dxfId="67">
      <pivotArea collapsedLevelsAreSubtotals="1" fieldPosition="0">
        <references count="2">
          <reference field="0" count="1">
            <x v="3"/>
          </reference>
          <reference field="1" count="1" selected="0">
            <x v="0"/>
          </reference>
        </references>
      </pivotArea>
    </format>
    <format dxfId="66">
      <pivotArea dataOnly="0" labelOnly="1" fieldPosition="0">
        <references count="1">
          <reference field="0" count="1">
            <x v="2"/>
          </reference>
        </references>
      </pivotArea>
    </format>
    <format dxfId="65">
      <pivotArea collapsedLevelsAreSubtotals="1" fieldPosition="0">
        <references count="2">
          <reference field="0" count="1">
            <x v="3"/>
          </reference>
          <reference field="1" count="1" selected="0">
            <x v="0"/>
          </reference>
        </references>
      </pivotArea>
    </format>
    <format dxfId="64">
      <pivotArea field="3" grandCol="1" collapsedLevelsAreSubtotals="1" axis="axisRow" fieldPosition="1">
        <references count="2">
          <reference field="0" count="1" selected="0">
            <x v="2"/>
          </reference>
          <reference field="3" count="1">
            <x v="2"/>
          </reference>
        </references>
      </pivotArea>
    </format>
    <format dxfId="63">
      <pivotArea field="4" grandCol="1" collapsedLevelsAreSubtotals="1" axis="axisRow" fieldPosition="2">
        <references count="3">
          <reference field="0" count="1" selected="0">
            <x v="2"/>
          </reference>
          <reference field="3" count="1" selected="0">
            <x v="2"/>
          </reference>
          <reference field="4" count="1">
            <x v="7"/>
          </reference>
        </references>
      </pivotArea>
    </format>
    <format dxfId="62">
      <pivotArea field="3" grandCol="1" collapsedLevelsAreSubtotals="1" axis="axisRow" fieldPosition="1">
        <references count="2">
          <reference field="0" count="1" selected="0">
            <x v="2"/>
          </reference>
          <reference field="3" count="1">
            <x v="3"/>
          </reference>
        </references>
      </pivotArea>
    </format>
    <format dxfId="61">
      <pivotArea field="4" grandCol="1" collapsedLevelsAreSubtotals="1" axis="axisRow" fieldPosition="2">
        <references count="3">
          <reference field="0" count="1" selected="0">
            <x v="2"/>
          </reference>
          <reference field="3" count="1" selected="0">
            <x v="3"/>
          </reference>
          <reference field="4" count="1">
            <x v="25"/>
          </reference>
        </references>
      </pivotArea>
    </format>
    <format dxfId="60">
      <pivotArea collapsedLevelsAreSubtotals="1" fieldPosition="0">
        <references count="3">
          <reference field="0" count="1" selected="0">
            <x v="3"/>
          </reference>
          <reference field="1" count="4" selected="0">
            <x v="8"/>
            <x v="9"/>
            <x v="10"/>
            <x v="11"/>
          </reference>
          <reference field="3" count="1">
            <x v="1"/>
          </reference>
        </references>
      </pivotArea>
    </format>
    <format dxfId="59">
      <pivotArea field="3" grandCol="1" collapsedLevelsAreSubtotals="1" axis="axisRow" fieldPosition="1">
        <references count="2">
          <reference field="0" count="1" selected="0">
            <x v="3"/>
          </reference>
          <reference field="3" count="1">
            <x v="1"/>
          </reference>
        </references>
      </pivotArea>
    </format>
    <format dxfId="58">
      <pivotArea collapsedLevelsAreSubtotals="1" fieldPosition="0">
        <references count="4">
          <reference field="0" count="1" selected="0">
            <x v="3"/>
          </reference>
          <reference field="1" count="4" selected="0">
            <x v="8"/>
            <x v="9"/>
            <x v="10"/>
            <x v="11"/>
          </reference>
          <reference field="3" count="1" selected="0">
            <x v="1"/>
          </reference>
          <reference field="4" count="1">
            <x v="24"/>
          </reference>
        </references>
      </pivotArea>
    </format>
    <format dxfId="57">
      <pivotArea field="4" grandCol="1" collapsedLevelsAreSubtotals="1" axis="axisRow" fieldPosition="2">
        <references count="3">
          <reference field="0" count="1" selected="0">
            <x v="3"/>
          </reference>
          <reference field="3" count="1" selected="0">
            <x v="1"/>
          </reference>
          <reference field="4" count="1">
            <x v="24"/>
          </reference>
        </references>
      </pivotArea>
    </format>
    <format dxfId="56">
      <pivotArea collapsedLevelsAreSubtotals="1" fieldPosition="0">
        <references count="3">
          <reference field="0" count="1" selected="0">
            <x v="3"/>
          </reference>
          <reference field="1" count="4" selected="0">
            <x v="8"/>
            <x v="9"/>
            <x v="10"/>
            <x v="11"/>
          </reference>
          <reference field="3" count="1">
            <x v="2"/>
          </reference>
        </references>
      </pivotArea>
    </format>
    <format dxfId="55">
      <pivotArea field="3" grandCol="1" collapsedLevelsAreSubtotals="1" axis="axisRow" fieldPosition="1">
        <references count="2">
          <reference field="0" count="1" selected="0">
            <x v="3"/>
          </reference>
          <reference field="3" count="1">
            <x v="2"/>
          </reference>
        </references>
      </pivotArea>
    </format>
    <format dxfId="54">
      <pivotArea collapsedLevelsAreSubtotals="1" fieldPosition="0">
        <references count="4">
          <reference field="0" count="1" selected="0">
            <x v="3"/>
          </reference>
          <reference field="1" count="4" selected="0">
            <x v="8"/>
            <x v="9"/>
            <x v="10"/>
            <x v="11"/>
          </reference>
          <reference field="3" count="1" selected="0">
            <x v="2"/>
          </reference>
          <reference field="4" count="3">
            <x v="2"/>
            <x v="7"/>
            <x v="11"/>
          </reference>
        </references>
      </pivotArea>
    </format>
    <format dxfId="53">
      <pivotArea field="4" grandCol="1" collapsedLevelsAreSubtotals="1" axis="axisRow" fieldPosition="2">
        <references count="3">
          <reference field="0" count="1" selected="0">
            <x v="3"/>
          </reference>
          <reference field="3" count="1" selected="0">
            <x v="2"/>
          </reference>
          <reference field="4" count="3">
            <x v="2"/>
            <x v="7"/>
            <x v="11"/>
          </reference>
        </references>
      </pivotArea>
    </format>
    <format dxfId="52">
      <pivotArea collapsedLevelsAreSubtotals="1" fieldPosition="0">
        <references count="3">
          <reference field="0" count="1" selected="0">
            <x v="3"/>
          </reference>
          <reference field="1" count="4" selected="0">
            <x v="8"/>
            <x v="9"/>
            <x v="10"/>
            <x v="11"/>
          </reference>
          <reference field="3" count="1">
            <x v="3"/>
          </reference>
        </references>
      </pivotArea>
    </format>
    <format dxfId="51">
      <pivotArea field="3" grandCol="1" collapsedLevelsAreSubtotals="1" axis="axisRow" fieldPosition="1">
        <references count="2">
          <reference field="0" count="1" selected="0">
            <x v="3"/>
          </reference>
          <reference field="3" count="1">
            <x v="3"/>
          </reference>
        </references>
      </pivotArea>
    </format>
    <format dxfId="50">
      <pivotArea collapsedLevelsAreSubtotals="1" fieldPosition="0">
        <references count="4">
          <reference field="0" count="1" selected="0">
            <x v="3"/>
          </reference>
          <reference field="1" count="4" selected="0">
            <x v="8"/>
            <x v="9"/>
            <x v="10"/>
            <x v="11"/>
          </reference>
          <reference field="3" count="1" selected="0">
            <x v="3"/>
          </reference>
          <reference field="4" count="2">
            <x v="21"/>
            <x v="22"/>
          </reference>
        </references>
      </pivotArea>
    </format>
    <format dxfId="49">
      <pivotArea field="4" grandCol="1" collapsedLevelsAreSubtotals="1" axis="axisRow" fieldPosition="2">
        <references count="3">
          <reference field="0" count="1" selected="0">
            <x v="3"/>
          </reference>
          <reference field="3" count="1" selected="0">
            <x v="3"/>
          </reference>
          <reference field="4" count="2">
            <x v="21"/>
            <x v="22"/>
          </reference>
        </references>
      </pivotArea>
    </format>
    <format dxfId="48">
      <pivotArea collapsedLevelsAreSubtotals="1" fieldPosition="0">
        <references count="2">
          <reference field="0" count="1">
            <x v="3"/>
          </reference>
          <reference field="1" count="3" selected="0">
            <x v="9"/>
            <x v="10"/>
            <x v="11"/>
          </reference>
        </references>
      </pivotArea>
    </format>
    <format dxfId="47">
      <pivotArea field="1" grandRow="1" outline="0" collapsedLevelsAreSubtotals="1" axis="axisCol" fieldPosition="0">
        <references count="1">
          <reference field="1" count="4" selected="0">
            <x v="8"/>
            <x v="9"/>
            <x v="10"/>
            <x v="11"/>
          </reference>
        </references>
      </pivotArea>
    </format>
    <format dxfId="46">
      <pivotArea field="0" grandCol="1" collapsedLevelsAreSubtotals="1" axis="axisRow" fieldPosition="0">
        <references count="1">
          <reference field="0" count="1">
            <x v="3"/>
          </reference>
        </references>
      </pivotArea>
    </format>
    <format dxfId="45">
      <pivotArea collapsedLevelsAreSubtotals="1" fieldPosition="0">
        <references count="2">
          <reference field="0" count="1">
            <x v="2"/>
          </reference>
          <reference field="1" count="4" selected="0">
            <x v="0"/>
            <x v="1"/>
            <x v="2"/>
            <x v="3"/>
          </reference>
        </references>
      </pivotArea>
    </format>
    <format dxfId="44">
      <pivotArea collapsedLevelsAreSubtotals="1" fieldPosition="0">
        <references count="3">
          <reference field="0" count="1" selected="0">
            <x v="2"/>
          </reference>
          <reference field="1" count="4" selected="0">
            <x v="0"/>
            <x v="1"/>
            <x v="2"/>
            <x v="3"/>
          </reference>
          <reference field="3" count="1">
            <x v="1"/>
          </reference>
        </references>
      </pivotArea>
    </format>
    <format dxfId="43">
      <pivotArea collapsedLevelsAreSubtotals="1" fieldPosition="0">
        <references count="4">
          <reference field="0" count="1" selected="0">
            <x v="2"/>
          </reference>
          <reference field="1" count="4" selected="0">
            <x v="0"/>
            <x v="1"/>
            <x v="2"/>
            <x v="3"/>
          </reference>
          <reference field="3" count="1" selected="0">
            <x v="1"/>
          </reference>
          <reference field="4" count="1">
            <x v="26"/>
          </reference>
        </references>
      </pivotArea>
    </format>
    <format dxfId="42">
      <pivotArea collapsedLevelsAreSubtotals="1" fieldPosition="0">
        <references count="3">
          <reference field="0" count="1" selected="0">
            <x v="2"/>
          </reference>
          <reference field="1" count="4" selected="0">
            <x v="0"/>
            <x v="1"/>
            <x v="2"/>
            <x v="3"/>
          </reference>
          <reference field="3" count="1">
            <x v="2"/>
          </reference>
        </references>
      </pivotArea>
    </format>
    <format dxfId="41">
      <pivotArea collapsedLevelsAreSubtotals="1" fieldPosition="0">
        <references count="4">
          <reference field="0" count="1" selected="0">
            <x v="2"/>
          </reference>
          <reference field="1" count="4" selected="0">
            <x v="0"/>
            <x v="1"/>
            <x v="2"/>
            <x v="3"/>
          </reference>
          <reference field="3" count="1" selected="0">
            <x v="2"/>
          </reference>
          <reference field="4" count="2">
            <x v="2"/>
            <x v="7"/>
          </reference>
        </references>
      </pivotArea>
    </format>
    <format dxfId="40">
      <pivotArea collapsedLevelsAreSubtotals="1" fieldPosition="0">
        <references count="3">
          <reference field="0" count="1" selected="0">
            <x v="2"/>
          </reference>
          <reference field="1" count="4" selected="0">
            <x v="0"/>
            <x v="1"/>
            <x v="2"/>
            <x v="3"/>
          </reference>
          <reference field="3" count="1">
            <x v="3"/>
          </reference>
        </references>
      </pivotArea>
    </format>
    <format dxfId="39">
      <pivotArea collapsedLevelsAreSubtotals="1" fieldPosition="0">
        <references count="4">
          <reference field="0" count="1" selected="0">
            <x v="2"/>
          </reference>
          <reference field="1" count="4" selected="0">
            <x v="0"/>
            <x v="1"/>
            <x v="2"/>
            <x v="3"/>
          </reference>
          <reference field="3" count="1" selected="0">
            <x v="3"/>
          </reference>
          <reference field="4" count="2">
            <x v="21"/>
            <x v="25"/>
          </reference>
        </references>
      </pivotArea>
    </format>
    <format dxfId="38">
      <pivotArea field="3" grandCol="1" collapsedLevelsAreSubtotals="1" axis="axisRow" fieldPosition="1">
        <references count="2">
          <reference field="0" count="1" selected="0">
            <x v="2"/>
          </reference>
          <reference field="3" count="1">
            <x v="1"/>
          </reference>
        </references>
      </pivotArea>
    </format>
    <format dxfId="37">
      <pivotArea field="4" grandCol="1" collapsedLevelsAreSubtotals="1" axis="axisRow" fieldPosition="2">
        <references count="3">
          <reference field="0" count="1" selected="0">
            <x v="2"/>
          </reference>
          <reference field="3" count="1" selected="0">
            <x v="2"/>
          </reference>
          <reference field="4" count="1">
            <x v="2"/>
          </reference>
        </references>
      </pivotArea>
    </format>
    <format dxfId="36">
      <pivotArea field="4" grandCol="1" collapsedLevelsAreSubtotals="1" axis="axisRow" fieldPosition="2">
        <references count="3">
          <reference field="0" count="1" selected="0">
            <x v="2"/>
          </reference>
          <reference field="3" count="1" selected="0">
            <x v="3"/>
          </reference>
          <reference field="4" count="1">
            <x v="21"/>
          </reference>
        </references>
      </pivotArea>
    </format>
    <format dxfId="35">
      <pivotArea field="1" grandRow="1" outline="0" collapsedLevelsAreSubtotals="1" axis="axisCol" fieldPosition="0">
        <references count="1">
          <reference field="1" count="4" selected="0">
            <x v="0"/>
            <x v="1"/>
            <x v="2"/>
            <x v="3"/>
          </reference>
        </references>
      </pivotArea>
    </format>
    <format dxfId="34">
      <pivotArea collapsedLevelsAreSubtotals="1" fieldPosition="0">
        <references count="3">
          <reference field="0" count="1" selected="0">
            <x v="2"/>
          </reference>
          <reference field="1" count="2" selected="0">
            <x v="4"/>
            <x v="5"/>
          </reference>
          <reference field="3" count="1">
            <x v="2"/>
          </reference>
        </references>
      </pivotArea>
    </format>
    <format dxfId="33">
      <pivotArea collapsedLevelsAreSubtotals="1" fieldPosition="0">
        <references count="4">
          <reference field="0" count="1" selected="0">
            <x v="2"/>
          </reference>
          <reference field="1" count="2" selected="0">
            <x v="4"/>
            <x v="5"/>
          </reference>
          <reference field="3" count="1" selected="0">
            <x v="2"/>
          </reference>
          <reference field="4" count="3">
            <x v="2"/>
            <x v="7"/>
            <x v="11"/>
          </reference>
        </references>
      </pivotArea>
    </format>
    <format dxfId="32">
      <pivotArea collapsedLevelsAreSubtotals="1" fieldPosition="0">
        <references count="3">
          <reference field="0" count="1" selected="0">
            <x v="2"/>
          </reference>
          <reference field="1" count="2" selected="0">
            <x v="4"/>
            <x v="5"/>
          </reference>
          <reference field="3" count="1">
            <x v="3"/>
          </reference>
        </references>
      </pivotArea>
    </format>
    <format dxfId="31">
      <pivotArea collapsedLevelsAreSubtotals="1" fieldPosition="0">
        <references count="4">
          <reference field="0" count="1" selected="0">
            <x v="2"/>
          </reference>
          <reference field="1" count="2" selected="0">
            <x v="4"/>
            <x v="5"/>
          </reference>
          <reference field="3" count="1" selected="0">
            <x v="3"/>
          </reference>
          <reference field="4" count="2">
            <x v="21"/>
            <x v="25"/>
          </reference>
        </references>
      </pivotArea>
    </format>
    <format dxfId="30">
      <pivotArea collapsedLevelsAreSubtotals="1" fieldPosition="0">
        <references count="2">
          <reference field="0" count="1">
            <x v="2"/>
          </reference>
          <reference field="1" count="2" selected="0">
            <x v="4"/>
            <x v="5"/>
          </reference>
        </references>
      </pivotArea>
    </format>
    <format dxfId="29">
      <pivotArea field="1" grandRow="1" outline="0" collapsedLevelsAreSubtotals="1" axis="axisCol" fieldPosition="0">
        <references count="1">
          <reference field="1" count="2" selected="0">
            <x v="4"/>
            <x v="5"/>
          </reference>
        </references>
      </pivotArea>
    </format>
    <format dxfId="28">
      <pivotArea dataOnly="0" labelOnly="1" fieldPosition="0">
        <references count="1">
          <reference field="1" count="4">
            <x v="6"/>
            <x v="7"/>
            <x v="8"/>
            <x v="9"/>
          </reference>
        </references>
      </pivotArea>
    </format>
    <format dxfId="27">
      <pivotArea field="4" grandCol="1" collapsedLevelsAreSubtotals="1" axis="axisRow" fieldPosition="2">
        <references count="3">
          <reference field="0" count="1" selected="0">
            <x v="2"/>
          </reference>
          <reference field="3" count="1" selected="0">
            <x v="3"/>
          </reference>
          <reference field="4" count="1">
            <x v="27"/>
          </reference>
        </references>
      </pivotArea>
    </format>
    <format dxfId="26">
      <pivotArea field="1" grandRow="1" outline="0" collapsedLevelsAreSubtotals="1" axis="axisCol" fieldPosition="0">
        <references count="1">
          <reference field="1" count="2" selected="0">
            <x v="10"/>
            <x v="11"/>
          </reference>
        </references>
      </pivotArea>
    </format>
    <format dxfId="25">
      <pivotArea field="1" grandRow="1" outline="0" collapsedLevelsAreSubtotals="1" axis="axisCol" fieldPosition="0">
        <references count="1">
          <reference field="1" count="1" selected="0">
            <x v="0"/>
          </reference>
        </references>
      </pivotArea>
    </format>
    <format dxfId="24">
      <pivotArea field="1" grandRow="1" outline="0" collapsedLevelsAreSubtotals="1" axis="axisCol" fieldPosition="0">
        <references count="1">
          <reference field="1" count="4" selected="0">
            <x v="6"/>
            <x v="7"/>
            <x v="8"/>
            <x v="9"/>
          </reference>
        </references>
      </pivotArea>
    </format>
    <format dxfId="23">
      <pivotArea collapsedLevelsAreSubtotals="1" fieldPosition="0">
        <references count="2">
          <reference field="0" count="1">
            <x v="2"/>
          </reference>
          <reference field="1" count="4" selected="0">
            <x v="6"/>
            <x v="7"/>
            <x v="8"/>
            <x v="9"/>
          </reference>
        </references>
      </pivotArea>
    </format>
    <format dxfId="22">
      <pivotArea collapsedLevelsAreSubtotals="1" fieldPosition="0">
        <references count="3">
          <reference field="0" count="1" selected="0">
            <x v="2"/>
          </reference>
          <reference field="1" count="4" selected="0">
            <x v="6"/>
            <x v="7"/>
            <x v="8"/>
            <x v="9"/>
          </reference>
          <reference field="3" count="1">
            <x v="1"/>
          </reference>
        </references>
      </pivotArea>
    </format>
    <format dxfId="21">
      <pivotArea collapsedLevelsAreSubtotals="1" fieldPosition="0">
        <references count="4">
          <reference field="0" count="1" selected="0">
            <x v="2"/>
          </reference>
          <reference field="1" count="4" selected="0">
            <x v="6"/>
            <x v="7"/>
            <x v="8"/>
            <x v="9"/>
          </reference>
          <reference field="3" count="1" selected="0">
            <x v="1"/>
          </reference>
          <reference field="4" count="1">
            <x v="26"/>
          </reference>
        </references>
      </pivotArea>
    </format>
    <format dxfId="20">
      <pivotArea collapsedLevelsAreSubtotals="1" fieldPosition="0">
        <references count="3">
          <reference field="0" count="1" selected="0">
            <x v="2"/>
          </reference>
          <reference field="1" count="4" selected="0">
            <x v="6"/>
            <x v="7"/>
            <x v="8"/>
            <x v="9"/>
          </reference>
          <reference field="3" count="1">
            <x v="2"/>
          </reference>
        </references>
      </pivotArea>
    </format>
    <format dxfId="19">
      <pivotArea collapsedLevelsAreSubtotals="1" fieldPosition="0">
        <references count="4">
          <reference field="0" count="1" selected="0">
            <x v="2"/>
          </reference>
          <reference field="1" count="4" selected="0">
            <x v="6"/>
            <x v="7"/>
            <x v="8"/>
            <x v="9"/>
          </reference>
          <reference field="3" count="1" selected="0">
            <x v="2"/>
          </reference>
          <reference field="4" count="4">
            <x v="2"/>
            <x v="7"/>
            <x v="11"/>
            <x v="25"/>
          </reference>
        </references>
      </pivotArea>
    </format>
    <format dxfId="18">
      <pivotArea collapsedLevelsAreSubtotals="1" fieldPosition="0">
        <references count="3">
          <reference field="0" count="1" selected="0">
            <x v="2"/>
          </reference>
          <reference field="1" count="4" selected="0">
            <x v="6"/>
            <x v="7"/>
            <x v="8"/>
            <x v="9"/>
          </reference>
          <reference field="3" count="1">
            <x v="3"/>
          </reference>
        </references>
      </pivotArea>
    </format>
    <format dxfId="17">
      <pivotArea collapsedLevelsAreSubtotals="1" fieldPosition="0">
        <references count="4">
          <reference field="0" count="1" selected="0">
            <x v="2"/>
          </reference>
          <reference field="1" count="4" selected="0">
            <x v="6"/>
            <x v="7"/>
            <x v="8"/>
            <x v="9"/>
          </reference>
          <reference field="3" count="1" selected="0">
            <x v="3"/>
          </reference>
          <reference field="4" count="3">
            <x v="21"/>
            <x v="25"/>
            <x v="27"/>
          </reference>
        </references>
      </pivotArea>
    </format>
    <format dxfId="16">
      <pivotArea field="4" grandCol="1" collapsedLevelsAreSubtotals="1" axis="axisRow" fieldPosition="2">
        <references count="3">
          <reference field="0" count="1" selected="0">
            <x v="2"/>
          </reference>
          <reference field="3" count="1" selected="0">
            <x v="1"/>
          </reference>
          <reference field="4" count="1">
            <x v="26"/>
          </reference>
        </references>
      </pivotArea>
    </format>
    <format dxfId="15">
      <pivotArea collapsedLevelsAreSubtotals="1" fieldPosition="0">
        <references count="3">
          <reference field="0" count="1" selected="0">
            <x v="2"/>
          </reference>
          <reference field="1" count="2" selected="0">
            <x v="10"/>
            <x v="11"/>
          </reference>
          <reference field="3" count="1">
            <x v="3"/>
          </reference>
        </references>
      </pivotArea>
    </format>
    <format dxfId="14">
      <pivotArea collapsedLevelsAreSubtotals="1" fieldPosition="0">
        <references count="4">
          <reference field="0" count="1" selected="0">
            <x v="2"/>
          </reference>
          <reference field="1" count="2" selected="0">
            <x v="10"/>
            <x v="11"/>
          </reference>
          <reference field="3" count="1" selected="0">
            <x v="3"/>
          </reference>
          <reference field="4" count="3">
            <x v="21"/>
            <x v="25"/>
            <x v="27"/>
          </reference>
        </references>
      </pivotArea>
    </format>
    <format dxfId="13">
      <pivotArea collapsedLevelsAreSubtotals="1" fieldPosition="0">
        <references count="2">
          <reference field="0" count="1">
            <x v="3"/>
          </reference>
          <reference field="1" count="2" selected="0">
            <x v="10"/>
            <x v="11"/>
          </reference>
        </references>
      </pivotArea>
    </format>
    <format dxfId="12">
      <pivotArea collapsedLevelsAreSubtotals="1" fieldPosition="0">
        <references count="3">
          <reference field="0" count="1" selected="0">
            <x v="1"/>
          </reference>
          <reference field="1" count="1" selected="0">
            <x v="0"/>
          </reference>
          <reference field="3" count="1">
            <x v="3"/>
          </reference>
        </references>
      </pivotArea>
    </format>
    <format dxfId="11">
      <pivotArea collapsedLevelsAreSubtotals="1" fieldPosition="0">
        <references count="4">
          <reference field="0" count="1" selected="0">
            <x v="2"/>
          </reference>
          <reference field="1" count="2" selected="0">
            <x v="10"/>
            <x v="11"/>
          </reference>
          <reference field="3" count="1" selected="0">
            <x v="2"/>
          </reference>
          <reference field="4" count="1">
            <x v="7"/>
          </reference>
        </references>
      </pivotArea>
    </format>
    <format dxfId="10">
      <pivotArea collapsedLevelsAreSubtotals="1" fieldPosition="0">
        <references count="4">
          <reference field="0" count="1" selected="0">
            <x v="2"/>
          </reference>
          <reference field="1" count="1" selected="0">
            <x v="10"/>
          </reference>
          <reference field="3" count="1" selected="0">
            <x v="2"/>
          </reference>
          <reference field="4" count="1">
            <x v="25"/>
          </reference>
        </references>
      </pivotArea>
    </format>
    <format dxfId="9">
      <pivotArea collapsedLevelsAreSubtotals="1" fieldPosition="0">
        <references count="3">
          <reference field="0" count="1" selected="0">
            <x v="2"/>
          </reference>
          <reference field="1" count="1" selected="0">
            <x v="10"/>
          </reference>
          <reference field="3" count="1">
            <x v="2"/>
          </reference>
        </references>
      </pivotArea>
    </format>
    <format dxfId="8">
      <pivotArea collapsedLevelsAreSubtotals="1" fieldPosition="0">
        <references count="3">
          <reference field="0" count="1" selected="0">
            <x v="2"/>
          </reference>
          <reference field="1" count="1" selected="0">
            <x v="11"/>
          </reference>
          <reference field="3" count="1">
            <x v="2"/>
          </reference>
        </references>
      </pivotArea>
    </format>
    <format dxfId="7">
      <pivotArea collapsedLevelsAreSubtotals="1" fieldPosition="0">
        <references count="1">
          <reference field="0" count="1">
            <x v="1"/>
          </reference>
        </references>
      </pivotArea>
    </format>
    <format dxfId="6">
      <pivotArea dataOnly="0" labelOnly="1" fieldPosition="0">
        <references count="1">
          <reference field="0" count="1">
            <x v="1"/>
          </reference>
        </references>
      </pivotArea>
    </format>
    <format dxfId="5">
      <pivotArea field="0" grandCol="1" collapsedLevelsAreSubtotals="1" axis="axisRow" fieldPosition="0">
        <references count="1">
          <reference field="0" count="1">
            <x v="1"/>
          </reference>
        </references>
      </pivotArea>
    </format>
    <format dxfId="4">
      <pivotArea collapsedLevelsAreSubtotals="1" fieldPosition="0">
        <references count="2">
          <reference field="0" count="1">
            <x v="1"/>
          </reference>
          <reference field="1" count="1" selected="0">
            <x v="0"/>
          </reference>
        </references>
      </pivotArea>
    </format>
    <format dxfId="3">
      <pivotArea collapsedLevelsAreSubtotals="1" fieldPosition="0">
        <references count="2">
          <reference field="0" count="1">
            <x v="1"/>
          </reference>
          <reference field="1" count="1" selected="0">
            <x v="0"/>
          </reference>
        </references>
      </pivotArea>
    </format>
    <format dxfId="2">
      <pivotArea collapsedLevelsAreSubtotals="1" fieldPosition="0">
        <references count="3">
          <reference field="0" count="1" selected="0">
            <x v="2"/>
          </reference>
          <reference field="1" count="1" selected="0">
            <x v="0"/>
          </reference>
          <reference field="3" count="1">
            <x v="3"/>
          </reference>
        </references>
      </pivotArea>
    </format>
    <format dxfId="1">
      <pivotArea collapsedLevelsAreSubtotals="1" fieldPosition="0">
        <references count="2">
          <reference field="0" count="1">
            <x v="2"/>
          </reference>
          <reference field="1" count="2" selected="0">
            <x v="10"/>
            <x v="11"/>
          </reference>
        </references>
      </pivotArea>
    </format>
    <format dxfId="0">
      <pivotArea field="0" grandCol="1" collapsedLevelsAreSubtotals="1" axis="axisRow" fieldPosition="0">
        <references count="1">
          <reference field="0"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anger-k.eco.coocan.jp/kanto/KANTOtrail_webmap.html" TargetMode="External"/><Relationship Id="rId2" Type="http://schemas.openxmlformats.org/officeDocument/2006/relationships/hyperlink" Target="http://k-takahara.a.la9.jp/kantoufureai/kanfure-index.htm" TargetMode="External"/><Relationship Id="rId1" Type="http://schemas.openxmlformats.org/officeDocument/2006/relationships/hyperlink" Target="http://k-takahara.a.la9.jp/index.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k-takahara.a.la9.jp/index.htm" TargetMode="External"/><Relationship Id="rId2" Type="http://schemas.openxmlformats.org/officeDocument/2006/relationships/hyperlink" Target="http://k-takahara.a.la9.jp/kantoufureai/kanfure-index.htm" TargetMode="External"/><Relationship Id="rId1" Type="http://schemas.openxmlformats.org/officeDocument/2006/relationships/pivotTable" Target="../pivotTables/pivotTable1.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k-takahara.a.la9.jp/index.htm" TargetMode="External"/><Relationship Id="rId2" Type="http://schemas.openxmlformats.org/officeDocument/2006/relationships/hyperlink" Target="http://k-takahara.a.la9.jp/kantoufureai/kanfure-index.htm" TargetMode="External"/><Relationship Id="rId1" Type="http://schemas.openxmlformats.org/officeDocument/2006/relationships/pivotTable" Target="../pivotTables/pivotTable2.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k-takahara.a.la9.jp/kantoufureai/kanfure-course-time.htm" TargetMode="External"/><Relationship Id="rId7" Type="http://schemas.openxmlformats.org/officeDocument/2006/relationships/hyperlink" Target="http://k-takahara.a.la9.jp/kantoufureai/kanfure-syuukei.htm" TargetMode="External"/><Relationship Id="rId2" Type="http://schemas.openxmlformats.org/officeDocument/2006/relationships/hyperlink" Target="http://k-takahara.a.la9.jp/kantoufureai/kanfure-kousin.htm" TargetMode="External"/><Relationship Id="rId1" Type="http://schemas.openxmlformats.org/officeDocument/2006/relationships/hyperlink" Target="http://k-takahara.a.la9.jp/kantoufureai/kanfure-index.htm" TargetMode="External"/><Relationship Id="rId6" Type="http://schemas.openxmlformats.org/officeDocument/2006/relationships/hyperlink" Target="http://k-takahara.a.la9.jp/kantoufureai/kanfure-others.htm" TargetMode="External"/><Relationship Id="rId5" Type="http://schemas.openxmlformats.org/officeDocument/2006/relationships/hyperlink" Target="http://k-takahara.a.la9.jp/kantoufureai/kanfure-list.htm" TargetMode="External"/><Relationship Id="rId4" Type="http://schemas.openxmlformats.org/officeDocument/2006/relationships/hyperlink" Target="http://k-takahara.a.la9.jp/kantoufureai/kanfure-comment.htm"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kanazawa-wanokai.in.coocan.jp/report/report201203/report201203.html" TargetMode="External"/><Relationship Id="rId13" Type="http://schemas.openxmlformats.org/officeDocument/2006/relationships/hyperlink" Target="http://rockwave.my.coocan.jp/09orientation/orie02.htm" TargetMode="External"/><Relationship Id="rId3" Type="http://schemas.openxmlformats.org/officeDocument/2006/relationships/hyperlink" Target="http://www.e-stat.go.jp/SG1/estat/GL08020103.do;jsessionid=hZrzVT6NXvxgjsQBT8HpYNT15y4nbR2LLL52rxSGtVXLTpGp9mPG!-841930039!475460017?_pdfDownload_&amp;fileId=000006926531&amp;releaseCount=1" TargetMode="External"/><Relationship Id="rId7" Type="http://schemas.openxmlformats.org/officeDocument/2006/relationships/hyperlink" Target="https://blogs.yahoo.co.jp/kumotori11/31900975.html" TargetMode="External"/><Relationship Id="rId12" Type="http://schemas.openxmlformats.org/officeDocument/2006/relationships/hyperlink" Target="http://aruku.bz/index.php?Kanto%2Frecord" TargetMode="External"/><Relationship Id="rId2" Type="http://schemas.openxmlformats.org/officeDocument/2006/relationships/hyperlink" Target="http://www.env.go.jp/park/doc/data/natural/data/naturalpark_15.pdf" TargetMode="External"/><Relationship Id="rId16" Type="http://schemas.openxmlformats.org/officeDocument/2006/relationships/printerSettings" Target="../printerSettings/printerSettings12.bin"/><Relationship Id="rId1" Type="http://schemas.openxmlformats.org/officeDocument/2006/relationships/hyperlink" Target="https://www.env.go.jp/park/doc/data/system/load.pdf" TargetMode="External"/><Relationship Id="rId6" Type="http://schemas.openxmlformats.org/officeDocument/2006/relationships/hyperlink" Target="http://www.pref.kanagawa.jp/cnt/f160396/p915567.html" TargetMode="External"/><Relationship Id="rId11" Type="http://schemas.openxmlformats.org/officeDocument/2006/relationships/hyperlink" Target="https://izuneko.exblog.jp/18569652/" TargetMode="External"/><Relationship Id="rId5" Type="http://schemas.openxmlformats.org/officeDocument/2006/relationships/hyperlink" Target="https://www.env.go.jp/nature/nats/shizenhodo/index.html" TargetMode="External"/><Relationship Id="rId15" Type="http://schemas.openxmlformats.org/officeDocument/2006/relationships/hyperlink" Target="http://ranger-k.eco.coocan.jp/kanto/KANTOtrail_webmap.html" TargetMode="External"/><Relationship Id="rId10" Type="http://schemas.openxmlformats.org/officeDocument/2006/relationships/hyperlink" Target="https://ameblo.jp/yubinitako/entry-12483637106.html?frm=theme" TargetMode="External"/><Relationship Id="rId4" Type="http://schemas.openxmlformats.org/officeDocument/2006/relationships/hyperlink" Target="http://www.e-stat.go.jp/SG1/estat/GL08020103.do;jsessionid=dbQbTVjBQZ0QfTn2gjXnRh7GmnYLCRL2f0g7kmRcSjSM7frDJLz2!114256052!319439442?_pdfDownload_&amp;fileId=000003207775&amp;releaseCount=2" TargetMode="External"/><Relationship Id="rId9" Type="http://schemas.openxmlformats.org/officeDocument/2006/relationships/hyperlink" Target="http://kazuma634.hatenablog.com/entry/20111103/p1" TargetMode="External"/><Relationship Id="rId14" Type="http://schemas.openxmlformats.org/officeDocument/2006/relationships/hyperlink" Target="http://mcbethweekend.blogspot.com/2017/02/blog-post.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styleme.jp/tool/xls2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netyasun.com/home/color.html" TargetMode="External"/><Relationship Id="rId13" Type="http://schemas.openxmlformats.org/officeDocument/2006/relationships/printerSettings" Target="../printerSettings/printerSettings14.bin"/><Relationship Id="rId3" Type="http://schemas.openxmlformats.org/officeDocument/2006/relationships/hyperlink" Target="http://www.newcredge.com/IT/www/html/tag/table/table-tr-td.html" TargetMode="External"/><Relationship Id="rId7" Type="http://schemas.openxmlformats.org/officeDocument/2006/relationships/hyperlink" Target="http://www.netyasun.com/home/color.html" TargetMode="External"/><Relationship Id="rId12" Type="http://schemas.openxmlformats.org/officeDocument/2006/relationships/hyperlink" Target="http://www.netyasun.net/" TargetMode="External"/><Relationship Id="rId2" Type="http://schemas.openxmlformats.org/officeDocument/2006/relationships/hyperlink" Target="http://www.newcredge.com/IT/www/html/tag/table/td-th-bgcolor.html" TargetMode="External"/><Relationship Id="rId1" Type="http://schemas.openxmlformats.org/officeDocument/2006/relationships/hyperlink" Target="http://www.newcredge.com/IT/www/html/tag/table/table-tr-th-td-bgcolor.html" TargetMode="External"/><Relationship Id="rId6" Type="http://schemas.openxmlformats.org/officeDocument/2006/relationships/hyperlink" Target="http://www.netyasun.com/home/colortest.html" TargetMode="External"/><Relationship Id="rId11" Type="http://schemas.openxmlformats.org/officeDocument/2006/relationships/hyperlink" Target="http://www.netyasun.com/" TargetMode="External"/><Relationship Id="rId5" Type="http://schemas.openxmlformats.org/officeDocument/2006/relationships/hyperlink" Target="http://www.netyasun.com/home/color.html" TargetMode="External"/><Relationship Id="rId10" Type="http://schemas.openxmlformats.org/officeDocument/2006/relationships/hyperlink" Target="http://www.netyasun.com/home/background-manual.html" TargetMode="External"/><Relationship Id="rId4" Type="http://schemas.openxmlformats.org/officeDocument/2006/relationships/hyperlink" Target="http://www.netyasun.com/" TargetMode="External"/><Relationship Id="rId9" Type="http://schemas.openxmlformats.org/officeDocument/2006/relationships/hyperlink" Target="http://www.netyasun.com/home/background.html" TargetMode="External"/><Relationship Id="rId14"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styleme.jp/tool/xls2html/" TargetMode="External"/><Relationship Id="rId1" Type="http://schemas.openxmlformats.org/officeDocument/2006/relationships/hyperlink" Target="http://www.tagindex.com/tool/excel_simple.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k-takahara.a.la9.jp/kantoufureai/kanfure-index.htm" TargetMode="External"/><Relationship Id="rId3" Type="http://schemas.openxmlformats.org/officeDocument/2006/relationships/hyperlink" Target="http://www.pref.ibaraki.jp/bugai/koho/kenmin/life/seikan/kansei/kansei-008.html" TargetMode="External"/><Relationship Id="rId7" Type="http://schemas.openxmlformats.org/officeDocument/2006/relationships/hyperlink" Target="http://www.pref.tochigi.lg.jp/d04/intro/shizen/kouen/kantoindex.html" TargetMode="External"/><Relationship Id="rId2" Type="http://schemas.openxmlformats.org/officeDocument/2006/relationships/hyperlink" Target="http://www.pref.saitama.lg.jp/a0508/shisetsu/kanfuretop.html" TargetMode="External"/><Relationship Id="rId1" Type="http://schemas.openxmlformats.org/officeDocument/2006/relationships/hyperlink" Target="http://www.pref.gunma.jp/01/e2310114.html" TargetMode="External"/><Relationship Id="rId6" Type="http://schemas.openxmlformats.org/officeDocument/2006/relationships/hyperlink" Target="http://www.kankyo.metro.tokyo.jp/nature/natural_environment/park/facility/fureai_01.html" TargetMode="External"/><Relationship Id="rId5" Type="http://schemas.openxmlformats.org/officeDocument/2006/relationships/hyperlink" Target="http://www.env.go.jp/nature/nats/shizenhodo/kanto/index.html" TargetMode="External"/><Relationship Id="rId10" Type="http://schemas.openxmlformats.org/officeDocument/2006/relationships/drawing" Target="../drawings/drawing2.xml"/><Relationship Id="rId4" Type="http://schemas.openxmlformats.org/officeDocument/2006/relationships/hyperlink" Target="http://www.pref.kanagawa.jp/cnt/f350/"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meseta.muragon.com/entry/238.html" TargetMode="External"/><Relationship Id="rId117" Type="http://schemas.openxmlformats.org/officeDocument/2006/relationships/hyperlink" Target="http://k-takahara.a.la9.jp/kantoufureai/kanfure-index.htm" TargetMode="External"/><Relationship Id="rId21" Type="http://schemas.openxmlformats.org/officeDocument/2006/relationships/hyperlink" Target="https://meseta.muragon.com/entry/239.html" TargetMode="External"/><Relationship Id="rId42" Type="http://schemas.openxmlformats.org/officeDocument/2006/relationships/hyperlink" Target="https://meseta.muragon.com/entry/219.html" TargetMode="External"/><Relationship Id="rId47" Type="http://schemas.openxmlformats.org/officeDocument/2006/relationships/hyperlink" Target="https://meseta.muragon.com/entry/217.html" TargetMode="External"/><Relationship Id="rId63" Type="http://schemas.openxmlformats.org/officeDocument/2006/relationships/hyperlink" Target="https://meseta.muragon.com/entry/170.html" TargetMode="External"/><Relationship Id="rId68" Type="http://schemas.openxmlformats.org/officeDocument/2006/relationships/hyperlink" Target="https://meseta.muragon.com/entry/167.html" TargetMode="External"/><Relationship Id="rId84" Type="http://schemas.openxmlformats.org/officeDocument/2006/relationships/hyperlink" Target="http://meseta.muragon.com/" TargetMode="External"/><Relationship Id="rId89" Type="http://schemas.openxmlformats.org/officeDocument/2006/relationships/hyperlink" Target="https://meseta.muragon.com/entry/115.html" TargetMode="External"/><Relationship Id="rId112" Type="http://schemas.openxmlformats.org/officeDocument/2006/relationships/hyperlink" Target="https://meseta.muragon.com/entry/70.html" TargetMode="External"/><Relationship Id="rId16" Type="http://schemas.openxmlformats.org/officeDocument/2006/relationships/hyperlink" Target="https://meseta.muragon.com/entry/247.html" TargetMode="External"/><Relationship Id="rId107" Type="http://schemas.openxmlformats.org/officeDocument/2006/relationships/hyperlink" Target="https://meseta.muragon.com/entry/79.html" TargetMode="External"/><Relationship Id="rId11" Type="http://schemas.openxmlformats.org/officeDocument/2006/relationships/hyperlink" Target="https://meseta.muragon.com/entry/249.html" TargetMode="External"/><Relationship Id="rId32" Type="http://schemas.openxmlformats.org/officeDocument/2006/relationships/hyperlink" Target="https://meseta.muragon.com/entry/230.html" TargetMode="External"/><Relationship Id="rId37" Type="http://schemas.openxmlformats.org/officeDocument/2006/relationships/hyperlink" Target="https://meseta.muragon.com/entry/226.html" TargetMode="External"/><Relationship Id="rId53" Type="http://schemas.openxmlformats.org/officeDocument/2006/relationships/hyperlink" Target="https://meseta.muragon.com/entry/194.html" TargetMode="External"/><Relationship Id="rId58" Type="http://schemas.openxmlformats.org/officeDocument/2006/relationships/hyperlink" Target="https://meseta.muragon.com/entry/183.html" TargetMode="External"/><Relationship Id="rId74" Type="http://schemas.openxmlformats.org/officeDocument/2006/relationships/hyperlink" Target="http://meseta.muragon.com/entry/146.html" TargetMode="External"/><Relationship Id="rId79" Type="http://schemas.openxmlformats.org/officeDocument/2006/relationships/hyperlink" Target="http://meseta.muragon.com/entry/136.html" TargetMode="External"/><Relationship Id="rId102" Type="http://schemas.openxmlformats.org/officeDocument/2006/relationships/hyperlink" Target="https://meseta.muragon.com/entry/96.html" TargetMode="External"/><Relationship Id="rId123" Type="http://schemas.openxmlformats.org/officeDocument/2006/relationships/hyperlink" Target="http://k-takahara.a.la9.jp/kantoufureai/kanfure-index.htm" TargetMode="External"/><Relationship Id="rId128" Type="http://schemas.openxmlformats.org/officeDocument/2006/relationships/printerSettings" Target="../printerSettings/printerSettings3.bin"/><Relationship Id="rId5" Type="http://schemas.openxmlformats.org/officeDocument/2006/relationships/hyperlink" Target="https://meseta.muragon.com/entry/255.html" TargetMode="External"/><Relationship Id="rId90" Type="http://schemas.openxmlformats.org/officeDocument/2006/relationships/hyperlink" Target="https://meseta.muragon.com/entry/123.html" TargetMode="External"/><Relationship Id="rId95" Type="http://schemas.openxmlformats.org/officeDocument/2006/relationships/hyperlink" Target="https://meseta.muragon.com/entry/113.html" TargetMode="External"/><Relationship Id="rId19" Type="http://schemas.openxmlformats.org/officeDocument/2006/relationships/hyperlink" Target="https://meseta.muragon.com/entry/241.html" TargetMode="External"/><Relationship Id="rId14" Type="http://schemas.openxmlformats.org/officeDocument/2006/relationships/hyperlink" Target="https://meseta.muragon.com/entry/242.html" TargetMode="External"/><Relationship Id="rId22" Type="http://schemas.openxmlformats.org/officeDocument/2006/relationships/hyperlink" Target="https://meseta.muragon.com/entry/176.html" TargetMode="External"/><Relationship Id="rId27" Type="http://schemas.openxmlformats.org/officeDocument/2006/relationships/hyperlink" Target="https://meseta.muragon.com/entry/236.html" TargetMode="External"/><Relationship Id="rId30" Type="http://schemas.openxmlformats.org/officeDocument/2006/relationships/hyperlink" Target="https://meseta.muragon.com/entry/233.html" TargetMode="External"/><Relationship Id="rId35" Type="http://schemas.openxmlformats.org/officeDocument/2006/relationships/hyperlink" Target="https://meseta.muragon.com/entry/227.html" TargetMode="External"/><Relationship Id="rId43" Type="http://schemas.openxmlformats.org/officeDocument/2006/relationships/hyperlink" Target="https://meseta.muragon.com/entry/218.html" TargetMode="External"/><Relationship Id="rId48" Type="http://schemas.openxmlformats.org/officeDocument/2006/relationships/hyperlink" Target="https://meseta.muragon.com/entry/212.html" TargetMode="External"/><Relationship Id="rId56" Type="http://schemas.openxmlformats.org/officeDocument/2006/relationships/hyperlink" Target="https://meseta.muragon.com/entry/188.html" TargetMode="External"/><Relationship Id="rId64" Type="http://schemas.openxmlformats.org/officeDocument/2006/relationships/hyperlink" Target="https://meseta.muragon.com/entry/169.html" TargetMode="External"/><Relationship Id="rId69" Type="http://schemas.openxmlformats.org/officeDocument/2006/relationships/hyperlink" Target="https://meseta.muragon.com/entry/166.html" TargetMode="External"/><Relationship Id="rId77" Type="http://schemas.openxmlformats.org/officeDocument/2006/relationships/hyperlink" Target="http://meseta.muragon.com/entry/138.html" TargetMode="External"/><Relationship Id="rId100" Type="http://schemas.openxmlformats.org/officeDocument/2006/relationships/hyperlink" Target="https://meseta.muragon.com/entry/107.html" TargetMode="External"/><Relationship Id="rId105" Type="http://schemas.openxmlformats.org/officeDocument/2006/relationships/hyperlink" Target="https://meseta.muragon.com/entry/91.html" TargetMode="External"/><Relationship Id="rId113" Type="http://schemas.openxmlformats.org/officeDocument/2006/relationships/hyperlink" Target="https://meseta.muragon.com/entry/105.html" TargetMode="External"/><Relationship Id="rId118" Type="http://schemas.openxmlformats.org/officeDocument/2006/relationships/hyperlink" Target="http://k-takahara.a.la9.jp/kantoufureai/kanfure-index.htm" TargetMode="External"/><Relationship Id="rId126" Type="http://schemas.openxmlformats.org/officeDocument/2006/relationships/hyperlink" Target="http://k-takahara.a.la9.jp/kantoufureai/kanfure-index.htm" TargetMode="External"/><Relationship Id="rId8" Type="http://schemas.openxmlformats.org/officeDocument/2006/relationships/hyperlink" Target="https://meseta.muragon.com/entry/252.html" TargetMode="External"/><Relationship Id="rId51" Type="http://schemas.openxmlformats.org/officeDocument/2006/relationships/hyperlink" Target="https://meseta.muragon.com/entry/209.html" TargetMode="External"/><Relationship Id="rId72" Type="http://schemas.openxmlformats.org/officeDocument/2006/relationships/hyperlink" Target="http://meseta.muragon.com/entry/154.html" TargetMode="External"/><Relationship Id="rId80" Type="http://schemas.openxmlformats.org/officeDocument/2006/relationships/hyperlink" Target="http://meseta.muragon.com/entry/135.html" TargetMode="External"/><Relationship Id="rId85" Type="http://schemas.openxmlformats.org/officeDocument/2006/relationships/hyperlink" Target="https://meseta.muragon.com/entry/124.html" TargetMode="External"/><Relationship Id="rId93" Type="http://schemas.openxmlformats.org/officeDocument/2006/relationships/hyperlink" Target="https://meseta.muragon.com/entry/125.html" TargetMode="External"/><Relationship Id="rId98" Type="http://schemas.openxmlformats.org/officeDocument/2006/relationships/hyperlink" Target="http://k-takahara.a.la9.jp/kantoufureai/kanfure-index.htm" TargetMode="External"/><Relationship Id="rId121" Type="http://schemas.openxmlformats.org/officeDocument/2006/relationships/hyperlink" Target="http://k-takahara.a.la9.jp/kantoufureai/kanfure-index.htm" TargetMode="External"/><Relationship Id="rId3" Type="http://schemas.openxmlformats.org/officeDocument/2006/relationships/hyperlink" Target="http://k-takahara.a.la9.jp/kantoufureai/kanfure-index.htm" TargetMode="External"/><Relationship Id="rId12" Type="http://schemas.openxmlformats.org/officeDocument/2006/relationships/hyperlink" Target="https://meseta.muragon.com/entry/244.html" TargetMode="External"/><Relationship Id="rId17" Type="http://schemas.openxmlformats.org/officeDocument/2006/relationships/hyperlink" Target="https://meseta.muragon.com/entry/246.html" TargetMode="External"/><Relationship Id="rId25" Type="http://schemas.openxmlformats.org/officeDocument/2006/relationships/hyperlink" Target="https://muragon.com/dashboard/posts/" TargetMode="External"/><Relationship Id="rId33" Type="http://schemas.openxmlformats.org/officeDocument/2006/relationships/hyperlink" Target="https://meseta.muragon.com/entry/229.html" TargetMode="External"/><Relationship Id="rId38" Type="http://schemas.openxmlformats.org/officeDocument/2006/relationships/hyperlink" Target="https://meseta.muragon.com/entry/222.html" TargetMode="External"/><Relationship Id="rId46" Type="http://schemas.openxmlformats.org/officeDocument/2006/relationships/hyperlink" Target="http://meseta.muragon.com/" TargetMode="External"/><Relationship Id="rId59" Type="http://schemas.openxmlformats.org/officeDocument/2006/relationships/hyperlink" Target="https://meseta.muragon.com/entry/182.html" TargetMode="External"/><Relationship Id="rId67" Type="http://schemas.openxmlformats.org/officeDocument/2006/relationships/hyperlink" Target="http://meseta.muragon.com/" TargetMode="External"/><Relationship Id="rId103" Type="http://schemas.openxmlformats.org/officeDocument/2006/relationships/hyperlink" Target="https://meseta.muragon.com/entry/90.html" TargetMode="External"/><Relationship Id="rId108" Type="http://schemas.openxmlformats.org/officeDocument/2006/relationships/hyperlink" Target="https://meseta.muragon.com/entry/95.html" TargetMode="External"/><Relationship Id="rId116" Type="http://schemas.openxmlformats.org/officeDocument/2006/relationships/hyperlink" Target="https://meseta.muragon.com/entry/102.html" TargetMode="External"/><Relationship Id="rId124" Type="http://schemas.openxmlformats.org/officeDocument/2006/relationships/hyperlink" Target="http://k-takahara.a.la9.jp/kantoufureai/kanfure-index.htm" TargetMode="External"/><Relationship Id="rId129" Type="http://schemas.openxmlformats.org/officeDocument/2006/relationships/drawing" Target="../drawings/drawing3.xml"/><Relationship Id="rId20" Type="http://schemas.openxmlformats.org/officeDocument/2006/relationships/hyperlink" Target="https://meseta.muragon.com/entry/240.html" TargetMode="External"/><Relationship Id="rId41" Type="http://schemas.openxmlformats.org/officeDocument/2006/relationships/hyperlink" Target="https://meseta.muragon.com/entry/220.html" TargetMode="External"/><Relationship Id="rId54" Type="http://schemas.openxmlformats.org/officeDocument/2006/relationships/hyperlink" Target="https://meseta.muragon.com/entry/193.html" TargetMode="External"/><Relationship Id="rId62" Type="http://schemas.openxmlformats.org/officeDocument/2006/relationships/hyperlink" Target="https://meseta.muragon.com/entry/171.html" TargetMode="External"/><Relationship Id="rId70" Type="http://schemas.openxmlformats.org/officeDocument/2006/relationships/hyperlink" Target="https://meseta.muragon.com/entry/165.html" TargetMode="External"/><Relationship Id="rId75" Type="http://schemas.openxmlformats.org/officeDocument/2006/relationships/hyperlink" Target="http://meseta.muragon.com/entry/145.html" TargetMode="External"/><Relationship Id="rId83" Type="http://schemas.openxmlformats.org/officeDocument/2006/relationships/hyperlink" Target="http://k-takahara.a.la9.jp/kantoufureai/kanfure-index.htm" TargetMode="External"/><Relationship Id="rId88" Type="http://schemas.openxmlformats.org/officeDocument/2006/relationships/hyperlink" Target="https://meseta.muragon.com/entry/118.html" TargetMode="External"/><Relationship Id="rId91" Type="http://schemas.openxmlformats.org/officeDocument/2006/relationships/hyperlink" Target="https://meseta.muragon.com/entry/121.html" TargetMode="External"/><Relationship Id="rId96" Type="http://schemas.openxmlformats.org/officeDocument/2006/relationships/hyperlink" Target="https://meseta.muragon.com/entry/112.html" TargetMode="External"/><Relationship Id="rId111" Type="http://schemas.openxmlformats.org/officeDocument/2006/relationships/hyperlink" Target="https://meseta.muragon.com/entry/71.html" TargetMode="External"/><Relationship Id="rId1" Type="http://schemas.openxmlformats.org/officeDocument/2006/relationships/hyperlink" Target="http://k-takahara.a.la9.jp/kantoufureai/kanfure-index.htm" TargetMode="External"/><Relationship Id="rId6" Type="http://schemas.openxmlformats.org/officeDocument/2006/relationships/hyperlink" Target="https://meseta.muragon.com/entry/254.html" TargetMode="External"/><Relationship Id="rId15" Type="http://schemas.openxmlformats.org/officeDocument/2006/relationships/hyperlink" Target="https://meseta.muragon.com/entry/248.html" TargetMode="External"/><Relationship Id="rId23" Type="http://schemas.openxmlformats.org/officeDocument/2006/relationships/hyperlink" Target="https://meseta.muragon.com/entry/178.html" TargetMode="External"/><Relationship Id="rId28" Type="http://schemas.openxmlformats.org/officeDocument/2006/relationships/hyperlink" Target="https://muragon.com/dashboard/posts/" TargetMode="External"/><Relationship Id="rId36" Type="http://schemas.openxmlformats.org/officeDocument/2006/relationships/hyperlink" Target="https://meseta.muragon.com/entry/225.html" TargetMode="External"/><Relationship Id="rId49" Type="http://schemas.openxmlformats.org/officeDocument/2006/relationships/hyperlink" Target="https://meseta.muragon.com/entry/211.html" TargetMode="External"/><Relationship Id="rId57" Type="http://schemas.openxmlformats.org/officeDocument/2006/relationships/hyperlink" Target="https://meseta.muragon.com/entry/184.html" TargetMode="External"/><Relationship Id="rId106" Type="http://schemas.openxmlformats.org/officeDocument/2006/relationships/hyperlink" Target="https://meseta.muragon.com/entry/80.html" TargetMode="External"/><Relationship Id="rId114" Type="http://schemas.openxmlformats.org/officeDocument/2006/relationships/hyperlink" Target="https://meseta.muragon.com/entry/104.html" TargetMode="External"/><Relationship Id="rId119" Type="http://schemas.openxmlformats.org/officeDocument/2006/relationships/hyperlink" Target="http://k-takahara.a.la9.jp/kantoufureai/kanfure-index.htm" TargetMode="External"/><Relationship Id="rId127" Type="http://schemas.openxmlformats.org/officeDocument/2006/relationships/hyperlink" Target="http://k-takahara.a.la9.jp/kantoufureai/kanfure-index.htm" TargetMode="External"/><Relationship Id="rId10" Type="http://schemas.openxmlformats.org/officeDocument/2006/relationships/hyperlink" Target="https://meseta.muragon.com/entry/250.html" TargetMode="External"/><Relationship Id="rId31" Type="http://schemas.openxmlformats.org/officeDocument/2006/relationships/hyperlink" Target="https://meseta.muragon.com/entry/232.html" TargetMode="External"/><Relationship Id="rId44" Type="http://schemas.openxmlformats.org/officeDocument/2006/relationships/hyperlink" Target="https://meseta.muragon.com/entry/216.html" TargetMode="External"/><Relationship Id="rId52" Type="http://schemas.openxmlformats.org/officeDocument/2006/relationships/hyperlink" Target="https://meseta.muragon.com/entry/197.html" TargetMode="External"/><Relationship Id="rId60" Type="http://schemas.openxmlformats.org/officeDocument/2006/relationships/hyperlink" Target="https://meseta.muragon.com/entry/179.html" TargetMode="External"/><Relationship Id="rId65" Type="http://schemas.openxmlformats.org/officeDocument/2006/relationships/hyperlink" Target="https://meseta.muragon.com/entry/168.html" TargetMode="External"/><Relationship Id="rId73" Type="http://schemas.openxmlformats.org/officeDocument/2006/relationships/hyperlink" Target="http://meseta.muragon.com/entry/153.html" TargetMode="External"/><Relationship Id="rId78" Type="http://schemas.openxmlformats.org/officeDocument/2006/relationships/hyperlink" Target="http://meseta.muragon.com/entry/137.html" TargetMode="External"/><Relationship Id="rId81" Type="http://schemas.openxmlformats.org/officeDocument/2006/relationships/hyperlink" Target="http://meseta.muragon.com/entry/134.html" TargetMode="External"/><Relationship Id="rId86" Type="http://schemas.openxmlformats.org/officeDocument/2006/relationships/hyperlink" Target="https://meseta.muragon.com/entry/114.html" TargetMode="External"/><Relationship Id="rId94" Type="http://schemas.openxmlformats.org/officeDocument/2006/relationships/hyperlink" Target="https://meseta.muragon.com/entry/117.html" TargetMode="External"/><Relationship Id="rId99" Type="http://schemas.openxmlformats.org/officeDocument/2006/relationships/hyperlink" Target="http://meseta.muragon.com/" TargetMode="External"/><Relationship Id="rId101" Type="http://schemas.openxmlformats.org/officeDocument/2006/relationships/hyperlink" Target="https://meseta.muragon.com/entry/106.html" TargetMode="External"/><Relationship Id="rId122" Type="http://schemas.openxmlformats.org/officeDocument/2006/relationships/hyperlink" Target="http://k-takahara.a.la9.jp/kantoufureai/kanfure-index.htm" TargetMode="External"/><Relationship Id="rId4" Type="http://schemas.openxmlformats.org/officeDocument/2006/relationships/hyperlink" Target="http://meseta.muragon.com/" TargetMode="External"/><Relationship Id="rId9" Type="http://schemas.openxmlformats.org/officeDocument/2006/relationships/hyperlink" Target="https://meseta.muragon.com/entry/251.html" TargetMode="External"/><Relationship Id="rId13" Type="http://schemas.openxmlformats.org/officeDocument/2006/relationships/hyperlink" Target="https://meseta.muragon.com/entry/243.html" TargetMode="External"/><Relationship Id="rId18" Type="http://schemas.openxmlformats.org/officeDocument/2006/relationships/hyperlink" Target="https://meseta.muragon.com/entry/245.html" TargetMode="External"/><Relationship Id="rId39" Type="http://schemas.openxmlformats.org/officeDocument/2006/relationships/hyperlink" Target="https://meseta.muragon.com/entry/224.html" TargetMode="External"/><Relationship Id="rId109" Type="http://schemas.openxmlformats.org/officeDocument/2006/relationships/hyperlink" Target="https://meseta.muragon.com/entry/94.html" TargetMode="External"/><Relationship Id="rId34" Type="http://schemas.openxmlformats.org/officeDocument/2006/relationships/hyperlink" Target="https://meseta.muragon.com/entry/231.html" TargetMode="External"/><Relationship Id="rId50" Type="http://schemas.openxmlformats.org/officeDocument/2006/relationships/hyperlink" Target="https://meseta.muragon.com/entry/210.html" TargetMode="External"/><Relationship Id="rId55" Type="http://schemas.openxmlformats.org/officeDocument/2006/relationships/hyperlink" Target="https://meseta.muragon.com/entry/185.html" TargetMode="External"/><Relationship Id="rId76" Type="http://schemas.openxmlformats.org/officeDocument/2006/relationships/hyperlink" Target="http://meseta.muragon.com/entry/144.html" TargetMode="External"/><Relationship Id="rId97" Type="http://schemas.openxmlformats.org/officeDocument/2006/relationships/hyperlink" Target="https://meseta.muragon.com/entry/111.html" TargetMode="External"/><Relationship Id="rId104" Type="http://schemas.openxmlformats.org/officeDocument/2006/relationships/hyperlink" Target="https://meseta.muragon.com/entry/92.html" TargetMode="External"/><Relationship Id="rId120" Type="http://schemas.openxmlformats.org/officeDocument/2006/relationships/hyperlink" Target="http://meseta.muragon.com/" TargetMode="External"/><Relationship Id="rId125" Type="http://schemas.openxmlformats.org/officeDocument/2006/relationships/hyperlink" Target="http://k-takahara.a.la9.jp/kantoufureai/kanfure-index.htm" TargetMode="External"/><Relationship Id="rId7" Type="http://schemas.openxmlformats.org/officeDocument/2006/relationships/hyperlink" Target="https://meseta.muragon.com/entry/253.html" TargetMode="External"/><Relationship Id="rId71" Type="http://schemas.openxmlformats.org/officeDocument/2006/relationships/hyperlink" Target="https://meseta.muragon.com/entry/164.html" TargetMode="External"/><Relationship Id="rId92" Type="http://schemas.openxmlformats.org/officeDocument/2006/relationships/hyperlink" Target="https://meseta.muragon.com/entry/120.html" TargetMode="External"/><Relationship Id="rId2" Type="http://schemas.openxmlformats.org/officeDocument/2006/relationships/hyperlink" Target="http://k-takahara.a.la9.jp/index.htm" TargetMode="External"/><Relationship Id="rId29" Type="http://schemas.openxmlformats.org/officeDocument/2006/relationships/hyperlink" Target="https://meseta.muragon.com/entry/235.html" TargetMode="External"/><Relationship Id="rId24" Type="http://schemas.openxmlformats.org/officeDocument/2006/relationships/hyperlink" Target="https://meseta.muragon.com/entry/177.html" TargetMode="External"/><Relationship Id="rId40" Type="http://schemas.openxmlformats.org/officeDocument/2006/relationships/hyperlink" Target="https://meseta.muragon.com/entry/223.html" TargetMode="External"/><Relationship Id="rId45" Type="http://schemas.openxmlformats.org/officeDocument/2006/relationships/hyperlink" Target="http://k-takahara.a.la9.jp/kantoufureai/kanfure-index.htm" TargetMode="External"/><Relationship Id="rId66" Type="http://schemas.openxmlformats.org/officeDocument/2006/relationships/hyperlink" Target="http://k-takahara.a.la9.jp/kantoufureai/kanfure-index.htm" TargetMode="External"/><Relationship Id="rId87" Type="http://schemas.openxmlformats.org/officeDocument/2006/relationships/hyperlink" Target="https://meseta.muragon.com/entry/110.html" TargetMode="External"/><Relationship Id="rId110" Type="http://schemas.openxmlformats.org/officeDocument/2006/relationships/hyperlink" Target="https://meseta.muragon.com/entry/72.html" TargetMode="External"/><Relationship Id="rId115" Type="http://schemas.openxmlformats.org/officeDocument/2006/relationships/hyperlink" Target="https://meseta.muragon.com/entry/103.html" TargetMode="External"/><Relationship Id="rId61" Type="http://schemas.openxmlformats.org/officeDocument/2006/relationships/hyperlink" Target="https://meseta.muragon.com/entry/174.html" TargetMode="External"/><Relationship Id="rId82" Type="http://schemas.openxmlformats.org/officeDocument/2006/relationships/hyperlink" Target="http://meseta.muragon.com/entry/133.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k-takahara.a.la9.jp/index.htm" TargetMode="External"/><Relationship Id="rId1" Type="http://schemas.openxmlformats.org/officeDocument/2006/relationships/hyperlink" Target="http://k-takahara.a.la9.jp/kantoufureai/kanfure-index.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hyperlink" Target="http://www.city.hachioji.tokyo.jp/kanko/hachijuhachi/midori/000274.html" TargetMode="External"/><Relationship Id="rId18" Type="http://schemas.openxmlformats.org/officeDocument/2006/relationships/hyperlink" Target="http://www.city.hachioji.tokyo.jp/kanko/hachijuhachi/mizube/000282.html" TargetMode="External"/><Relationship Id="rId26" Type="http://schemas.openxmlformats.org/officeDocument/2006/relationships/hyperlink" Target="http://www.city.hachioji.tokyo.jp/kanko/hachijuhachi/rekishibunka/000297.html" TargetMode="External"/><Relationship Id="rId39" Type="http://schemas.openxmlformats.org/officeDocument/2006/relationships/hyperlink" Target="http://www.city.hachioji.tokyo.jp/kanko/hachijuhachi/kenchikubutsu/000326.html" TargetMode="External"/><Relationship Id="rId21" Type="http://schemas.openxmlformats.org/officeDocument/2006/relationships/hyperlink" Target="http://www.city.hachioji.tokyo.jp/kanko/hachijuhachi/mizube/000286.html" TargetMode="External"/><Relationship Id="rId34" Type="http://schemas.openxmlformats.org/officeDocument/2006/relationships/hyperlink" Target="http://www.city.hachioji.tokyo.jp/kanko/hachijuhachi/rekishibunka/000311.html" TargetMode="External"/><Relationship Id="rId42" Type="http://schemas.openxmlformats.org/officeDocument/2006/relationships/hyperlink" Target="http://www.city.hachioji.tokyo.jp/kanko/hachijuhachi/kenchikubutsu/000332.html" TargetMode="External"/><Relationship Id="rId47" Type="http://schemas.openxmlformats.org/officeDocument/2006/relationships/hyperlink" Target="http://www.city.hachioji.tokyo.jp/kanko/hachijuhachi/kenchikubutsu/000337.html" TargetMode="External"/><Relationship Id="rId50" Type="http://schemas.openxmlformats.org/officeDocument/2006/relationships/hyperlink" Target="http://www.city.hachioji.tokyo.jp/kanko/hachijuhachi/kenchikubutsu/000340.html" TargetMode="External"/><Relationship Id="rId55" Type="http://schemas.openxmlformats.org/officeDocument/2006/relationships/hyperlink" Target="http://www.city.hachioji.tokyo.jp/kanko/hachijuhachi/michi/000346.html" TargetMode="External"/><Relationship Id="rId7" Type="http://schemas.openxmlformats.org/officeDocument/2006/relationships/hyperlink" Target="http://www.city.hachioji.tokyo.jp/kanko/hachijuhachi/midori/000263.html" TargetMode="External"/><Relationship Id="rId2" Type="http://schemas.openxmlformats.org/officeDocument/2006/relationships/hyperlink" Target="http://www.city.hachioji.tokyo.jp/kanko/hachijuhachi/midori/000242.html" TargetMode="External"/><Relationship Id="rId16" Type="http://schemas.openxmlformats.org/officeDocument/2006/relationships/hyperlink" Target="http://www.city.hachioji.tokyo.jp/kanko/hachijuhachi/mizube/000240.html" TargetMode="External"/><Relationship Id="rId20" Type="http://schemas.openxmlformats.org/officeDocument/2006/relationships/hyperlink" Target="http://www.city.hachioji.tokyo.jp/kanko/hachijuhachi/mizube/000285.html" TargetMode="External"/><Relationship Id="rId29" Type="http://schemas.openxmlformats.org/officeDocument/2006/relationships/hyperlink" Target="http://www.city.hachioji.tokyo.jp/kanko/hachijuhachi/rekishibunka/000300.html" TargetMode="External"/><Relationship Id="rId41" Type="http://schemas.openxmlformats.org/officeDocument/2006/relationships/hyperlink" Target="http://www.city.hachioji.tokyo.jp/kanko/hachijuhachi/kenchikubutsu/000329.html" TargetMode="External"/><Relationship Id="rId54" Type="http://schemas.openxmlformats.org/officeDocument/2006/relationships/hyperlink" Target="http://www.city.hachioji.tokyo.jp/kanko/hachijuhachi/michi/000345.html" TargetMode="External"/><Relationship Id="rId1" Type="http://schemas.openxmlformats.org/officeDocument/2006/relationships/hyperlink" Target="http://www.city.hachioji.tokyo.jp/kanko/hachijuhachi/midori/000238.html" TargetMode="External"/><Relationship Id="rId6" Type="http://schemas.openxmlformats.org/officeDocument/2006/relationships/hyperlink" Target="http://www.city.hachioji.tokyo.jp/kanko/hachijuhachi/midori/000261.html" TargetMode="External"/><Relationship Id="rId11" Type="http://schemas.openxmlformats.org/officeDocument/2006/relationships/hyperlink" Target="http://www.city.hachioji.tokyo.jp/kanko/hachijuhachi/midori/000268.html" TargetMode="External"/><Relationship Id="rId24" Type="http://schemas.openxmlformats.org/officeDocument/2006/relationships/hyperlink" Target="http://www.city.hachioji.tokyo.jp/kanko/hachijuhachi/rekishibunka/000292.html" TargetMode="External"/><Relationship Id="rId32" Type="http://schemas.openxmlformats.org/officeDocument/2006/relationships/hyperlink" Target="http://www.city.hachioji.tokyo.jp/kanko/hachijuhachi/rekishibunka/000307.html" TargetMode="External"/><Relationship Id="rId37" Type="http://schemas.openxmlformats.org/officeDocument/2006/relationships/hyperlink" Target="http://www.city.hachioji.tokyo.jp/kanko/hachijuhachi/matsuri/000316.html" TargetMode="External"/><Relationship Id="rId40" Type="http://schemas.openxmlformats.org/officeDocument/2006/relationships/hyperlink" Target="http://www.city.hachioji.tokyo.jp/kanko/hachijuhachi/kenchikubutsu/000328.html" TargetMode="External"/><Relationship Id="rId45" Type="http://schemas.openxmlformats.org/officeDocument/2006/relationships/hyperlink" Target="http://www.city.hachioji.tokyo.jp/kanko/hachijuhachi/kenchikubutsu/000335.html" TargetMode="External"/><Relationship Id="rId53" Type="http://schemas.openxmlformats.org/officeDocument/2006/relationships/hyperlink" Target="http://www.city.hachioji.tokyo.jp/kanko/hachijuhachi/michi/000344.html" TargetMode="External"/><Relationship Id="rId58" Type="http://schemas.openxmlformats.org/officeDocument/2006/relationships/hyperlink" Target="http://www.city.hachioji.tokyo.jp/kanko/hachijuhachi/michi/000351.html" TargetMode="External"/><Relationship Id="rId5" Type="http://schemas.openxmlformats.org/officeDocument/2006/relationships/hyperlink" Target="http://www.city.hachioji.tokyo.jp/kanko/hachijuhachi/midori/000251.html" TargetMode="External"/><Relationship Id="rId15" Type="http://schemas.openxmlformats.org/officeDocument/2006/relationships/hyperlink" Target="http://www.city.hachioji.tokyo.jp/kanko/hachijuhachi/midori/000277.html" TargetMode="External"/><Relationship Id="rId23" Type="http://schemas.openxmlformats.org/officeDocument/2006/relationships/hyperlink" Target="http://www.city.hachioji.tokyo.jp/kanko/hachijuhachi/mizube/000291.html" TargetMode="External"/><Relationship Id="rId28" Type="http://schemas.openxmlformats.org/officeDocument/2006/relationships/hyperlink" Target="http://www.city.hachioji.tokyo.jp/kanko/hachijuhachi/rekishibunka/000299.html" TargetMode="External"/><Relationship Id="rId36" Type="http://schemas.openxmlformats.org/officeDocument/2006/relationships/hyperlink" Target="http://www.city.hachioji.tokyo.jp/kanko/hachijuhachi/matsuri/000315.html" TargetMode="External"/><Relationship Id="rId49" Type="http://schemas.openxmlformats.org/officeDocument/2006/relationships/hyperlink" Target="http://www.city.hachioji.tokyo.jp/kanko/hachijuhachi/kenchikubutsu/000339.html" TargetMode="External"/><Relationship Id="rId57" Type="http://schemas.openxmlformats.org/officeDocument/2006/relationships/hyperlink" Target="http://www.city.hachioji.tokyo.jp/kanko/hachijuhachi/michi/000349.html" TargetMode="External"/><Relationship Id="rId61" Type="http://schemas.openxmlformats.org/officeDocument/2006/relationships/printerSettings" Target="../printerSettings/printerSettings8.bin"/><Relationship Id="rId10" Type="http://schemas.openxmlformats.org/officeDocument/2006/relationships/hyperlink" Target="http://www.city.hachioji.tokyo.jp/kanko/hachijuhachi/midori/000267.html" TargetMode="External"/><Relationship Id="rId19" Type="http://schemas.openxmlformats.org/officeDocument/2006/relationships/hyperlink" Target="http://www.city.hachioji.tokyo.jp/kanko/hachijuhachi/mizube/000283.html" TargetMode="External"/><Relationship Id="rId31" Type="http://schemas.openxmlformats.org/officeDocument/2006/relationships/hyperlink" Target="http://www.city.hachioji.tokyo.jp/kanko/hachijuhachi/rekishibunka/000302.html" TargetMode="External"/><Relationship Id="rId44" Type="http://schemas.openxmlformats.org/officeDocument/2006/relationships/hyperlink" Target="http://www.city.hachioji.tokyo.jp/kanko/hachijuhachi/kenchikubutsu/000334.html" TargetMode="External"/><Relationship Id="rId52" Type="http://schemas.openxmlformats.org/officeDocument/2006/relationships/hyperlink" Target="http://www.city.hachioji.tokyo.jp/kanko/hachijuhachi/michi/000343.html" TargetMode="External"/><Relationship Id="rId60" Type="http://schemas.openxmlformats.org/officeDocument/2006/relationships/hyperlink" Target="http://k-takahara.a.la9.jp/index.htm" TargetMode="External"/><Relationship Id="rId4" Type="http://schemas.openxmlformats.org/officeDocument/2006/relationships/hyperlink" Target="http://www.city.hachioji.tokyo.jp/kanko/hachijuhachi/midori/000245.html" TargetMode="External"/><Relationship Id="rId9" Type="http://schemas.openxmlformats.org/officeDocument/2006/relationships/hyperlink" Target="http://www.city.hachioji.tokyo.jp/kanko/hachijuhachi/midori/000265.html" TargetMode="External"/><Relationship Id="rId14" Type="http://schemas.openxmlformats.org/officeDocument/2006/relationships/hyperlink" Target="http://www.city.hachioji.tokyo.jp/kanko/hachijuhachi/midori/000276.html" TargetMode="External"/><Relationship Id="rId22" Type="http://schemas.openxmlformats.org/officeDocument/2006/relationships/hyperlink" Target="http://www.city.hachioji.tokyo.jp/kanko/hachijuhachi/mizube/000287.html" TargetMode="External"/><Relationship Id="rId27" Type="http://schemas.openxmlformats.org/officeDocument/2006/relationships/hyperlink" Target="http://www.city.hachioji.tokyo.jp/kanko/hachijuhachi/rekishibunka/000298.html" TargetMode="External"/><Relationship Id="rId30" Type="http://schemas.openxmlformats.org/officeDocument/2006/relationships/hyperlink" Target="http://www.city.hachioji.tokyo.jp/kanko/hachijuhachi/rekishibunka/000301.html" TargetMode="External"/><Relationship Id="rId35" Type="http://schemas.openxmlformats.org/officeDocument/2006/relationships/hyperlink" Target="http://www.city.hachioji.tokyo.jp/kanko/hachijuhachi/matsuri/000312.html" TargetMode="External"/><Relationship Id="rId43" Type="http://schemas.openxmlformats.org/officeDocument/2006/relationships/hyperlink" Target="http://www.city.hachioji.tokyo.jp/kanko/hachijuhachi/kenchikubutsu/000333.html" TargetMode="External"/><Relationship Id="rId48" Type="http://schemas.openxmlformats.org/officeDocument/2006/relationships/hyperlink" Target="http://www.city.hachioji.tokyo.jp/kanko/hachijuhachi/kenchikubutsu/000338.html" TargetMode="External"/><Relationship Id="rId56" Type="http://schemas.openxmlformats.org/officeDocument/2006/relationships/hyperlink" Target="http://www.city.hachioji.tokyo.jp/kanko/hachijuhachi/michi/000347.html" TargetMode="External"/><Relationship Id="rId8" Type="http://schemas.openxmlformats.org/officeDocument/2006/relationships/hyperlink" Target="http://www.city.hachioji.tokyo.jp/kanko/hachijuhachi/midori/000264.html" TargetMode="External"/><Relationship Id="rId51" Type="http://schemas.openxmlformats.org/officeDocument/2006/relationships/hyperlink" Target="http://www.city.hachioji.tokyo.jp/kanko/hachijuhachi/michi/000342.html" TargetMode="External"/><Relationship Id="rId3" Type="http://schemas.openxmlformats.org/officeDocument/2006/relationships/hyperlink" Target="http://www.city.hachioji.tokyo.jp/kanko/hachijuhachi/midori/000244.html" TargetMode="External"/><Relationship Id="rId12" Type="http://schemas.openxmlformats.org/officeDocument/2006/relationships/hyperlink" Target="http://www.city.hachioji.tokyo.jp/kanko/hachijuhachi/midori/000273.html" TargetMode="External"/><Relationship Id="rId17" Type="http://schemas.openxmlformats.org/officeDocument/2006/relationships/hyperlink" Target="http://www.city.hachioji.tokyo.jp/kanko/hachijuhachi/mizube/000278.html" TargetMode="External"/><Relationship Id="rId25" Type="http://schemas.openxmlformats.org/officeDocument/2006/relationships/hyperlink" Target="http://www.city.hachioji.tokyo.jp/kanko/hachijuhachi/rekishibunka/000293.html" TargetMode="External"/><Relationship Id="rId33" Type="http://schemas.openxmlformats.org/officeDocument/2006/relationships/hyperlink" Target="http://www.city.hachioji.tokyo.jp/kanko/hachijuhachi/rekishibunka/000308.html" TargetMode="External"/><Relationship Id="rId38" Type="http://schemas.openxmlformats.org/officeDocument/2006/relationships/hyperlink" Target="http://www.city.hachioji.tokyo.jp/kanko/hachijuhachi/kenchikubutsu/000325.html" TargetMode="External"/><Relationship Id="rId46" Type="http://schemas.openxmlformats.org/officeDocument/2006/relationships/hyperlink" Target="http://www.city.hachioji.tokyo.jp/kanko/hachijuhachi/kenchikubutsu/000336.html" TargetMode="External"/><Relationship Id="rId59" Type="http://schemas.openxmlformats.org/officeDocument/2006/relationships/hyperlink" Target="http://k-takahara.a.la9.jp/kantoufureai/kanfure-index.htm"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city.hachioji.tokyo.jp/kanko/hachijuhachi/midori/000274.html" TargetMode="External"/><Relationship Id="rId18" Type="http://schemas.openxmlformats.org/officeDocument/2006/relationships/hyperlink" Target="http://www.city.hachioji.tokyo.jp/kanko/hachijuhachi/mizube/000282.html" TargetMode="External"/><Relationship Id="rId26" Type="http://schemas.openxmlformats.org/officeDocument/2006/relationships/hyperlink" Target="http://www.city.hachioji.tokyo.jp/kanko/hachijuhachi/rekishibunka/000297.html" TargetMode="External"/><Relationship Id="rId39" Type="http://schemas.openxmlformats.org/officeDocument/2006/relationships/hyperlink" Target="http://www.city.hachioji.tokyo.jp/kanko/hachijuhachi/kenchikubutsu/000326.html" TargetMode="External"/><Relationship Id="rId21" Type="http://schemas.openxmlformats.org/officeDocument/2006/relationships/hyperlink" Target="http://www.city.hachioji.tokyo.jp/kanko/hachijuhachi/mizube/000286.html" TargetMode="External"/><Relationship Id="rId34" Type="http://schemas.openxmlformats.org/officeDocument/2006/relationships/hyperlink" Target="http://www.city.hachioji.tokyo.jp/kanko/hachijuhachi/rekishibunka/000311.html" TargetMode="External"/><Relationship Id="rId42" Type="http://schemas.openxmlformats.org/officeDocument/2006/relationships/hyperlink" Target="http://www.city.hachioji.tokyo.jp/kanko/hachijuhachi/kenchikubutsu/000332.html" TargetMode="External"/><Relationship Id="rId47" Type="http://schemas.openxmlformats.org/officeDocument/2006/relationships/hyperlink" Target="http://www.city.hachioji.tokyo.jp/kanko/hachijuhachi/kenchikubutsu/000337.html" TargetMode="External"/><Relationship Id="rId50" Type="http://schemas.openxmlformats.org/officeDocument/2006/relationships/hyperlink" Target="http://www.city.hachioji.tokyo.jp/kanko/hachijuhachi/kenchikubutsu/000340.html" TargetMode="External"/><Relationship Id="rId55" Type="http://schemas.openxmlformats.org/officeDocument/2006/relationships/hyperlink" Target="http://www.city.hachioji.tokyo.jp/kanko/hachijuhachi/michi/000346.html" TargetMode="External"/><Relationship Id="rId7" Type="http://schemas.openxmlformats.org/officeDocument/2006/relationships/hyperlink" Target="http://www.city.hachioji.tokyo.jp/kanko/hachijuhachi/midori/000263.html" TargetMode="External"/><Relationship Id="rId2" Type="http://schemas.openxmlformats.org/officeDocument/2006/relationships/hyperlink" Target="http://www.city.hachioji.tokyo.jp/kanko/hachijuhachi/midori/000242.html" TargetMode="External"/><Relationship Id="rId16" Type="http://schemas.openxmlformats.org/officeDocument/2006/relationships/hyperlink" Target="http://www.city.hachioji.tokyo.jp/kanko/hachijuhachi/mizube/000240.html" TargetMode="External"/><Relationship Id="rId20" Type="http://schemas.openxmlformats.org/officeDocument/2006/relationships/hyperlink" Target="http://www.city.hachioji.tokyo.jp/kanko/hachijuhachi/mizube/000285.html" TargetMode="External"/><Relationship Id="rId29" Type="http://schemas.openxmlformats.org/officeDocument/2006/relationships/hyperlink" Target="http://www.city.hachioji.tokyo.jp/kanko/hachijuhachi/rekishibunka/000300.html" TargetMode="External"/><Relationship Id="rId41" Type="http://schemas.openxmlformats.org/officeDocument/2006/relationships/hyperlink" Target="http://www.city.hachioji.tokyo.jp/kanko/hachijuhachi/kenchikubutsu/000329.html" TargetMode="External"/><Relationship Id="rId54" Type="http://schemas.openxmlformats.org/officeDocument/2006/relationships/hyperlink" Target="http://www.city.hachioji.tokyo.jp/kanko/hachijuhachi/michi/000345.html" TargetMode="External"/><Relationship Id="rId1" Type="http://schemas.openxmlformats.org/officeDocument/2006/relationships/hyperlink" Target="http://www.city.hachioji.tokyo.jp/kanko/hachijuhachi/midori/000238.html" TargetMode="External"/><Relationship Id="rId6" Type="http://schemas.openxmlformats.org/officeDocument/2006/relationships/hyperlink" Target="http://www.city.hachioji.tokyo.jp/kanko/hachijuhachi/midori/000261.html" TargetMode="External"/><Relationship Id="rId11" Type="http://schemas.openxmlformats.org/officeDocument/2006/relationships/hyperlink" Target="http://www.city.hachioji.tokyo.jp/kanko/hachijuhachi/midori/000268.html" TargetMode="External"/><Relationship Id="rId24" Type="http://schemas.openxmlformats.org/officeDocument/2006/relationships/hyperlink" Target="http://www.city.hachioji.tokyo.jp/kanko/hachijuhachi/rekishibunka/000292.html" TargetMode="External"/><Relationship Id="rId32" Type="http://schemas.openxmlformats.org/officeDocument/2006/relationships/hyperlink" Target="http://www.city.hachioji.tokyo.jp/kanko/hachijuhachi/rekishibunka/000307.html" TargetMode="External"/><Relationship Id="rId37" Type="http://schemas.openxmlformats.org/officeDocument/2006/relationships/hyperlink" Target="http://www.city.hachioji.tokyo.jp/kanko/hachijuhachi/matsuri/000316.html" TargetMode="External"/><Relationship Id="rId40" Type="http://schemas.openxmlformats.org/officeDocument/2006/relationships/hyperlink" Target="http://www.city.hachioji.tokyo.jp/kanko/hachijuhachi/kenchikubutsu/000328.html" TargetMode="External"/><Relationship Id="rId45" Type="http://schemas.openxmlformats.org/officeDocument/2006/relationships/hyperlink" Target="http://www.city.hachioji.tokyo.jp/kanko/hachijuhachi/kenchikubutsu/000335.html" TargetMode="External"/><Relationship Id="rId53" Type="http://schemas.openxmlformats.org/officeDocument/2006/relationships/hyperlink" Target="http://www.city.hachioji.tokyo.jp/kanko/hachijuhachi/michi/000344.html" TargetMode="External"/><Relationship Id="rId58" Type="http://schemas.openxmlformats.org/officeDocument/2006/relationships/hyperlink" Target="http://www.city.hachioji.tokyo.jp/kanko/hachijuhachi/michi/000351.html" TargetMode="External"/><Relationship Id="rId5" Type="http://schemas.openxmlformats.org/officeDocument/2006/relationships/hyperlink" Target="http://www.city.hachioji.tokyo.jp/kanko/hachijuhachi/midori/000251.html" TargetMode="External"/><Relationship Id="rId15" Type="http://schemas.openxmlformats.org/officeDocument/2006/relationships/hyperlink" Target="http://www.city.hachioji.tokyo.jp/kanko/hachijuhachi/midori/000277.html" TargetMode="External"/><Relationship Id="rId23" Type="http://schemas.openxmlformats.org/officeDocument/2006/relationships/hyperlink" Target="http://www.city.hachioji.tokyo.jp/kanko/hachijuhachi/mizube/000291.html" TargetMode="External"/><Relationship Id="rId28" Type="http://schemas.openxmlformats.org/officeDocument/2006/relationships/hyperlink" Target="http://www.city.hachioji.tokyo.jp/kanko/hachijuhachi/rekishibunka/000299.html" TargetMode="External"/><Relationship Id="rId36" Type="http://schemas.openxmlformats.org/officeDocument/2006/relationships/hyperlink" Target="http://www.city.hachioji.tokyo.jp/kanko/hachijuhachi/matsuri/000315.html" TargetMode="External"/><Relationship Id="rId49" Type="http://schemas.openxmlformats.org/officeDocument/2006/relationships/hyperlink" Target="http://www.city.hachioji.tokyo.jp/kanko/hachijuhachi/kenchikubutsu/000339.html" TargetMode="External"/><Relationship Id="rId57" Type="http://schemas.openxmlformats.org/officeDocument/2006/relationships/hyperlink" Target="http://www.city.hachioji.tokyo.jp/kanko/hachijuhachi/michi/000349.html" TargetMode="External"/><Relationship Id="rId61" Type="http://schemas.openxmlformats.org/officeDocument/2006/relationships/printerSettings" Target="../printerSettings/printerSettings9.bin"/><Relationship Id="rId10" Type="http://schemas.openxmlformats.org/officeDocument/2006/relationships/hyperlink" Target="http://www.city.hachioji.tokyo.jp/kanko/hachijuhachi/midori/000267.html" TargetMode="External"/><Relationship Id="rId19" Type="http://schemas.openxmlformats.org/officeDocument/2006/relationships/hyperlink" Target="http://www.city.hachioji.tokyo.jp/kanko/hachijuhachi/mizube/000283.html" TargetMode="External"/><Relationship Id="rId31" Type="http://schemas.openxmlformats.org/officeDocument/2006/relationships/hyperlink" Target="http://www.city.hachioji.tokyo.jp/kanko/hachijuhachi/rekishibunka/000302.html" TargetMode="External"/><Relationship Id="rId44" Type="http://schemas.openxmlformats.org/officeDocument/2006/relationships/hyperlink" Target="http://www.city.hachioji.tokyo.jp/kanko/hachijuhachi/kenchikubutsu/000334.html" TargetMode="External"/><Relationship Id="rId52" Type="http://schemas.openxmlformats.org/officeDocument/2006/relationships/hyperlink" Target="http://www.city.hachioji.tokyo.jp/kanko/hachijuhachi/michi/000343.html" TargetMode="External"/><Relationship Id="rId60" Type="http://schemas.openxmlformats.org/officeDocument/2006/relationships/hyperlink" Target="http://k-takahara.a.la9.jp/index.htm" TargetMode="External"/><Relationship Id="rId4" Type="http://schemas.openxmlformats.org/officeDocument/2006/relationships/hyperlink" Target="http://www.city.hachioji.tokyo.jp/kanko/hachijuhachi/midori/000245.html" TargetMode="External"/><Relationship Id="rId9" Type="http://schemas.openxmlformats.org/officeDocument/2006/relationships/hyperlink" Target="http://www.city.hachioji.tokyo.jp/kanko/hachijuhachi/midori/000265.html" TargetMode="External"/><Relationship Id="rId14" Type="http://schemas.openxmlformats.org/officeDocument/2006/relationships/hyperlink" Target="http://www.city.hachioji.tokyo.jp/kanko/hachijuhachi/midori/000276.html" TargetMode="External"/><Relationship Id="rId22" Type="http://schemas.openxmlformats.org/officeDocument/2006/relationships/hyperlink" Target="http://www.city.hachioji.tokyo.jp/kanko/hachijuhachi/mizube/000287.html" TargetMode="External"/><Relationship Id="rId27" Type="http://schemas.openxmlformats.org/officeDocument/2006/relationships/hyperlink" Target="http://www.city.hachioji.tokyo.jp/kanko/hachijuhachi/rekishibunka/000298.html" TargetMode="External"/><Relationship Id="rId30" Type="http://schemas.openxmlformats.org/officeDocument/2006/relationships/hyperlink" Target="http://www.city.hachioji.tokyo.jp/kanko/hachijuhachi/rekishibunka/000301.html" TargetMode="External"/><Relationship Id="rId35" Type="http://schemas.openxmlformats.org/officeDocument/2006/relationships/hyperlink" Target="http://www.city.hachioji.tokyo.jp/kanko/hachijuhachi/matsuri/000312.html" TargetMode="External"/><Relationship Id="rId43" Type="http://schemas.openxmlformats.org/officeDocument/2006/relationships/hyperlink" Target="http://www.city.hachioji.tokyo.jp/kanko/hachijuhachi/kenchikubutsu/000333.html" TargetMode="External"/><Relationship Id="rId48" Type="http://schemas.openxmlformats.org/officeDocument/2006/relationships/hyperlink" Target="http://www.city.hachioji.tokyo.jp/kanko/hachijuhachi/kenchikubutsu/000338.html" TargetMode="External"/><Relationship Id="rId56" Type="http://schemas.openxmlformats.org/officeDocument/2006/relationships/hyperlink" Target="http://www.city.hachioji.tokyo.jp/kanko/hachijuhachi/michi/000347.html" TargetMode="External"/><Relationship Id="rId8" Type="http://schemas.openxmlformats.org/officeDocument/2006/relationships/hyperlink" Target="http://www.city.hachioji.tokyo.jp/kanko/hachijuhachi/midori/000264.html" TargetMode="External"/><Relationship Id="rId51" Type="http://schemas.openxmlformats.org/officeDocument/2006/relationships/hyperlink" Target="http://www.city.hachioji.tokyo.jp/kanko/hachijuhachi/michi/000342.html" TargetMode="External"/><Relationship Id="rId3" Type="http://schemas.openxmlformats.org/officeDocument/2006/relationships/hyperlink" Target="http://www.city.hachioji.tokyo.jp/kanko/hachijuhachi/midori/000244.html" TargetMode="External"/><Relationship Id="rId12" Type="http://schemas.openxmlformats.org/officeDocument/2006/relationships/hyperlink" Target="http://www.city.hachioji.tokyo.jp/kanko/hachijuhachi/midori/000273.html" TargetMode="External"/><Relationship Id="rId17" Type="http://schemas.openxmlformats.org/officeDocument/2006/relationships/hyperlink" Target="http://www.city.hachioji.tokyo.jp/kanko/hachijuhachi/mizube/000278.html" TargetMode="External"/><Relationship Id="rId25" Type="http://schemas.openxmlformats.org/officeDocument/2006/relationships/hyperlink" Target="http://www.city.hachioji.tokyo.jp/kanko/hachijuhachi/rekishibunka/000293.html" TargetMode="External"/><Relationship Id="rId33" Type="http://schemas.openxmlformats.org/officeDocument/2006/relationships/hyperlink" Target="http://www.city.hachioji.tokyo.jp/kanko/hachijuhachi/rekishibunka/000308.html" TargetMode="External"/><Relationship Id="rId38" Type="http://schemas.openxmlformats.org/officeDocument/2006/relationships/hyperlink" Target="http://www.city.hachioji.tokyo.jp/kanko/hachijuhachi/kenchikubutsu/000325.html" TargetMode="External"/><Relationship Id="rId46" Type="http://schemas.openxmlformats.org/officeDocument/2006/relationships/hyperlink" Target="http://www.city.hachioji.tokyo.jp/kanko/hachijuhachi/kenchikubutsu/000336.html" TargetMode="External"/><Relationship Id="rId59" Type="http://schemas.openxmlformats.org/officeDocument/2006/relationships/hyperlink" Target="http://k-takahara.a.la9.jp/kantoufureai/kanfure-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tabSelected="1" workbookViewId="0">
      <selection activeCell="B28" sqref="B28"/>
    </sheetView>
  </sheetViews>
  <sheetFormatPr defaultRowHeight="13.5"/>
  <cols>
    <col min="1" max="1" width="4" customWidth="1"/>
    <col min="2" max="2" width="25.25" customWidth="1"/>
    <col min="3" max="3" width="45.625" customWidth="1"/>
    <col min="4" max="4" width="11.25" customWidth="1"/>
    <col min="5" max="5" width="31.875" customWidth="1"/>
  </cols>
  <sheetData>
    <row r="1" spans="1:3">
      <c r="A1" t="s">
        <v>3825</v>
      </c>
      <c r="B1" s="962" t="s">
        <v>517</v>
      </c>
      <c r="C1" s="963"/>
    </row>
    <row r="2" spans="1:3" ht="14.25">
      <c r="B2" s="959" t="s">
        <v>1201</v>
      </c>
      <c r="C2" s="960"/>
    </row>
    <row r="4" spans="1:3" ht="17.25">
      <c r="A4" s="32"/>
      <c r="B4" s="961" t="s">
        <v>1203</v>
      </c>
      <c r="C4" s="961"/>
    </row>
    <row r="7" spans="1:3">
      <c r="C7" t="s">
        <v>1180</v>
      </c>
    </row>
    <row r="8" spans="1:3">
      <c r="C8" t="s">
        <v>3959</v>
      </c>
    </row>
    <row r="9" spans="1:3">
      <c r="C9" t="s">
        <v>515</v>
      </c>
    </row>
    <row r="11" spans="1:3">
      <c r="B11" t="s">
        <v>1204</v>
      </c>
    </row>
    <row r="13" spans="1:3" ht="18.75" customHeight="1">
      <c r="B13" s="92" t="s">
        <v>1179</v>
      </c>
      <c r="C13" s="1" t="s">
        <v>1184</v>
      </c>
    </row>
    <row r="14" spans="1:3" ht="18.75" customHeight="1">
      <c r="B14" s="92" t="s">
        <v>4458</v>
      </c>
      <c r="C14" s="1" t="s">
        <v>1100</v>
      </c>
    </row>
    <row r="15" spans="1:3" ht="18.75" customHeight="1">
      <c r="B15" s="92" t="s">
        <v>1173</v>
      </c>
      <c r="C15" s="1" t="s">
        <v>1816</v>
      </c>
    </row>
    <row r="16" spans="1:3" ht="18.75" customHeight="1">
      <c r="B16" s="92" t="s">
        <v>1817</v>
      </c>
      <c r="C16" s="1" t="s">
        <v>1818</v>
      </c>
    </row>
    <row r="17" spans="2:3" ht="18.75" customHeight="1">
      <c r="B17" s="92" t="s">
        <v>1178</v>
      </c>
      <c r="C17" s="1" t="s">
        <v>1177</v>
      </c>
    </row>
    <row r="18" spans="2:3" ht="18.75" customHeight="1">
      <c r="B18" s="92" t="s">
        <v>516</v>
      </c>
      <c r="C18" s="1" t="s">
        <v>1101</v>
      </c>
    </row>
    <row r="19" spans="2:3" ht="18.75" customHeight="1">
      <c r="B19" s="92" t="s">
        <v>1188</v>
      </c>
      <c r="C19" s="1" t="s">
        <v>1102</v>
      </c>
    </row>
    <row r="20" spans="2:3" ht="18.75" customHeight="1">
      <c r="B20" s="92" t="s">
        <v>1189</v>
      </c>
      <c r="C20" s="1" t="s">
        <v>1181</v>
      </c>
    </row>
    <row r="21" spans="2:3" ht="18.75" customHeight="1">
      <c r="B21" s="92" t="s">
        <v>1182</v>
      </c>
      <c r="C21" s="1" t="s">
        <v>1103</v>
      </c>
    </row>
    <row r="22" spans="2:3" ht="18.75" customHeight="1">
      <c r="B22" s="92" t="s">
        <v>1183</v>
      </c>
      <c r="C22" s="1" t="s">
        <v>1103</v>
      </c>
    </row>
    <row r="25" spans="2:3">
      <c r="B25" t="s">
        <v>4895</v>
      </c>
    </row>
    <row r="26" spans="2:3">
      <c r="B26" t="s">
        <v>4896</v>
      </c>
    </row>
    <row r="27" spans="2:3">
      <c r="B27" s="10" t="s">
        <v>4897</v>
      </c>
    </row>
  </sheetData>
  <mergeCells count="3">
    <mergeCell ref="B2:C2"/>
    <mergeCell ref="B4:C4"/>
    <mergeCell ref="B1:C1"/>
  </mergeCells>
  <phoneticPr fontId="3"/>
  <hyperlinks>
    <hyperlink ref="B13" location="踏破数!A1" display="現在までの踏破数" xr:uid="{00000000-0004-0000-0000-000000000000}"/>
    <hyperlink ref="B14" location="HP更新!A1" display="HP更新" xr:uid="{00000000-0004-0000-0000-000001000000}"/>
    <hyperlink ref="B18" location="コースタイム!A1" display="コースタイム" xr:uid="{00000000-0004-0000-0000-000002000000}"/>
    <hyperlink ref="B19" location="他のwalking!A1" display="他のwalking" xr:uid="{00000000-0004-0000-0000-000003000000}"/>
    <hyperlink ref="B1" r:id="rId1" xr:uid="{00000000-0004-0000-0000-000004000000}"/>
    <hyperlink ref="B17" location="感想!A1" display="踏破済みコース詳細・感想" xr:uid="{00000000-0004-0000-0000-000005000000}"/>
    <hyperlink ref="B15" location="踏破明細!R1C1" display="踏破明細" xr:uid="{00000000-0004-0000-0000-000006000000}"/>
    <hyperlink ref="B21" location="全ての集計区分別!R1C1" display="全ての集計区分別" xr:uid="{00000000-0004-0000-0000-000007000000}"/>
    <hyperlink ref="B22" location="全ての集計年別!R1C1" display="全ての集計年別" xr:uid="{00000000-0004-0000-0000-000008000000}"/>
    <hyperlink ref="B20" location="全て!R1C1" display="全て" xr:uid="{00000000-0004-0000-0000-000009000000}"/>
    <hyperlink ref="B2" r:id="rId2" display="高原清光HP" xr:uid="{00000000-0004-0000-0000-00000A000000}"/>
    <hyperlink ref="B16" location="踏破済一覧!R1C1" display="踏破済一覧" xr:uid="{00000000-0004-0000-0000-00000B000000}"/>
    <hyperlink ref="B27" r:id="rId3" xr:uid="{00000000-0004-0000-0000-00000C000000}"/>
  </hyperlinks>
  <printOptions horizontalCentered="1"/>
  <pageMargins left="0.39370078740157483" right="0.39370078740157483" top="0.39370078740157483" bottom="0.39370078740157483" header="0.19685039370078741" footer="0.19685039370078741"/>
  <pageSetup paperSize="9" orientation="portrait" horizontalDpi="4294967293" verticalDpi="0" r:id="rId4"/>
  <headerFooter>
    <oddFooter xml:space="preserve">&amp;R&amp;9&amp;F_&amp;A        </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13"/>
  <sheetViews>
    <sheetView workbookViewId="0">
      <selection sqref="A1:N1"/>
    </sheetView>
  </sheetViews>
  <sheetFormatPr defaultRowHeight="13.5"/>
  <cols>
    <col min="1" max="1" width="24.625" customWidth="1"/>
    <col min="2" max="2" width="12.125" customWidth="1"/>
    <col min="3" max="13" width="4" customWidth="1"/>
    <col min="14" max="15" width="6" customWidth="1"/>
  </cols>
  <sheetData>
    <row r="1" spans="1:14">
      <c r="A1" s="962" t="s">
        <v>517</v>
      </c>
      <c r="B1" s="963"/>
      <c r="C1" s="964"/>
      <c r="D1" s="964"/>
      <c r="E1" s="964"/>
      <c r="F1" s="964"/>
      <c r="G1" s="964"/>
      <c r="H1" s="964"/>
      <c r="I1" s="964"/>
      <c r="J1" s="964"/>
      <c r="K1" s="964"/>
      <c r="L1" s="964"/>
      <c r="M1" s="964"/>
      <c r="N1" s="964"/>
    </row>
    <row r="2" spans="1:14" ht="14.25">
      <c r="A2" s="959" t="s">
        <v>1201</v>
      </c>
      <c r="B2" s="960"/>
      <c r="C2" s="964"/>
      <c r="D2" s="964"/>
      <c r="E2" s="964"/>
      <c r="F2" s="964"/>
      <c r="G2" s="964"/>
      <c r="H2" s="964"/>
      <c r="I2" s="964"/>
      <c r="J2" s="964"/>
      <c r="K2" s="964"/>
      <c r="L2" s="964"/>
      <c r="M2" s="964"/>
      <c r="N2" s="964"/>
    </row>
    <row r="3" spans="1:14" ht="21" customHeight="1">
      <c r="A3" s="7" t="s">
        <v>1182</v>
      </c>
      <c r="N3" s="108" t="s">
        <v>1274</v>
      </c>
    </row>
    <row r="4" spans="1:14">
      <c r="A4" s="15" t="s">
        <v>322</v>
      </c>
      <c r="B4" s="15" t="s">
        <v>283</v>
      </c>
      <c r="C4" s="1"/>
      <c r="D4" s="1"/>
      <c r="E4" s="1"/>
      <c r="F4" s="1"/>
      <c r="G4" s="1"/>
      <c r="H4" s="1"/>
      <c r="I4" s="1"/>
      <c r="J4" s="1"/>
      <c r="K4" s="1"/>
      <c r="L4" s="1"/>
      <c r="M4" s="1"/>
      <c r="N4" s="1"/>
    </row>
    <row r="5" spans="1:14">
      <c r="A5" s="15" t="s">
        <v>281</v>
      </c>
      <c r="B5" s="1">
        <v>1</v>
      </c>
      <c r="C5" s="1">
        <v>2</v>
      </c>
      <c r="D5" s="1">
        <v>3</v>
      </c>
      <c r="E5" s="1">
        <v>4</v>
      </c>
      <c r="F5" s="1">
        <v>5</v>
      </c>
      <c r="G5" s="1">
        <v>6</v>
      </c>
      <c r="H5" s="1">
        <v>7</v>
      </c>
      <c r="I5" s="1">
        <v>8</v>
      </c>
      <c r="J5" s="1">
        <v>9</v>
      </c>
      <c r="K5" s="1">
        <v>10</v>
      </c>
      <c r="L5" s="1">
        <v>11</v>
      </c>
      <c r="M5" s="1">
        <v>12</v>
      </c>
      <c r="N5" s="1" t="s">
        <v>282</v>
      </c>
    </row>
    <row r="6" spans="1:14">
      <c r="A6" s="103" t="s">
        <v>316</v>
      </c>
      <c r="B6" s="783">
        <v>8</v>
      </c>
      <c r="C6" s="783">
        <v>4</v>
      </c>
      <c r="D6" s="783">
        <v>5</v>
      </c>
      <c r="E6" s="783">
        <v>8</v>
      </c>
      <c r="F6" s="783">
        <v>14</v>
      </c>
      <c r="G6" s="783">
        <v>16</v>
      </c>
      <c r="H6" s="783">
        <v>5</v>
      </c>
      <c r="I6" s="783">
        <v>26</v>
      </c>
      <c r="J6" s="783">
        <v>16</v>
      </c>
      <c r="K6" s="783">
        <v>9</v>
      </c>
      <c r="L6" s="783">
        <v>20</v>
      </c>
      <c r="M6" s="783">
        <v>7</v>
      </c>
      <c r="N6" s="783">
        <v>138</v>
      </c>
    </row>
    <row r="7" spans="1:14">
      <c r="A7" s="28" t="s">
        <v>314</v>
      </c>
      <c r="B7" s="782">
        <v>4</v>
      </c>
      <c r="C7" s="782"/>
      <c r="D7" s="782">
        <v>2</v>
      </c>
      <c r="E7" s="782">
        <v>5</v>
      </c>
      <c r="F7" s="782">
        <v>5</v>
      </c>
      <c r="G7" s="782">
        <v>5</v>
      </c>
      <c r="H7" s="782"/>
      <c r="I7" s="782"/>
      <c r="J7" s="782">
        <v>5</v>
      </c>
      <c r="K7" s="782">
        <v>1</v>
      </c>
      <c r="L7" s="782"/>
      <c r="M7" s="782">
        <v>4</v>
      </c>
      <c r="N7" s="782">
        <v>31</v>
      </c>
    </row>
    <row r="8" spans="1:14">
      <c r="A8" s="29">
        <v>2015</v>
      </c>
      <c r="B8" s="782">
        <v>1</v>
      </c>
      <c r="C8" s="782"/>
      <c r="D8" s="782">
        <v>1</v>
      </c>
      <c r="E8" s="782">
        <v>1</v>
      </c>
      <c r="F8" s="782">
        <v>1</v>
      </c>
      <c r="G8" s="782">
        <v>1</v>
      </c>
      <c r="H8" s="782"/>
      <c r="I8" s="782"/>
      <c r="J8" s="782">
        <v>1</v>
      </c>
      <c r="K8" s="782"/>
      <c r="L8" s="782"/>
      <c r="M8" s="782"/>
      <c r="N8" s="782">
        <v>6</v>
      </c>
    </row>
    <row r="9" spans="1:14">
      <c r="A9" s="29">
        <v>2014</v>
      </c>
      <c r="B9" s="782">
        <v>1</v>
      </c>
      <c r="C9" s="782"/>
      <c r="D9" s="782"/>
      <c r="E9" s="782">
        <v>1</v>
      </c>
      <c r="F9" s="782">
        <v>1</v>
      </c>
      <c r="G9" s="782">
        <v>1</v>
      </c>
      <c r="H9" s="782"/>
      <c r="I9" s="782"/>
      <c r="J9" s="782">
        <v>1</v>
      </c>
      <c r="K9" s="782">
        <v>1</v>
      </c>
      <c r="L9" s="782"/>
      <c r="M9" s="782">
        <v>1</v>
      </c>
      <c r="N9" s="782">
        <v>7</v>
      </c>
    </row>
    <row r="10" spans="1:14">
      <c r="A10" s="29">
        <v>2013</v>
      </c>
      <c r="B10" s="782">
        <v>1</v>
      </c>
      <c r="C10" s="782"/>
      <c r="D10" s="782">
        <v>1</v>
      </c>
      <c r="E10" s="782">
        <v>1</v>
      </c>
      <c r="F10" s="782">
        <v>1</v>
      </c>
      <c r="G10" s="782">
        <v>1</v>
      </c>
      <c r="H10" s="782"/>
      <c r="I10" s="782"/>
      <c r="J10" s="782">
        <v>1</v>
      </c>
      <c r="K10" s="782"/>
      <c r="L10" s="782"/>
      <c r="M10" s="782">
        <v>1</v>
      </c>
      <c r="N10" s="782">
        <v>7</v>
      </c>
    </row>
    <row r="11" spans="1:14">
      <c r="A11" s="29">
        <v>2012</v>
      </c>
      <c r="B11" s="782">
        <v>1</v>
      </c>
      <c r="C11" s="782"/>
      <c r="D11" s="782"/>
      <c r="E11" s="782">
        <v>1</v>
      </c>
      <c r="F11" s="782">
        <v>1</v>
      </c>
      <c r="G11" s="782">
        <v>1</v>
      </c>
      <c r="H11" s="782"/>
      <c r="I11" s="782"/>
      <c r="J11" s="782">
        <v>1</v>
      </c>
      <c r="K11" s="782"/>
      <c r="L11" s="782"/>
      <c r="M11" s="782">
        <v>1</v>
      </c>
      <c r="N11" s="782">
        <v>6</v>
      </c>
    </row>
    <row r="12" spans="1:14">
      <c r="A12" s="29">
        <v>2011</v>
      </c>
      <c r="B12" s="782"/>
      <c r="C12" s="782"/>
      <c r="D12" s="782"/>
      <c r="E12" s="782">
        <v>1</v>
      </c>
      <c r="F12" s="782">
        <v>1</v>
      </c>
      <c r="G12" s="782">
        <v>1</v>
      </c>
      <c r="H12" s="782"/>
      <c r="I12" s="782"/>
      <c r="J12" s="782">
        <v>1</v>
      </c>
      <c r="K12" s="782"/>
      <c r="L12" s="782"/>
      <c r="M12" s="782">
        <v>1</v>
      </c>
      <c r="N12" s="782">
        <v>5</v>
      </c>
    </row>
    <row r="13" spans="1:14">
      <c r="A13" s="28" t="s">
        <v>416</v>
      </c>
      <c r="B13" s="782"/>
      <c r="C13" s="782"/>
      <c r="D13" s="782"/>
      <c r="E13" s="782"/>
      <c r="F13" s="782"/>
      <c r="G13" s="782">
        <v>1</v>
      </c>
      <c r="H13" s="782">
        <v>1</v>
      </c>
      <c r="I13" s="782">
        <v>1</v>
      </c>
      <c r="J13" s="782"/>
      <c r="K13" s="782"/>
      <c r="L13" s="782">
        <v>5</v>
      </c>
      <c r="M13" s="782"/>
      <c r="N13" s="782">
        <v>8</v>
      </c>
    </row>
    <row r="14" spans="1:14">
      <c r="A14" s="29">
        <v>2019</v>
      </c>
      <c r="B14" s="782"/>
      <c r="C14" s="782"/>
      <c r="D14" s="782"/>
      <c r="E14" s="782"/>
      <c r="F14" s="782"/>
      <c r="G14" s="782">
        <v>1</v>
      </c>
      <c r="H14" s="782">
        <v>1</v>
      </c>
      <c r="I14" s="782">
        <v>1</v>
      </c>
      <c r="J14" s="782"/>
      <c r="K14" s="782"/>
      <c r="L14" s="782"/>
      <c r="M14" s="782"/>
      <c r="N14" s="782">
        <v>3</v>
      </c>
    </row>
    <row r="15" spans="1:14">
      <c r="A15" s="29">
        <v>2017</v>
      </c>
      <c r="B15" s="782"/>
      <c r="C15" s="782"/>
      <c r="D15" s="782"/>
      <c r="E15" s="782"/>
      <c r="F15" s="782"/>
      <c r="G15" s="782"/>
      <c r="H15" s="782"/>
      <c r="I15" s="782"/>
      <c r="J15" s="782"/>
      <c r="K15" s="782"/>
      <c r="L15" s="782">
        <v>1</v>
      </c>
      <c r="M15" s="782"/>
      <c r="N15" s="782">
        <v>1</v>
      </c>
    </row>
    <row r="16" spans="1:14">
      <c r="A16" s="29">
        <v>2015</v>
      </c>
      <c r="B16" s="782"/>
      <c r="C16" s="782"/>
      <c r="D16" s="782"/>
      <c r="E16" s="782"/>
      <c r="F16" s="782"/>
      <c r="G16" s="782"/>
      <c r="H16" s="782"/>
      <c r="I16" s="782"/>
      <c r="J16" s="782"/>
      <c r="K16" s="782"/>
      <c r="L16" s="782">
        <v>1</v>
      </c>
      <c r="M16" s="782"/>
      <c r="N16" s="782">
        <v>1</v>
      </c>
    </row>
    <row r="17" spans="1:14">
      <c r="A17" s="29">
        <v>2014</v>
      </c>
      <c r="B17" s="782"/>
      <c r="C17" s="782"/>
      <c r="D17" s="782"/>
      <c r="E17" s="782"/>
      <c r="F17" s="782"/>
      <c r="G17" s="782"/>
      <c r="H17" s="782"/>
      <c r="I17" s="782"/>
      <c r="J17" s="782"/>
      <c r="K17" s="782"/>
      <c r="L17" s="782">
        <v>1</v>
      </c>
      <c r="M17" s="782"/>
      <c r="N17" s="782">
        <v>1</v>
      </c>
    </row>
    <row r="18" spans="1:14">
      <c r="A18" s="29">
        <v>2013</v>
      </c>
      <c r="B18" s="782"/>
      <c r="C18" s="782"/>
      <c r="D18" s="782"/>
      <c r="E18" s="782"/>
      <c r="F18" s="782"/>
      <c r="G18" s="782"/>
      <c r="H18" s="782"/>
      <c r="I18" s="782"/>
      <c r="J18" s="782"/>
      <c r="K18" s="782"/>
      <c r="L18" s="782">
        <v>1</v>
      </c>
      <c r="M18" s="782"/>
      <c r="N18" s="782">
        <v>1</v>
      </c>
    </row>
    <row r="19" spans="1:14">
      <c r="A19" s="29">
        <v>2011</v>
      </c>
      <c r="B19" s="782"/>
      <c r="C19" s="782"/>
      <c r="D19" s="782"/>
      <c r="E19" s="782"/>
      <c r="F19" s="782"/>
      <c r="G19" s="782"/>
      <c r="H19" s="782"/>
      <c r="I19" s="782"/>
      <c r="J19" s="782"/>
      <c r="K19" s="782"/>
      <c r="L19" s="782">
        <v>1</v>
      </c>
      <c r="M19" s="782"/>
      <c r="N19" s="782">
        <v>1</v>
      </c>
    </row>
    <row r="20" spans="1:14">
      <c r="A20" s="28" t="s">
        <v>417</v>
      </c>
      <c r="B20" s="782"/>
      <c r="C20" s="782">
        <v>1</v>
      </c>
      <c r="D20" s="782">
        <v>1</v>
      </c>
      <c r="E20" s="782">
        <v>1</v>
      </c>
      <c r="F20" s="782">
        <v>4</v>
      </c>
      <c r="G20" s="782">
        <v>5</v>
      </c>
      <c r="H20" s="782">
        <v>4</v>
      </c>
      <c r="I20" s="782">
        <v>23</v>
      </c>
      <c r="J20" s="782">
        <v>7</v>
      </c>
      <c r="K20" s="782"/>
      <c r="L20" s="782">
        <v>10</v>
      </c>
      <c r="M20" s="782">
        <v>2</v>
      </c>
      <c r="N20" s="782">
        <v>58</v>
      </c>
    </row>
    <row r="21" spans="1:14">
      <c r="A21" s="29">
        <v>2016</v>
      </c>
      <c r="B21" s="782"/>
      <c r="C21" s="782">
        <v>1</v>
      </c>
      <c r="D21" s="782"/>
      <c r="E21" s="782"/>
      <c r="F21" s="782"/>
      <c r="G21" s="782"/>
      <c r="H21" s="782"/>
      <c r="I21" s="782"/>
      <c r="J21" s="782"/>
      <c r="K21" s="782"/>
      <c r="L21" s="782"/>
      <c r="M21" s="782"/>
      <c r="N21" s="782">
        <v>1</v>
      </c>
    </row>
    <row r="22" spans="1:14">
      <c r="A22" s="29">
        <v>2014</v>
      </c>
      <c r="B22" s="782"/>
      <c r="C22" s="782"/>
      <c r="D22" s="782"/>
      <c r="E22" s="782">
        <v>1</v>
      </c>
      <c r="F22" s="782">
        <v>3</v>
      </c>
      <c r="G22" s="782">
        <v>1</v>
      </c>
      <c r="H22" s="782">
        <v>1</v>
      </c>
      <c r="I22" s="782">
        <v>16</v>
      </c>
      <c r="J22" s="782">
        <v>1</v>
      </c>
      <c r="K22" s="782"/>
      <c r="L22" s="782">
        <v>3</v>
      </c>
      <c r="M22" s="782"/>
      <c r="N22" s="782">
        <v>26</v>
      </c>
    </row>
    <row r="23" spans="1:14">
      <c r="A23" s="29">
        <v>2013</v>
      </c>
      <c r="B23" s="782"/>
      <c r="C23" s="782"/>
      <c r="D23" s="782"/>
      <c r="E23" s="782"/>
      <c r="F23" s="782">
        <v>1</v>
      </c>
      <c r="G23" s="782"/>
      <c r="H23" s="782"/>
      <c r="I23" s="782"/>
      <c r="J23" s="782"/>
      <c r="K23" s="782"/>
      <c r="L23" s="782">
        <v>2</v>
      </c>
      <c r="M23" s="782"/>
      <c r="N23" s="782">
        <v>3</v>
      </c>
    </row>
    <row r="24" spans="1:14">
      <c r="A24" s="29">
        <v>2012</v>
      </c>
      <c r="B24" s="782"/>
      <c r="C24" s="782"/>
      <c r="D24" s="782"/>
      <c r="E24" s="782"/>
      <c r="F24" s="782"/>
      <c r="G24" s="782"/>
      <c r="H24" s="782"/>
      <c r="I24" s="782">
        <v>2</v>
      </c>
      <c r="J24" s="782"/>
      <c r="K24" s="782"/>
      <c r="L24" s="782"/>
      <c r="M24" s="782"/>
      <c r="N24" s="782">
        <v>2</v>
      </c>
    </row>
    <row r="25" spans="1:14">
      <c r="A25" s="29">
        <v>2011</v>
      </c>
      <c r="B25" s="782"/>
      <c r="C25" s="782"/>
      <c r="D25" s="782">
        <v>1</v>
      </c>
      <c r="E25" s="782"/>
      <c r="F25" s="782"/>
      <c r="G25" s="782">
        <v>4</v>
      </c>
      <c r="H25" s="782"/>
      <c r="I25" s="782"/>
      <c r="J25" s="782">
        <v>2</v>
      </c>
      <c r="K25" s="782"/>
      <c r="L25" s="782">
        <v>5</v>
      </c>
      <c r="M25" s="782"/>
      <c r="N25" s="782">
        <v>12</v>
      </c>
    </row>
    <row r="26" spans="1:14">
      <c r="A26" s="29">
        <v>2010</v>
      </c>
      <c r="B26" s="782"/>
      <c r="C26" s="782"/>
      <c r="D26" s="782"/>
      <c r="E26" s="782"/>
      <c r="F26" s="782"/>
      <c r="G26" s="782"/>
      <c r="H26" s="782">
        <v>3</v>
      </c>
      <c r="I26" s="782">
        <v>5</v>
      </c>
      <c r="J26" s="782">
        <v>4</v>
      </c>
      <c r="K26" s="782"/>
      <c r="L26" s="782"/>
      <c r="M26" s="782"/>
      <c r="N26" s="782">
        <v>12</v>
      </c>
    </row>
    <row r="27" spans="1:14">
      <c r="A27" s="29">
        <v>2009</v>
      </c>
      <c r="B27" s="782"/>
      <c r="C27" s="782"/>
      <c r="D27" s="782"/>
      <c r="E27" s="782"/>
      <c r="F27" s="782"/>
      <c r="G27" s="782"/>
      <c r="H27" s="782"/>
      <c r="I27" s="782"/>
      <c r="J27" s="782"/>
      <c r="K27" s="782"/>
      <c r="L27" s="782"/>
      <c r="M27" s="782">
        <v>2</v>
      </c>
      <c r="N27" s="782">
        <v>2</v>
      </c>
    </row>
    <row r="28" spans="1:14">
      <c r="A28" s="28" t="s">
        <v>460</v>
      </c>
      <c r="B28" s="782">
        <v>4</v>
      </c>
      <c r="C28" s="782">
        <v>3</v>
      </c>
      <c r="D28" s="782">
        <v>1</v>
      </c>
      <c r="E28" s="782">
        <v>1</v>
      </c>
      <c r="F28" s="782">
        <v>3</v>
      </c>
      <c r="G28" s="782">
        <v>1</v>
      </c>
      <c r="H28" s="782"/>
      <c r="I28" s="782">
        <v>1</v>
      </c>
      <c r="J28" s="782">
        <v>4</v>
      </c>
      <c r="K28" s="782">
        <v>8</v>
      </c>
      <c r="L28" s="782">
        <v>4</v>
      </c>
      <c r="M28" s="782">
        <v>1</v>
      </c>
      <c r="N28" s="782">
        <v>31</v>
      </c>
    </row>
    <row r="29" spans="1:14">
      <c r="A29" s="29">
        <v>2009</v>
      </c>
      <c r="B29" s="782">
        <v>4</v>
      </c>
      <c r="C29" s="782">
        <v>2</v>
      </c>
      <c r="D29" s="782"/>
      <c r="E29" s="782"/>
      <c r="F29" s="782">
        <v>1</v>
      </c>
      <c r="G29" s="782"/>
      <c r="H29" s="782"/>
      <c r="I29" s="782"/>
      <c r="J29" s="782"/>
      <c r="K29" s="782"/>
      <c r="L29" s="782"/>
      <c r="M29" s="782"/>
      <c r="N29" s="782">
        <v>7</v>
      </c>
    </row>
    <row r="30" spans="1:14">
      <c r="A30" s="29">
        <v>2008</v>
      </c>
      <c r="B30" s="782"/>
      <c r="C30" s="782">
        <v>1</v>
      </c>
      <c r="D30" s="782"/>
      <c r="E30" s="782"/>
      <c r="F30" s="782">
        <v>2</v>
      </c>
      <c r="G30" s="782"/>
      <c r="H30" s="782"/>
      <c r="I30" s="782"/>
      <c r="J30" s="782">
        <v>1</v>
      </c>
      <c r="K30" s="782">
        <v>5</v>
      </c>
      <c r="L30" s="782">
        <v>3</v>
      </c>
      <c r="M30" s="782">
        <v>1</v>
      </c>
      <c r="N30" s="782">
        <v>13</v>
      </c>
    </row>
    <row r="31" spans="1:14">
      <c r="A31" s="29">
        <v>2007</v>
      </c>
      <c r="B31" s="782"/>
      <c r="C31" s="782"/>
      <c r="D31" s="782">
        <v>1</v>
      </c>
      <c r="E31" s="782">
        <v>1</v>
      </c>
      <c r="F31" s="782"/>
      <c r="G31" s="782">
        <v>1</v>
      </c>
      <c r="H31" s="782"/>
      <c r="I31" s="782">
        <v>1</v>
      </c>
      <c r="J31" s="782">
        <v>3</v>
      </c>
      <c r="K31" s="782">
        <v>3</v>
      </c>
      <c r="L31" s="782">
        <v>1</v>
      </c>
      <c r="M31" s="782"/>
      <c r="N31" s="782">
        <v>11</v>
      </c>
    </row>
    <row r="32" spans="1:14">
      <c r="A32" s="28" t="s">
        <v>457</v>
      </c>
      <c r="B32" s="782"/>
      <c r="C32" s="782"/>
      <c r="D32" s="782"/>
      <c r="E32" s="782"/>
      <c r="F32" s="782"/>
      <c r="G32" s="782"/>
      <c r="H32" s="782"/>
      <c r="I32" s="782"/>
      <c r="J32" s="782"/>
      <c r="K32" s="782"/>
      <c r="L32" s="782">
        <v>1</v>
      </c>
      <c r="M32" s="782"/>
      <c r="N32" s="782">
        <v>1</v>
      </c>
    </row>
    <row r="33" spans="1:14">
      <c r="A33" s="29">
        <v>2013</v>
      </c>
      <c r="B33" s="782"/>
      <c r="C33" s="782"/>
      <c r="D33" s="782"/>
      <c r="E33" s="782"/>
      <c r="F33" s="782"/>
      <c r="G33" s="782"/>
      <c r="H33" s="782"/>
      <c r="I33" s="782"/>
      <c r="J33" s="782"/>
      <c r="K33" s="782"/>
      <c r="L33" s="782">
        <v>1</v>
      </c>
      <c r="M33" s="782"/>
      <c r="N33" s="782">
        <v>1</v>
      </c>
    </row>
    <row r="34" spans="1:14">
      <c r="A34" s="28" t="s">
        <v>519</v>
      </c>
      <c r="B34" s="782"/>
      <c r="C34" s="782"/>
      <c r="D34" s="782">
        <v>1</v>
      </c>
      <c r="E34" s="782"/>
      <c r="F34" s="782"/>
      <c r="G34" s="782"/>
      <c r="H34" s="782"/>
      <c r="I34" s="782"/>
      <c r="J34" s="782"/>
      <c r="K34" s="782"/>
      <c r="L34" s="782"/>
      <c r="M34" s="782"/>
      <c r="N34" s="782">
        <v>1</v>
      </c>
    </row>
    <row r="35" spans="1:14">
      <c r="A35" s="29">
        <v>2016</v>
      </c>
      <c r="B35" s="782"/>
      <c r="C35" s="782"/>
      <c r="D35" s="782">
        <v>1</v>
      </c>
      <c r="E35" s="782"/>
      <c r="F35" s="782"/>
      <c r="G35" s="782"/>
      <c r="H35" s="782"/>
      <c r="I35" s="782"/>
      <c r="J35" s="782"/>
      <c r="K35" s="782"/>
      <c r="L35" s="782"/>
      <c r="M35" s="782"/>
      <c r="N35" s="782">
        <v>1</v>
      </c>
    </row>
    <row r="36" spans="1:14">
      <c r="A36" s="28" t="s">
        <v>4603</v>
      </c>
      <c r="B36" s="782"/>
      <c r="C36" s="782"/>
      <c r="D36" s="782"/>
      <c r="E36" s="782">
        <v>1</v>
      </c>
      <c r="F36" s="782">
        <v>2</v>
      </c>
      <c r="G36" s="782">
        <v>3</v>
      </c>
      <c r="H36" s="782"/>
      <c r="I36" s="782">
        <v>1</v>
      </c>
      <c r="J36" s="782"/>
      <c r="K36" s="782"/>
      <c r="L36" s="782"/>
      <c r="M36" s="782"/>
      <c r="N36" s="782">
        <v>7</v>
      </c>
    </row>
    <row r="37" spans="1:14">
      <c r="A37" s="29">
        <v>2019</v>
      </c>
      <c r="B37" s="782"/>
      <c r="C37" s="782"/>
      <c r="D37" s="782"/>
      <c r="E37" s="782">
        <v>1</v>
      </c>
      <c r="F37" s="782">
        <v>2</v>
      </c>
      <c r="G37" s="782">
        <v>3</v>
      </c>
      <c r="H37" s="782"/>
      <c r="I37" s="782">
        <v>1</v>
      </c>
      <c r="J37" s="782"/>
      <c r="K37" s="782"/>
      <c r="L37" s="782"/>
      <c r="M37" s="782"/>
      <c r="N37" s="782">
        <v>7</v>
      </c>
    </row>
    <row r="38" spans="1:14">
      <c r="A38" s="28" t="s">
        <v>1</v>
      </c>
      <c r="B38" s="782"/>
      <c r="C38" s="782"/>
      <c r="D38" s="782"/>
      <c r="E38" s="782"/>
      <c r="F38" s="782"/>
      <c r="G38" s="782">
        <v>1</v>
      </c>
      <c r="H38" s="782"/>
      <c r="I38" s="782"/>
      <c r="J38" s="782"/>
      <c r="K38" s="782"/>
      <c r="L38" s="782"/>
      <c r="M38" s="782"/>
      <c r="N38" s="782">
        <v>1</v>
      </c>
    </row>
    <row r="39" spans="1:14">
      <c r="A39" s="29">
        <v>2019</v>
      </c>
      <c r="B39" s="782"/>
      <c r="C39" s="782"/>
      <c r="D39" s="782"/>
      <c r="E39" s="782"/>
      <c r="F39" s="782"/>
      <c r="G39" s="782">
        <v>1</v>
      </c>
      <c r="H39" s="782"/>
      <c r="I39" s="782"/>
      <c r="J39" s="782"/>
      <c r="K39" s="782"/>
      <c r="L39" s="782"/>
      <c r="M39" s="782"/>
      <c r="N39" s="782">
        <v>1</v>
      </c>
    </row>
    <row r="40" spans="1:14">
      <c r="A40" s="103" t="s">
        <v>1172</v>
      </c>
      <c r="B40" s="787">
        <v>15</v>
      </c>
      <c r="C40" s="787">
        <v>20</v>
      </c>
      <c r="D40" s="785">
        <v>16</v>
      </c>
      <c r="E40" s="785">
        <v>7</v>
      </c>
      <c r="F40" s="785">
        <v>12</v>
      </c>
      <c r="G40" s="785">
        <v>11</v>
      </c>
      <c r="H40" s="787">
        <v>10</v>
      </c>
      <c r="I40" s="787">
        <v>11</v>
      </c>
      <c r="J40" s="787">
        <v>10</v>
      </c>
      <c r="K40" s="787">
        <v>10</v>
      </c>
      <c r="L40" s="787">
        <v>16</v>
      </c>
      <c r="M40" s="787">
        <v>11</v>
      </c>
      <c r="N40" s="785">
        <v>149</v>
      </c>
    </row>
    <row r="41" spans="1:14">
      <c r="A41" s="28" t="s">
        <v>6</v>
      </c>
      <c r="B41" s="782"/>
      <c r="C41" s="782"/>
      <c r="D41" s="782"/>
      <c r="E41" s="782"/>
      <c r="F41" s="782">
        <v>2</v>
      </c>
      <c r="G41" s="782">
        <v>1</v>
      </c>
      <c r="H41" s="786">
        <v>4</v>
      </c>
      <c r="I41" s="786"/>
      <c r="J41" s="786"/>
      <c r="K41" s="784"/>
      <c r="L41" s="784"/>
      <c r="M41" s="782"/>
      <c r="N41" s="782">
        <v>7</v>
      </c>
    </row>
    <row r="42" spans="1:14">
      <c r="A42" s="29">
        <v>2015</v>
      </c>
      <c r="B42" s="782"/>
      <c r="C42" s="782"/>
      <c r="D42" s="782"/>
      <c r="E42" s="782"/>
      <c r="F42" s="782">
        <v>2</v>
      </c>
      <c r="G42" s="782">
        <v>1</v>
      </c>
      <c r="H42" s="786">
        <v>4</v>
      </c>
      <c r="I42" s="786"/>
      <c r="J42" s="786"/>
      <c r="K42" s="784"/>
      <c r="L42" s="784"/>
      <c r="M42" s="782"/>
      <c r="N42" s="782">
        <v>7</v>
      </c>
    </row>
    <row r="43" spans="1:14">
      <c r="A43" s="28" t="s">
        <v>8</v>
      </c>
      <c r="B43" s="782"/>
      <c r="C43" s="782"/>
      <c r="D43" s="782"/>
      <c r="E43" s="782"/>
      <c r="F43" s="782"/>
      <c r="G43" s="782"/>
      <c r="H43" s="786"/>
      <c r="I43" s="786">
        <v>4</v>
      </c>
      <c r="J43" s="786">
        <v>1</v>
      </c>
      <c r="K43" s="786">
        <v>4</v>
      </c>
      <c r="L43" s="786">
        <v>4</v>
      </c>
      <c r="M43" s="786"/>
      <c r="N43" s="786">
        <v>13</v>
      </c>
    </row>
    <row r="44" spans="1:14">
      <c r="A44" s="29">
        <v>2015</v>
      </c>
      <c r="B44" s="782"/>
      <c r="C44" s="782"/>
      <c r="D44" s="782"/>
      <c r="E44" s="782"/>
      <c r="F44" s="782"/>
      <c r="G44" s="782"/>
      <c r="H44" s="786"/>
      <c r="I44" s="786">
        <v>4</v>
      </c>
      <c r="J44" s="786">
        <v>1</v>
      </c>
      <c r="K44" s="786">
        <v>4</v>
      </c>
      <c r="L44" s="786">
        <v>4</v>
      </c>
      <c r="M44" s="786"/>
      <c r="N44" s="786">
        <v>13</v>
      </c>
    </row>
    <row r="45" spans="1:14">
      <c r="A45" s="28" t="s">
        <v>48</v>
      </c>
      <c r="B45" s="782"/>
      <c r="C45" s="782"/>
      <c r="D45" s="782">
        <v>2</v>
      </c>
      <c r="E45" s="782">
        <v>1</v>
      </c>
      <c r="F45" s="782"/>
      <c r="G45" s="786">
        <v>6</v>
      </c>
      <c r="H45" s="786">
        <v>6</v>
      </c>
      <c r="I45" s="786">
        <v>5</v>
      </c>
      <c r="J45" s="786">
        <v>6</v>
      </c>
      <c r="K45" s="786"/>
      <c r="L45" s="786">
        <v>6</v>
      </c>
      <c r="M45" s="786">
        <v>2</v>
      </c>
      <c r="N45" s="786">
        <v>34</v>
      </c>
    </row>
    <row r="46" spans="1:14">
      <c r="A46" s="29">
        <v>2018</v>
      </c>
      <c r="B46" s="782"/>
      <c r="C46" s="782"/>
      <c r="D46" s="782"/>
      <c r="E46" s="782"/>
      <c r="F46" s="782"/>
      <c r="G46" s="786">
        <v>3</v>
      </c>
      <c r="H46" s="786">
        <v>4</v>
      </c>
      <c r="I46" s="786">
        <v>3</v>
      </c>
      <c r="J46" s="786">
        <v>2</v>
      </c>
      <c r="K46" s="782"/>
      <c r="L46" s="782"/>
      <c r="M46" s="782"/>
      <c r="N46" s="786">
        <v>12</v>
      </c>
    </row>
    <row r="47" spans="1:14">
      <c r="A47" s="29">
        <v>2017</v>
      </c>
      <c r="B47" s="782"/>
      <c r="C47" s="782"/>
      <c r="D47" s="782"/>
      <c r="E47" s="782"/>
      <c r="F47" s="782"/>
      <c r="G47" s="786">
        <v>3</v>
      </c>
      <c r="H47" s="786">
        <v>2</v>
      </c>
      <c r="I47" s="786">
        <v>2</v>
      </c>
      <c r="J47" s="786">
        <v>4</v>
      </c>
      <c r="K47" s="786"/>
      <c r="L47" s="786">
        <v>6</v>
      </c>
      <c r="M47" s="786">
        <v>2</v>
      </c>
      <c r="N47" s="786">
        <v>19</v>
      </c>
    </row>
    <row r="48" spans="1:14">
      <c r="A48" s="29">
        <v>2016</v>
      </c>
      <c r="B48" s="782"/>
      <c r="C48" s="782"/>
      <c r="D48" s="782">
        <v>2</v>
      </c>
      <c r="E48" s="782">
        <v>1</v>
      </c>
      <c r="F48" s="782"/>
      <c r="G48" s="782"/>
      <c r="H48" s="786"/>
      <c r="I48" s="786"/>
      <c r="J48" s="782"/>
      <c r="K48" s="782"/>
      <c r="L48" s="782"/>
      <c r="M48" s="782"/>
      <c r="N48" s="782">
        <v>3</v>
      </c>
    </row>
    <row r="49" spans="1:14">
      <c r="A49" s="28" t="s">
        <v>1115</v>
      </c>
      <c r="B49" s="782">
        <v>2</v>
      </c>
      <c r="C49" s="786">
        <v>8</v>
      </c>
      <c r="D49" s="786">
        <v>4</v>
      </c>
      <c r="E49" s="786">
        <v>2</v>
      </c>
      <c r="F49" s="786">
        <v>4</v>
      </c>
      <c r="G49" s="786">
        <v>1</v>
      </c>
      <c r="H49" s="786"/>
      <c r="I49" s="786"/>
      <c r="J49" s="782"/>
      <c r="K49" s="782"/>
      <c r="L49" s="782">
        <v>4</v>
      </c>
      <c r="M49" s="782">
        <v>4</v>
      </c>
      <c r="N49" s="786">
        <v>29</v>
      </c>
    </row>
    <row r="50" spans="1:14">
      <c r="A50" s="29">
        <v>2017</v>
      </c>
      <c r="B50" s="782">
        <v>2</v>
      </c>
      <c r="C50" s="786">
        <v>8</v>
      </c>
      <c r="D50" s="786">
        <v>4</v>
      </c>
      <c r="E50" s="786">
        <v>2</v>
      </c>
      <c r="F50" s="786">
        <v>4</v>
      </c>
      <c r="G50" s="782">
        <v>1</v>
      </c>
      <c r="H50" s="786"/>
      <c r="I50" s="786"/>
      <c r="J50" s="782"/>
      <c r="K50" s="782"/>
      <c r="L50" s="782"/>
      <c r="M50" s="782"/>
      <c r="N50" s="786">
        <v>21</v>
      </c>
    </row>
    <row r="51" spans="1:14">
      <c r="A51" s="29">
        <v>2016</v>
      </c>
      <c r="B51" s="782"/>
      <c r="C51" s="782"/>
      <c r="D51" s="782"/>
      <c r="E51" s="782"/>
      <c r="F51" s="782"/>
      <c r="G51" s="782"/>
      <c r="H51" s="786"/>
      <c r="I51" s="786"/>
      <c r="J51" s="782"/>
      <c r="K51" s="782"/>
      <c r="L51" s="782">
        <v>4</v>
      </c>
      <c r="M51" s="782">
        <v>4</v>
      </c>
      <c r="N51" s="782">
        <v>8</v>
      </c>
    </row>
    <row r="52" spans="1:14">
      <c r="A52" s="28" t="s">
        <v>1185</v>
      </c>
      <c r="B52" s="782">
        <v>7</v>
      </c>
      <c r="C52" s="782">
        <v>6</v>
      </c>
      <c r="D52" s="782">
        <v>2</v>
      </c>
      <c r="E52" s="782"/>
      <c r="F52" s="782"/>
      <c r="G52" s="782"/>
      <c r="H52" s="786"/>
      <c r="I52" s="786"/>
      <c r="J52" s="782"/>
      <c r="K52" s="782"/>
      <c r="L52" s="782"/>
      <c r="M52" s="782">
        <v>2</v>
      </c>
      <c r="N52" s="782">
        <v>17</v>
      </c>
    </row>
    <row r="53" spans="1:14">
      <c r="A53" s="29">
        <v>2016</v>
      </c>
      <c r="B53" s="782">
        <v>7</v>
      </c>
      <c r="C53" s="782">
        <v>6</v>
      </c>
      <c r="D53" s="782">
        <v>2</v>
      </c>
      <c r="E53" s="782"/>
      <c r="F53" s="782"/>
      <c r="G53" s="782"/>
      <c r="H53" s="786"/>
      <c r="I53" s="786"/>
      <c r="J53" s="782"/>
      <c r="K53" s="782"/>
      <c r="L53" s="782"/>
      <c r="M53" s="782"/>
      <c r="N53" s="782">
        <v>15</v>
      </c>
    </row>
    <row r="54" spans="1:14">
      <c r="A54" s="29">
        <v>2015</v>
      </c>
      <c r="B54" s="782"/>
      <c r="C54" s="782"/>
      <c r="D54" s="782"/>
      <c r="E54" s="782"/>
      <c r="F54" s="782"/>
      <c r="G54" s="782"/>
      <c r="H54" s="786"/>
      <c r="I54" s="786"/>
      <c r="J54" s="782"/>
      <c r="K54" s="782"/>
      <c r="L54" s="782"/>
      <c r="M54" s="782">
        <v>2</v>
      </c>
      <c r="N54" s="782">
        <v>2</v>
      </c>
    </row>
    <row r="55" spans="1:14">
      <c r="A55" s="28" t="s">
        <v>50</v>
      </c>
      <c r="B55" s="786">
        <v>3</v>
      </c>
      <c r="C55" s="786">
        <v>2</v>
      </c>
      <c r="D55" s="786">
        <v>6</v>
      </c>
      <c r="E55" s="786">
        <v>4</v>
      </c>
      <c r="F55" s="786">
        <v>3</v>
      </c>
      <c r="G55" s="782"/>
      <c r="H55" s="782"/>
      <c r="I55" s="782"/>
      <c r="J55" s="782"/>
      <c r="K55" s="782"/>
      <c r="L55" s="782"/>
      <c r="M55" s="782"/>
      <c r="N55" s="786">
        <v>18</v>
      </c>
    </row>
    <row r="56" spans="1:14">
      <c r="A56" s="29">
        <v>2018</v>
      </c>
      <c r="B56" s="786">
        <v>3</v>
      </c>
      <c r="C56" s="786">
        <v>2</v>
      </c>
      <c r="D56" s="786">
        <v>6</v>
      </c>
      <c r="E56" s="786">
        <v>4</v>
      </c>
      <c r="F56" s="786">
        <v>3</v>
      </c>
      <c r="G56" s="782"/>
      <c r="H56" s="782"/>
      <c r="I56" s="782"/>
      <c r="J56" s="782"/>
      <c r="K56" s="782"/>
      <c r="L56" s="782"/>
      <c r="M56" s="782"/>
      <c r="N56" s="786">
        <v>18</v>
      </c>
    </row>
    <row r="57" spans="1:14">
      <c r="A57" s="28" t="s">
        <v>49</v>
      </c>
      <c r="B57" s="786">
        <v>3</v>
      </c>
      <c r="C57" s="782">
        <v>4</v>
      </c>
      <c r="D57" s="784">
        <v>2</v>
      </c>
      <c r="E57" s="782"/>
      <c r="F57" s="784">
        <v>3</v>
      </c>
      <c r="G57" s="784">
        <v>3</v>
      </c>
      <c r="H57" s="782"/>
      <c r="I57" s="782">
        <v>2</v>
      </c>
      <c r="J57" s="782">
        <v>3</v>
      </c>
      <c r="K57" s="786">
        <v>6</v>
      </c>
      <c r="L57" s="786">
        <v>2</v>
      </c>
      <c r="M57" s="786">
        <v>3</v>
      </c>
      <c r="N57" s="788">
        <v>31</v>
      </c>
    </row>
    <row r="58" spans="1:14">
      <c r="A58" s="29">
        <v>2019</v>
      </c>
      <c r="B58" s="786">
        <v>3</v>
      </c>
      <c r="C58" s="782">
        <v>4</v>
      </c>
      <c r="D58" s="782">
        <v>2</v>
      </c>
      <c r="E58" s="782"/>
      <c r="F58" s="784">
        <v>3</v>
      </c>
      <c r="G58" s="784">
        <v>3</v>
      </c>
      <c r="H58" s="782"/>
      <c r="I58" s="782">
        <v>2</v>
      </c>
      <c r="J58" s="782">
        <v>3</v>
      </c>
      <c r="K58" s="782"/>
      <c r="L58" s="786"/>
      <c r="M58" s="786"/>
      <c r="N58" s="784">
        <v>20</v>
      </c>
    </row>
    <row r="59" spans="1:14">
      <c r="A59" s="29">
        <v>2018</v>
      </c>
      <c r="B59" s="786"/>
      <c r="C59" s="782"/>
      <c r="D59" s="782"/>
      <c r="E59" s="782"/>
      <c r="F59" s="782"/>
      <c r="G59" s="782"/>
      <c r="H59" s="782"/>
      <c r="I59" s="782"/>
      <c r="J59" s="782"/>
      <c r="K59" s="786">
        <v>6</v>
      </c>
      <c r="L59" s="786">
        <v>2</v>
      </c>
      <c r="M59" s="786">
        <v>3</v>
      </c>
      <c r="N59" s="784">
        <v>11</v>
      </c>
    </row>
    <row r="60" spans="1:14">
      <c r="A60" s="103" t="s">
        <v>319</v>
      </c>
      <c r="B60" s="783">
        <v>5</v>
      </c>
      <c r="C60" s="787">
        <v>5</v>
      </c>
      <c r="D60" s="787">
        <v>7</v>
      </c>
      <c r="E60" s="905">
        <v>13</v>
      </c>
      <c r="F60" s="787">
        <v>10</v>
      </c>
      <c r="G60" s="787">
        <v>7</v>
      </c>
      <c r="H60" s="787">
        <v>10</v>
      </c>
      <c r="I60" s="787">
        <v>5</v>
      </c>
      <c r="J60" s="787">
        <v>5</v>
      </c>
      <c r="K60" s="787">
        <v>7</v>
      </c>
      <c r="L60" s="785">
        <v>9</v>
      </c>
      <c r="M60" s="785">
        <v>14</v>
      </c>
      <c r="N60" s="905">
        <v>97</v>
      </c>
    </row>
    <row r="61" spans="1:14">
      <c r="A61" s="28" t="s">
        <v>276</v>
      </c>
      <c r="B61" s="782"/>
      <c r="C61" s="782"/>
      <c r="D61" s="782"/>
      <c r="E61" s="786">
        <v>5</v>
      </c>
      <c r="F61" s="782"/>
      <c r="G61" s="782"/>
      <c r="H61" s="786"/>
      <c r="I61" s="786"/>
      <c r="J61" s="782"/>
      <c r="K61" s="786"/>
      <c r="L61" s="786"/>
      <c r="M61" s="786"/>
      <c r="N61" s="786">
        <v>5</v>
      </c>
    </row>
    <row r="62" spans="1:14">
      <c r="A62" s="29">
        <v>2019</v>
      </c>
      <c r="B62" s="782"/>
      <c r="C62" s="782"/>
      <c r="D62" s="782"/>
      <c r="E62" s="782">
        <v>1</v>
      </c>
      <c r="F62" s="782"/>
      <c r="G62" s="782"/>
      <c r="H62" s="782"/>
      <c r="I62" s="782"/>
      <c r="J62" s="782"/>
      <c r="K62" s="782"/>
      <c r="L62" s="782"/>
      <c r="M62" s="782"/>
      <c r="N62" s="782">
        <v>1</v>
      </c>
    </row>
    <row r="63" spans="1:14">
      <c r="A63" s="29">
        <v>2018</v>
      </c>
      <c r="B63" s="782"/>
      <c r="C63" s="782"/>
      <c r="D63" s="782"/>
      <c r="E63" s="786">
        <v>1</v>
      </c>
      <c r="F63" s="782"/>
      <c r="G63" s="782"/>
      <c r="H63" s="782"/>
      <c r="I63" s="782"/>
      <c r="J63" s="782"/>
      <c r="K63" s="782"/>
      <c r="L63" s="782"/>
      <c r="M63" s="782"/>
      <c r="N63" s="786">
        <v>1</v>
      </c>
    </row>
    <row r="64" spans="1:14">
      <c r="A64" s="29">
        <v>2017</v>
      </c>
      <c r="B64" s="782"/>
      <c r="C64" s="782"/>
      <c r="D64" s="782"/>
      <c r="E64" s="786">
        <v>1</v>
      </c>
      <c r="F64" s="782"/>
      <c r="G64" s="782"/>
      <c r="H64" s="786"/>
      <c r="I64" s="786"/>
      <c r="J64" s="782"/>
      <c r="K64" s="786"/>
      <c r="L64" s="786"/>
      <c r="M64" s="786"/>
      <c r="N64" s="786">
        <v>1</v>
      </c>
    </row>
    <row r="65" spans="1:14">
      <c r="A65" s="29">
        <v>2016</v>
      </c>
      <c r="B65" s="782"/>
      <c r="C65" s="782"/>
      <c r="D65" s="782"/>
      <c r="E65" s="782">
        <v>1</v>
      </c>
      <c r="F65" s="782"/>
      <c r="G65" s="782"/>
      <c r="H65" s="786"/>
      <c r="I65" s="786"/>
      <c r="J65" s="782"/>
      <c r="K65" s="786"/>
      <c r="L65" s="786"/>
      <c r="M65" s="786"/>
      <c r="N65" s="782">
        <v>1</v>
      </c>
    </row>
    <row r="66" spans="1:14">
      <c r="A66" s="29">
        <v>2015</v>
      </c>
      <c r="B66" s="782"/>
      <c r="C66" s="782"/>
      <c r="D66" s="782"/>
      <c r="E66" s="782">
        <v>1</v>
      </c>
      <c r="F66" s="782"/>
      <c r="G66" s="782"/>
      <c r="H66" s="786"/>
      <c r="I66" s="786"/>
      <c r="J66" s="782"/>
      <c r="K66" s="786"/>
      <c r="L66" s="786"/>
      <c r="M66" s="786"/>
      <c r="N66" s="782">
        <v>1</v>
      </c>
    </row>
    <row r="67" spans="1:14">
      <c r="A67" s="28" t="s">
        <v>317</v>
      </c>
      <c r="B67" s="786">
        <v>5</v>
      </c>
      <c r="C67" s="786">
        <v>5</v>
      </c>
      <c r="D67" s="786">
        <v>7</v>
      </c>
      <c r="E67" s="784">
        <v>8</v>
      </c>
      <c r="F67" s="784">
        <v>10</v>
      </c>
      <c r="G67" s="784">
        <v>6</v>
      </c>
      <c r="H67" s="786">
        <v>6</v>
      </c>
      <c r="I67" s="786">
        <v>5</v>
      </c>
      <c r="J67" s="786">
        <v>5</v>
      </c>
      <c r="K67" s="786">
        <v>6</v>
      </c>
      <c r="L67" s="786">
        <v>8</v>
      </c>
      <c r="M67" s="786">
        <v>14</v>
      </c>
      <c r="N67" s="784">
        <v>85</v>
      </c>
    </row>
    <row r="68" spans="1:14">
      <c r="A68" s="29">
        <v>2019</v>
      </c>
      <c r="B68" s="782">
        <v>1</v>
      </c>
      <c r="C68" s="782">
        <v>1</v>
      </c>
      <c r="D68" s="782">
        <v>1</v>
      </c>
      <c r="E68" s="784">
        <v>1</v>
      </c>
      <c r="F68" s="784">
        <v>1</v>
      </c>
      <c r="G68" s="784">
        <v>1</v>
      </c>
      <c r="H68" s="782">
        <v>1</v>
      </c>
      <c r="I68" s="782">
        <v>1</v>
      </c>
      <c r="J68" s="782"/>
      <c r="K68" s="782"/>
      <c r="L68" s="782"/>
      <c r="M68" s="782"/>
      <c r="N68" s="784">
        <v>8</v>
      </c>
    </row>
    <row r="69" spans="1:14">
      <c r="A69" s="29">
        <v>2018</v>
      </c>
      <c r="B69" s="786">
        <v>1</v>
      </c>
      <c r="C69" s="786">
        <v>1</v>
      </c>
      <c r="D69" s="786">
        <v>1</v>
      </c>
      <c r="E69" s="786">
        <v>1</v>
      </c>
      <c r="F69" s="786">
        <v>2</v>
      </c>
      <c r="G69" s="786">
        <v>1</v>
      </c>
      <c r="H69" s="782">
        <v>1</v>
      </c>
      <c r="I69" s="786">
        <v>1</v>
      </c>
      <c r="J69" s="786">
        <v>1</v>
      </c>
      <c r="K69" s="786">
        <v>1</v>
      </c>
      <c r="L69" s="786">
        <v>1</v>
      </c>
      <c r="M69" s="786">
        <v>1</v>
      </c>
      <c r="N69" s="786">
        <v>13</v>
      </c>
    </row>
    <row r="70" spans="1:14">
      <c r="A70" s="29">
        <v>2017</v>
      </c>
      <c r="B70" s="786">
        <v>1</v>
      </c>
      <c r="C70" s="786">
        <v>1</v>
      </c>
      <c r="D70" s="786">
        <v>1</v>
      </c>
      <c r="E70" s="786">
        <v>1</v>
      </c>
      <c r="F70" s="786">
        <v>2</v>
      </c>
      <c r="G70" s="786">
        <v>1</v>
      </c>
      <c r="H70" s="786">
        <v>1</v>
      </c>
      <c r="I70" s="786">
        <v>1</v>
      </c>
      <c r="J70" s="786">
        <v>1</v>
      </c>
      <c r="K70" s="786">
        <v>1</v>
      </c>
      <c r="L70" s="786">
        <v>2</v>
      </c>
      <c r="M70" s="786">
        <v>2</v>
      </c>
      <c r="N70" s="786">
        <v>15</v>
      </c>
    </row>
    <row r="71" spans="1:14">
      <c r="A71" s="29">
        <v>2016</v>
      </c>
      <c r="B71" s="782">
        <v>1</v>
      </c>
      <c r="C71" s="786">
        <v>1</v>
      </c>
      <c r="D71" s="786">
        <v>1</v>
      </c>
      <c r="E71" s="782">
        <v>1</v>
      </c>
      <c r="F71" s="782"/>
      <c r="G71" s="782"/>
      <c r="H71" s="786"/>
      <c r="I71" s="786"/>
      <c r="J71" s="782"/>
      <c r="K71" s="786">
        <v>2</v>
      </c>
      <c r="L71" s="786">
        <v>1</v>
      </c>
      <c r="M71" s="786">
        <v>2</v>
      </c>
      <c r="N71" s="782">
        <v>9</v>
      </c>
    </row>
    <row r="72" spans="1:14">
      <c r="A72" s="29">
        <v>2015</v>
      </c>
      <c r="B72" s="782">
        <v>1</v>
      </c>
      <c r="C72" s="782">
        <v>1</v>
      </c>
      <c r="D72" s="782">
        <v>3</v>
      </c>
      <c r="E72" s="782">
        <v>2</v>
      </c>
      <c r="F72" s="782">
        <v>3</v>
      </c>
      <c r="G72" s="782">
        <v>2</v>
      </c>
      <c r="H72" s="786">
        <v>1</v>
      </c>
      <c r="I72" s="786">
        <v>1</v>
      </c>
      <c r="J72" s="782">
        <v>1</v>
      </c>
      <c r="K72" s="786">
        <v>1</v>
      </c>
      <c r="L72" s="786">
        <v>1</v>
      </c>
      <c r="M72" s="786">
        <v>2</v>
      </c>
      <c r="N72" s="782">
        <v>19</v>
      </c>
    </row>
    <row r="73" spans="1:14">
      <c r="A73" s="29">
        <v>2014</v>
      </c>
      <c r="B73" s="782"/>
      <c r="C73" s="782"/>
      <c r="D73" s="782"/>
      <c r="E73" s="782">
        <v>2</v>
      </c>
      <c r="F73" s="782">
        <v>2</v>
      </c>
      <c r="G73" s="782">
        <v>1</v>
      </c>
      <c r="H73" s="786">
        <v>1</v>
      </c>
      <c r="I73" s="786">
        <v>1</v>
      </c>
      <c r="J73" s="782">
        <v>1</v>
      </c>
      <c r="K73" s="786">
        <v>1</v>
      </c>
      <c r="L73" s="786">
        <v>3</v>
      </c>
      <c r="M73" s="786">
        <v>1</v>
      </c>
      <c r="N73" s="782">
        <v>13</v>
      </c>
    </row>
    <row r="74" spans="1:14">
      <c r="A74" s="29">
        <v>2013</v>
      </c>
      <c r="B74" s="782"/>
      <c r="C74" s="782"/>
      <c r="D74" s="782"/>
      <c r="E74" s="782"/>
      <c r="F74" s="782"/>
      <c r="G74" s="782"/>
      <c r="H74" s="786"/>
      <c r="I74" s="786"/>
      <c r="J74" s="782">
        <v>1</v>
      </c>
      <c r="K74" s="786"/>
      <c r="L74" s="786"/>
      <c r="M74" s="786">
        <v>1</v>
      </c>
      <c r="N74" s="782">
        <v>2</v>
      </c>
    </row>
    <row r="75" spans="1:14">
      <c r="A75" s="29">
        <v>2012</v>
      </c>
      <c r="B75" s="782"/>
      <c r="C75" s="782"/>
      <c r="D75" s="782"/>
      <c r="E75" s="782"/>
      <c r="F75" s="782"/>
      <c r="G75" s="782"/>
      <c r="H75" s="786"/>
      <c r="I75" s="786"/>
      <c r="J75" s="782"/>
      <c r="K75" s="786"/>
      <c r="L75" s="786"/>
      <c r="M75" s="786">
        <v>1</v>
      </c>
      <c r="N75" s="782">
        <v>1</v>
      </c>
    </row>
    <row r="76" spans="1:14">
      <c r="A76" s="29">
        <v>2011</v>
      </c>
      <c r="B76" s="782"/>
      <c r="C76" s="782"/>
      <c r="D76" s="782"/>
      <c r="E76" s="782"/>
      <c r="F76" s="782"/>
      <c r="G76" s="782"/>
      <c r="H76" s="786">
        <v>1</v>
      </c>
      <c r="I76" s="786"/>
      <c r="J76" s="782"/>
      <c r="K76" s="786"/>
      <c r="L76" s="786"/>
      <c r="M76" s="786">
        <v>1</v>
      </c>
      <c r="N76" s="782">
        <v>2</v>
      </c>
    </row>
    <row r="77" spans="1:14">
      <c r="A77" s="29">
        <v>2010</v>
      </c>
      <c r="B77" s="782"/>
      <c r="C77" s="782"/>
      <c r="D77" s="782"/>
      <c r="E77" s="782"/>
      <c r="F77" s="782"/>
      <c r="G77" s="782"/>
      <c r="H77" s="786"/>
      <c r="I77" s="786"/>
      <c r="J77" s="782"/>
      <c r="K77" s="782"/>
      <c r="L77" s="782"/>
      <c r="M77" s="782">
        <v>1</v>
      </c>
      <c r="N77" s="782">
        <v>1</v>
      </c>
    </row>
    <row r="78" spans="1:14">
      <c r="A78" s="29">
        <v>2009</v>
      </c>
      <c r="B78" s="782"/>
      <c r="C78" s="782"/>
      <c r="D78" s="782"/>
      <c r="E78" s="782"/>
      <c r="F78" s="782"/>
      <c r="G78" s="782"/>
      <c r="H78" s="786"/>
      <c r="I78" s="786"/>
      <c r="J78" s="782"/>
      <c r="K78" s="782"/>
      <c r="L78" s="782"/>
      <c r="M78" s="782">
        <v>1</v>
      </c>
      <c r="N78" s="782">
        <v>1</v>
      </c>
    </row>
    <row r="79" spans="1:14">
      <c r="A79" s="29">
        <v>2008</v>
      </c>
      <c r="B79" s="782"/>
      <c r="C79" s="782"/>
      <c r="D79" s="782"/>
      <c r="E79" s="782"/>
      <c r="F79" s="782"/>
      <c r="G79" s="782"/>
      <c r="H79" s="786"/>
      <c r="I79" s="786"/>
      <c r="J79" s="782"/>
      <c r="K79" s="782"/>
      <c r="L79" s="782"/>
      <c r="M79" s="782">
        <v>1</v>
      </c>
      <c r="N79" s="782">
        <v>1</v>
      </c>
    </row>
    <row r="80" spans="1:14">
      <c r="A80" s="28" t="s">
        <v>279</v>
      </c>
      <c r="B80" s="782"/>
      <c r="C80" s="782"/>
      <c r="D80" s="782"/>
      <c r="E80" s="782"/>
      <c r="F80" s="782"/>
      <c r="G80" s="782">
        <v>1</v>
      </c>
      <c r="H80" s="786">
        <v>4</v>
      </c>
      <c r="I80" s="786"/>
      <c r="J80" s="786"/>
      <c r="K80" s="786"/>
      <c r="L80" s="786"/>
      <c r="M80" s="786"/>
      <c r="N80" s="786">
        <v>5</v>
      </c>
    </row>
    <row r="81" spans="1:14">
      <c r="A81" s="29">
        <v>2018</v>
      </c>
      <c r="B81" s="782"/>
      <c r="C81" s="782"/>
      <c r="D81" s="782"/>
      <c r="E81" s="782"/>
      <c r="F81" s="782"/>
      <c r="G81" s="782"/>
      <c r="H81" s="786">
        <v>1</v>
      </c>
      <c r="I81" s="786"/>
      <c r="J81" s="786"/>
      <c r="K81" s="786"/>
      <c r="L81" s="786"/>
      <c r="M81" s="786"/>
      <c r="N81" s="786">
        <v>1</v>
      </c>
    </row>
    <row r="82" spans="1:14">
      <c r="A82" s="29">
        <v>2017</v>
      </c>
      <c r="B82" s="782"/>
      <c r="C82" s="782"/>
      <c r="D82" s="782"/>
      <c r="E82" s="782"/>
      <c r="F82" s="782"/>
      <c r="G82" s="782"/>
      <c r="H82" s="786">
        <v>1</v>
      </c>
      <c r="I82" s="786"/>
      <c r="J82" s="786"/>
      <c r="K82" s="786"/>
      <c r="L82" s="786"/>
      <c r="M82" s="786"/>
      <c r="N82" s="786">
        <v>1</v>
      </c>
    </row>
    <row r="83" spans="1:14">
      <c r="A83" s="29">
        <v>2015</v>
      </c>
      <c r="B83" s="782"/>
      <c r="C83" s="782"/>
      <c r="D83" s="782"/>
      <c r="E83" s="782"/>
      <c r="F83" s="782"/>
      <c r="G83" s="782"/>
      <c r="H83" s="786">
        <v>1</v>
      </c>
      <c r="I83" s="786"/>
      <c r="J83" s="786"/>
      <c r="K83" s="786"/>
      <c r="L83" s="786"/>
      <c r="M83" s="786"/>
      <c r="N83" s="786">
        <v>1</v>
      </c>
    </row>
    <row r="84" spans="1:14">
      <c r="A84" s="29">
        <v>2014</v>
      </c>
      <c r="B84" s="782"/>
      <c r="C84" s="782"/>
      <c r="D84" s="782"/>
      <c r="E84" s="782"/>
      <c r="F84" s="782"/>
      <c r="G84" s="782">
        <v>1</v>
      </c>
      <c r="H84" s="786">
        <v>1</v>
      </c>
      <c r="I84" s="786"/>
      <c r="J84" s="786"/>
      <c r="K84" s="786"/>
      <c r="L84" s="786"/>
      <c r="M84" s="786"/>
      <c r="N84" s="786">
        <v>2</v>
      </c>
    </row>
    <row r="85" spans="1:14">
      <c r="A85" s="28" t="s">
        <v>278</v>
      </c>
      <c r="B85" s="782"/>
      <c r="C85" s="782"/>
      <c r="D85" s="782"/>
      <c r="E85" s="782"/>
      <c r="F85" s="782"/>
      <c r="G85" s="782"/>
      <c r="H85" s="786"/>
      <c r="I85" s="786"/>
      <c r="J85" s="782"/>
      <c r="K85" s="782">
        <v>1</v>
      </c>
      <c r="L85" s="782"/>
      <c r="M85" s="782"/>
      <c r="N85" s="782">
        <v>1</v>
      </c>
    </row>
    <row r="86" spans="1:14">
      <c r="A86" s="29">
        <v>2015</v>
      </c>
      <c r="B86" s="782"/>
      <c r="C86" s="782"/>
      <c r="D86" s="782"/>
      <c r="E86" s="782"/>
      <c r="F86" s="782"/>
      <c r="G86" s="782"/>
      <c r="H86" s="786"/>
      <c r="I86" s="786"/>
      <c r="J86" s="782"/>
      <c r="K86" s="782">
        <v>1</v>
      </c>
      <c r="L86" s="782"/>
      <c r="M86" s="782"/>
      <c r="N86" s="782">
        <v>1</v>
      </c>
    </row>
    <row r="87" spans="1:14">
      <c r="A87" s="28" t="s">
        <v>50</v>
      </c>
      <c r="B87" s="782"/>
      <c r="C87" s="782"/>
      <c r="D87" s="782"/>
      <c r="E87" s="782"/>
      <c r="F87" s="782"/>
      <c r="G87" s="782"/>
      <c r="H87" s="782"/>
      <c r="I87" s="782"/>
      <c r="J87" s="782"/>
      <c r="K87" s="782"/>
      <c r="L87" s="786">
        <v>1</v>
      </c>
      <c r="M87" s="782"/>
      <c r="N87" s="786">
        <v>1</v>
      </c>
    </row>
    <row r="88" spans="1:14">
      <c r="A88" s="29">
        <v>2018</v>
      </c>
      <c r="B88" s="782"/>
      <c r="C88" s="782"/>
      <c r="D88" s="782"/>
      <c r="E88" s="782"/>
      <c r="F88" s="782"/>
      <c r="G88" s="782"/>
      <c r="H88" s="782"/>
      <c r="I88" s="782"/>
      <c r="J88" s="782"/>
      <c r="K88" s="782"/>
      <c r="L88" s="782">
        <v>1</v>
      </c>
      <c r="M88" s="782"/>
      <c r="N88" s="782">
        <v>1</v>
      </c>
    </row>
    <row r="89" spans="1:14">
      <c r="A89" s="103" t="s">
        <v>284</v>
      </c>
      <c r="B89" s="783"/>
      <c r="C89" s="783">
        <v>1</v>
      </c>
      <c r="D89" s="783"/>
      <c r="E89" s="783">
        <v>4</v>
      </c>
      <c r="F89" s="787">
        <v>1</v>
      </c>
      <c r="G89" s="783"/>
      <c r="H89" s="787"/>
      <c r="I89" s="787">
        <v>2</v>
      </c>
      <c r="J89" s="783"/>
      <c r="K89" s="783">
        <v>2</v>
      </c>
      <c r="L89" s="783">
        <v>2</v>
      </c>
      <c r="M89" s="783"/>
      <c r="N89" s="787">
        <v>12</v>
      </c>
    </row>
    <row r="90" spans="1:14">
      <c r="A90" s="28" t="s">
        <v>294</v>
      </c>
      <c r="B90" s="782"/>
      <c r="C90" s="782"/>
      <c r="D90" s="782"/>
      <c r="E90" s="782"/>
      <c r="F90" s="782"/>
      <c r="G90" s="782"/>
      <c r="H90" s="786"/>
      <c r="I90" s="786"/>
      <c r="J90" s="782"/>
      <c r="K90" s="782"/>
      <c r="L90" s="782">
        <v>1</v>
      </c>
      <c r="M90" s="782"/>
      <c r="N90" s="782">
        <v>1</v>
      </c>
    </row>
    <row r="91" spans="1:14">
      <c r="A91" s="29">
        <v>2011</v>
      </c>
      <c r="B91" s="782"/>
      <c r="C91" s="782"/>
      <c r="D91" s="782"/>
      <c r="E91" s="782"/>
      <c r="F91" s="782"/>
      <c r="G91" s="782"/>
      <c r="H91" s="786"/>
      <c r="I91" s="786"/>
      <c r="J91" s="782"/>
      <c r="K91" s="782"/>
      <c r="L91" s="782">
        <v>1</v>
      </c>
      <c r="M91" s="782"/>
      <c r="N91" s="782">
        <v>1</v>
      </c>
    </row>
    <row r="92" spans="1:14">
      <c r="A92" s="28" t="s">
        <v>307</v>
      </c>
      <c r="B92" s="782"/>
      <c r="C92" s="782"/>
      <c r="D92" s="782"/>
      <c r="E92" s="782">
        <v>1</v>
      </c>
      <c r="F92" s="782"/>
      <c r="G92" s="782"/>
      <c r="H92" s="786"/>
      <c r="I92" s="786"/>
      <c r="J92" s="782"/>
      <c r="K92" s="782"/>
      <c r="L92" s="782"/>
      <c r="M92" s="782"/>
      <c r="N92" s="782">
        <v>1</v>
      </c>
    </row>
    <row r="93" spans="1:14">
      <c r="A93" s="29">
        <v>2015</v>
      </c>
      <c r="B93" s="782"/>
      <c r="C93" s="782"/>
      <c r="D93" s="782"/>
      <c r="E93" s="782">
        <v>1</v>
      </c>
      <c r="F93" s="782"/>
      <c r="G93" s="782"/>
      <c r="H93" s="786"/>
      <c r="I93" s="786"/>
      <c r="J93" s="782"/>
      <c r="K93" s="782"/>
      <c r="L93" s="782"/>
      <c r="M93" s="782"/>
      <c r="N93" s="782">
        <v>1</v>
      </c>
    </row>
    <row r="94" spans="1:14">
      <c r="A94" s="28" t="s">
        <v>306</v>
      </c>
      <c r="B94" s="782"/>
      <c r="C94" s="782"/>
      <c r="D94" s="782"/>
      <c r="E94" s="782"/>
      <c r="F94" s="782"/>
      <c r="G94" s="782"/>
      <c r="H94" s="786"/>
      <c r="I94" s="786"/>
      <c r="J94" s="782"/>
      <c r="K94" s="782">
        <v>1</v>
      </c>
      <c r="L94" s="782"/>
      <c r="M94" s="782"/>
      <c r="N94" s="782">
        <v>1</v>
      </c>
    </row>
    <row r="95" spans="1:14">
      <c r="A95" s="29">
        <v>2014</v>
      </c>
      <c r="B95" s="782"/>
      <c r="C95" s="782"/>
      <c r="D95" s="782"/>
      <c r="E95" s="782"/>
      <c r="F95" s="782"/>
      <c r="G95" s="782"/>
      <c r="H95" s="786"/>
      <c r="I95" s="786"/>
      <c r="J95" s="782"/>
      <c r="K95" s="782">
        <v>1</v>
      </c>
      <c r="L95" s="782"/>
      <c r="M95" s="782"/>
      <c r="N95" s="782">
        <v>1</v>
      </c>
    </row>
    <row r="96" spans="1:14">
      <c r="A96" s="28" t="s">
        <v>304</v>
      </c>
      <c r="B96" s="782"/>
      <c r="C96" s="782"/>
      <c r="D96" s="782"/>
      <c r="E96" s="782">
        <v>1</v>
      </c>
      <c r="F96" s="782"/>
      <c r="G96" s="782"/>
      <c r="H96" s="786"/>
      <c r="I96" s="786"/>
      <c r="J96" s="782"/>
      <c r="K96" s="782"/>
      <c r="L96" s="782"/>
      <c r="M96" s="782"/>
      <c r="N96" s="782">
        <v>1</v>
      </c>
    </row>
    <row r="97" spans="1:14">
      <c r="A97" s="29">
        <v>2013</v>
      </c>
      <c r="B97" s="782"/>
      <c r="C97" s="782"/>
      <c r="D97" s="782"/>
      <c r="E97" s="782">
        <v>1</v>
      </c>
      <c r="F97" s="782"/>
      <c r="G97" s="782"/>
      <c r="H97" s="786"/>
      <c r="I97" s="786"/>
      <c r="J97" s="782"/>
      <c r="K97" s="782"/>
      <c r="L97" s="782"/>
      <c r="M97" s="782"/>
      <c r="N97" s="782">
        <v>1</v>
      </c>
    </row>
    <row r="98" spans="1:14">
      <c r="A98" s="28" t="s">
        <v>300</v>
      </c>
      <c r="B98" s="782"/>
      <c r="C98" s="782"/>
      <c r="D98" s="782"/>
      <c r="E98" s="782"/>
      <c r="F98" s="782"/>
      <c r="G98" s="782"/>
      <c r="H98" s="786"/>
      <c r="I98" s="786"/>
      <c r="J98" s="782"/>
      <c r="K98" s="782"/>
      <c r="L98" s="782">
        <v>1</v>
      </c>
      <c r="M98" s="782"/>
      <c r="N98" s="782">
        <v>1</v>
      </c>
    </row>
    <row r="99" spans="1:14">
      <c r="A99" s="29">
        <v>2012</v>
      </c>
      <c r="B99" s="782"/>
      <c r="C99" s="782"/>
      <c r="D99" s="782"/>
      <c r="E99" s="782"/>
      <c r="F99" s="782"/>
      <c r="G99" s="782"/>
      <c r="H99" s="786"/>
      <c r="I99" s="786"/>
      <c r="J99" s="782"/>
      <c r="K99" s="782"/>
      <c r="L99" s="782">
        <v>1</v>
      </c>
      <c r="M99" s="782"/>
      <c r="N99" s="782">
        <v>1</v>
      </c>
    </row>
    <row r="100" spans="1:14">
      <c r="A100" s="28" t="s">
        <v>298</v>
      </c>
      <c r="B100" s="782"/>
      <c r="C100" s="782"/>
      <c r="D100" s="782"/>
      <c r="E100" s="782">
        <v>1</v>
      </c>
      <c r="F100" s="782"/>
      <c r="G100" s="782"/>
      <c r="H100" s="786"/>
      <c r="I100" s="786"/>
      <c r="J100" s="782"/>
      <c r="K100" s="782"/>
      <c r="L100" s="782"/>
      <c r="M100" s="782"/>
      <c r="N100" s="782">
        <v>1</v>
      </c>
    </row>
    <row r="101" spans="1:14">
      <c r="A101" s="29">
        <v>2012</v>
      </c>
      <c r="B101" s="782"/>
      <c r="C101" s="782"/>
      <c r="D101" s="782"/>
      <c r="E101" s="782">
        <v>1</v>
      </c>
      <c r="F101" s="782"/>
      <c r="G101" s="782"/>
      <c r="H101" s="786"/>
      <c r="I101" s="786"/>
      <c r="J101" s="782"/>
      <c r="K101" s="782"/>
      <c r="L101" s="782"/>
      <c r="M101" s="782"/>
      <c r="N101" s="782">
        <v>1</v>
      </c>
    </row>
    <row r="102" spans="1:14">
      <c r="A102" s="28" t="s">
        <v>308</v>
      </c>
      <c r="B102" s="782"/>
      <c r="C102" s="782"/>
      <c r="D102" s="782"/>
      <c r="E102" s="782"/>
      <c r="F102" s="782"/>
      <c r="G102" s="782"/>
      <c r="H102" s="786"/>
      <c r="I102" s="786"/>
      <c r="J102" s="782"/>
      <c r="K102" s="782">
        <v>1</v>
      </c>
      <c r="L102" s="782"/>
      <c r="M102" s="782"/>
      <c r="N102" s="782">
        <v>1</v>
      </c>
    </row>
    <row r="103" spans="1:14">
      <c r="A103" s="29">
        <v>2015</v>
      </c>
      <c r="B103" s="782"/>
      <c r="C103" s="782"/>
      <c r="D103" s="782"/>
      <c r="E103" s="782"/>
      <c r="F103" s="782"/>
      <c r="G103" s="782"/>
      <c r="H103" s="786"/>
      <c r="I103" s="786"/>
      <c r="J103" s="782"/>
      <c r="K103" s="782">
        <v>1</v>
      </c>
      <c r="L103" s="782"/>
      <c r="M103" s="782"/>
      <c r="N103" s="782">
        <v>1</v>
      </c>
    </row>
    <row r="104" spans="1:14">
      <c r="A104" s="28" t="s">
        <v>462</v>
      </c>
      <c r="B104" s="782"/>
      <c r="C104" s="782"/>
      <c r="D104" s="782"/>
      <c r="E104" s="782">
        <v>1</v>
      </c>
      <c r="F104" s="782"/>
      <c r="G104" s="782"/>
      <c r="H104" s="786"/>
      <c r="I104" s="786"/>
      <c r="J104" s="782"/>
      <c r="K104" s="782"/>
      <c r="L104" s="782"/>
      <c r="M104" s="782"/>
      <c r="N104" s="782">
        <v>1</v>
      </c>
    </row>
    <row r="105" spans="1:14">
      <c r="A105" s="29">
        <v>2012</v>
      </c>
      <c r="B105" s="782"/>
      <c r="C105" s="782"/>
      <c r="D105" s="782"/>
      <c r="E105" s="782">
        <v>1</v>
      </c>
      <c r="F105" s="782"/>
      <c r="G105" s="782"/>
      <c r="H105" s="786"/>
      <c r="I105" s="786"/>
      <c r="J105" s="782"/>
      <c r="K105" s="782"/>
      <c r="L105" s="782"/>
      <c r="M105" s="782"/>
      <c r="N105" s="782">
        <v>1</v>
      </c>
    </row>
    <row r="106" spans="1:14">
      <c r="A106" s="28" t="s">
        <v>1455</v>
      </c>
      <c r="B106" s="782"/>
      <c r="C106" s="782"/>
      <c r="D106" s="782"/>
      <c r="E106" s="782"/>
      <c r="F106" s="786">
        <v>1</v>
      </c>
      <c r="G106" s="782"/>
      <c r="H106" s="786"/>
      <c r="I106" s="786"/>
      <c r="J106" s="782"/>
      <c r="K106" s="782"/>
      <c r="L106" s="782"/>
      <c r="M106" s="782"/>
      <c r="N106" s="786">
        <v>1</v>
      </c>
    </row>
    <row r="107" spans="1:14">
      <c r="A107" s="29">
        <v>2017</v>
      </c>
      <c r="B107" s="782"/>
      <c r="C107" s="782"/>
      <c r="D107" s="782"/>
      <c r="E107" s="782"/>
      <c r="F107" s="786">
        <v>1</v>
      </c>
      <c r="G107" s="782"/>
      <c r="H107" s="786"/>
      <c r="I107" s="786"/>
      <c r="J107" s="782"/>
      <c r="K107" s="782"/>
      <c r="L107" s="782"/>
      <c r="M107" s="782"/>
      <c r="N107" s="786">
        <v>1</v>
      </c>
    </row>
    <row r="108" spans="1:14">
      <c r="A108" s="28" t="s">
        <v>2767</v>
      </c>
      <c r="B108" s="782"/>
      <c r="C108" s="786">
        <v>1</v>
      </c>
      <c r="D108" s="782"/>
      <c r="E108" s="782"/>
      <c r="F108" s="782"/>
      <c r="G108" s="782"/>
      <c r="H108" s="782"/>
      <c r="I108" s="782"/>
      <c r="J108" s="782"/>
      <c r="K108" s="782"/>
      <c r="L108" s="782"/>
      <c r="M108" s="782"/>
      <c r="N108" s="786">
        <v>1</v>
      </c>
    </row>
    <row r="109" spans="1:14">
      <c r="A109" s="29">
        <v>2018</v>
      </c>
      <c r="B109" s="782"/>
      <c r="C109" s="786">
        <v>1</v>
      </c>
      <c r="D109" s="782"/>
      <c r="E109" s="782"/>
      <c r="F109" s="782"/>
      <c r="G109" s="782"/>
      <c r="H109" s="782"/>
      <c r="I109" s="782"/>
      <c r="J109" s="782"/>
      <c r="K109" s="782"/>
      <c r="L109" s="782"/>
      <c r="M109" s="782"/>
      <c r="N109" s="786">
        <v>1</v>
      </c>
    </row>
    <row r="110" spans="1:14">
      <c r="A110" s="28" t="s">
        <v>4316</v>
      </c>
      <c r="B110" s="782"/>
      <c r="C110" s="782"/>
      <c r="D110" s="782"/>
      <c r="E110" s="782"/>
      <c r="F110" s="782"/>
      <c r="G110" s="782"/>
      <c r="H110" s="782"/>
      <c r="I110" s="782">
        <v>2</v>
      </c>
      <c r="J110" s="782"/>
      <c r="K110" s="782"/>
      <c r="L110" s="782"/>
      <c r="M110" s="782"/>
      <c r="N110" s="782">
        <v>2</v>
      </c>
    </row>
    <row r="111" spans="1:14">
      <c r="A111" s="29">
        <v>2018</v>
      </c>
      <c r="B111" s="782"/>
      <c r="C111" s="782"/>
      <c r="D111" s="782"/>
      <c r="E111" s="782"/>
      <c r="F111" s="782"/>
      <c r="G111" s="782"/>
      <c r="H111" s="782"/>
      <c r="I111" s="782">
        <v>1</v>
      </c>
      <c r="J111" s="782"/>
      <c r="K111" s="782"/>
      <c r="L111" s="782"/>
      <c r="M111" s="782"/>
      <c r="N111" s="782">
        <v>1</v>
      </c>
    </row>
    <row r="112" spans="1:14">
      <c r="A112" s="29">
        <v>2017</v>
      </c>
      <c r="B112" s="782"/>
      <c r="C112" s="782"/>
      <c r="D112" s="782"/>
      <c r="E112" s="782"/>
      <c r="F112" s="782"/>
      <c r="G112" s="782"/>
      <c r="H112" s="782"/>
      <c r="I112" s="782">
        <v>1</v>
      </c>
      <c r="J112" s="782"/>
      <c r="K112" s="782"/>
      <c r="L112" s="782"/>
      <c r="M112" s="782"/>
      <c r="N112" s="782">
        <v>1</v>
      </c>
    </row>
    <row r="113" spans="1:14">
      <c r="A113" s="16" t="s">
        <v>282</v>
      </c>
      <c r="B113" s="784">
        <v>28</v>
      </c>
      <c r="C113" s="786">
        <v>30</v>
      </c>
      <c r="D113" s="786">
        <v>28</v>
      </c>
      <c r="E113" s="786">
        <v>32</v>
      </c>
      <c r="F113" s="786">
        <v>37</v>
      </c>
      <c r="G113" s="786">
        <v>34</v>
      </c>
      <c r="H113" s="786">
        <v>25</v>
      </c>
      <c r="I113" s="786">
        <v>44</v>
      </c>
      <c r="J113" s="786">
        <v>31</v>
      </c>
      <c r="K113" s="786">
        <v>28</v>
      </c>
      <c r="L113" s="784">
        <v>47</v>
      </c>
      <c r="M113" s="784">
        <v>32</v>
      </c>
      <c r="N113" s="784">
        <v>396</v>
      </c>
    </row>
  </sheetData>
  <mergeCells count="2">
    <mergeCell ref="A1:N1"/>
    <mergeCell ref="A2:N2"/>
  </mergeCells>
  <phoneticPr fontId="3"/>
  <hyperlinks>
    <hyperlink ref="A2" r:id="rId2" display="高原清光HP" xr:uid="{00000000-0004-0000-0900-000000000000}"/>
    <hyperlink ref="A1" r:id="rId3" xr:uid="{00000000-0004-0000-0900-000001000000}"/>
  </hyperlinks>
  <printOptions horizontalCentered="1"/>
  <pageMargins left="0.39370078740157483" right="0.39370078740157483" top="0.74803149606299213" bottom="0.74803149606299213" header="0.31496062992125984" footer="0.31496062992125984"/>
  <pageSetup paperSize="9" orientation="portrait" horizontalDpi="4294967293" verticalDpi="0" r:id="rId4"/>
  <headerFooter>
    <oddFooter xml:space="preserve">&amp;C&amp;P/&amp;N&amp;R&amp;9&amp;F_&amp;A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27"/>
  <sheetViews>
    <sheetView workbookViewId="0">
      <selection sqref="A1:N1"/>
    </sheetView>
  </sheetViews>
  <sheetFormatPr defaultRowHeight="13.5"/>
  <cols>
    <col min="1" max="1" width="24.625" customWidth="1"/>
    <col min="2" max="2" width="12.125" customWidth="1"/>
    <col min="3" max="13" width="4" customWidth="1"/>
    <col min="14" max="15" width="6" customWidth="1"/>
  </cols>
  <sheetData>
    <row r="1" spans="1:14">
      <c r="A1" s="962" t="s">
        <v>517</v>
      </c>
      <c r="B1" s="963"/>
      <c r="C1" s="964"/>
      <c r="D1" s="964"/>
      <c r="E1" s="964"/>
      <c r="F1" s="964"/>
      <c r="G1" s="964"/>
      <c r="H1" s="964"/>
      <c r="I1" s="964"/>
      <c r="J1" s="964"/>
      <c r="K1" s="964"/>
      <c r="L1" s="964"/>
      <c r="M1" s="964"/>
      <c r="N1" s="964"/>
    </row>
    <row r="2" spans="1:14" ht="14.25">
      <c r="A2" s="959" t="s">
        <v>1201</v>
      </c>
      <c r="B2" s="960"/>
      <c r="C2" s="964"/>
      <c r="D2" s="964"/>
      <c r="E2" s="964"/>
      <c r="F2" s="964"/>
      <c r="G2" s="964"/>
      <c r="H2" s="964"/>
      <c r="I2" s="964"/>
      <c r="J2" s="964"/>
      <c r="K2" s="964"/>
      <c r="L2" s="964"/>
      <c r="M2" s="964"/>
      <c r="N2" s="964"/>
    </row>
    <row r="3" spans="1:14" ht="21" customHeight="1">
      <c r="A3" s="7" t="s">
        <v>1183</v>
      </c>
      <c r="N3" s="108" t="s">
        <v>1274</v>
      </c>
    </row>
    <row r="4" spans="1:14">
      <c r="A4" s="15" t="s">
        <v>322</v>
      </c>
      <c r="B4" s="15" t="s">
        <v>283</v>
      </c>
      <c r="C4" s="1"/>
      <c r="D4" s="1"/>
      <c r="E4" s="1"/>
      <c r="F4" s="1"/>
      <c r="G4" s="1"/>
      <c r="H4" s="1"/>
      <c r="I4" s="1"/>
      <c r="J4" s="1"/>
      <c r="K4" s="1"/>
      <c r="L4" s="1"/>
      <c r="M4" s="1"/>
      <c r="N4" s="1"/>
    </row>
    <row r="5" spans="1:14">
      <c r="A5" s="15" t="s">
        <v>281</v>
      </c>
      <c r="B5" s="1">
        <v>1</v>
      </c>
      <c r="C5" s="789">
        <v>2</v>
      </c>
      <c r="D5" s="789">
        <v>3</v>
      </c>
      <c r="E5" s="789">
        <v>4</v>
      </c>
      <c r="F5" s="790">
        <v>5</v>
      </c>
      <c r="G5" s="790">
        <v>6</v>
      </c>
      <c r="H5" s="790">
        <v>7</v>
      </c>
      <c r="I5" s="790">
        <v>8</v>
      </c>
      <c r="J5" s="790">
        <v>9</v>
      </c>
      <c r="K5" s="790">
        <v>10</v>
      </c>
      <c r="L5" s="1">
        <v>11</v>
      </c>
      <c r="M5" s="1">
        <v>12</v>
      </c>
      <c r="N5" s="913" t="s">
        <v>282</v>
      </c>
    </row>
    <row r="6" spans="1:14">
      <c r="A6" s="103">
        <v>2019</v>
      </c>
      <c r="B6" s="791">
        <v>4</v>
      </c>
      <c r="C6" s="783">
        <v>5</v>
      </c>
      <c r="D6" s="783">
        <v>3</v>
      </c>
      <c r="E6" s="783">
        <v>3</v>
      </c>
      <c r="F6" s="783">
        <v>6</v>
      </c>
      <c r="G6" s="783">
        <v>9</v>
      </c>
      <c r="H6" s="783">
        <v>2</v>
      </c>
      <c r="I6" s="783">
        <v>5</v>
      </c>
      <c r="J6" s="783">
        <v>3</v>
      </c>
      <c r="K6" s="783"/>
      <c r="L6" s="783"/>
      <c r="M6" s="783"/>
      <c r="N6" s="785">
        <v>40</v>
      </c>
    </row>
    <row r="7" spans="1:14">
      <c r="A7" s="28" t="s">
        <v>319</v>
      </c>
      <c r="B7" s="782">
        <v>1</v>
      </c>
      <c r="C7" s="782">
        <v>1</v>
      </c>
      <c r="D7" s="782">
        <v>1</v>
      </c>
      <c r="E7" s="782">
        <v>2</v>
      </c>
      <c r="F7" s="782">
        <v>1</v>
      </c>
      <c r="G7" s="782">
        <v>1</v>
      </c>
      <c r="H7" s="782">
        <v>1</v>
      </c>
      <c r="I7" s="782">
        <v>1</v>
      </c>
      <c r="J7" s="782"/>
      <c r="K7" s="782"/>
      <c r="L7" s="782"/>
      <c r="M7" s="782"/>
      <c r="N7" s="782">
        <v>9</v>
      </c>
    </row>
    <row r="8" spans="1:14">
      <c r="A8" s="29" t="s">
        <v>276</v>
      </c>
      <c r="B8" s="782"/>
      <c r="C8" s="782"/>
      <c r="D8" s="782"/>
      <c r="E8" s="782">
        <v>1</v>
      </c>
      <c r="F8" s="782"/>
      <c r="G8" s="782"/>
      <c r="H8" s="782"/>
      <c r="I8" s="782"/>
      <c r="J8" s="782"/>
      <c r="K8" s="782"/>
      <c r="L8" s="782"/>
      <c r="M8" s="782"/>
      <c r="N8" s="782">
        <v>1</v>
      </c>
    </row>
    <row r="9" spans="1:14">
      <c r="A9" s="29" t="s">
        <v>317</v>
      </c>
      <c r="B9" s="782">
        <v>1</v>
      </c>
      <c r="C9" s="782">
        <v>1</v>
      </c>
      <c r="D9" s="782">
        <v>1</v>
      </c>
      <c r="E9" s="782">
        <v>1</v>
      </c>
      <c r="F9" s="782">
        <v>1</v>
      </c>
      <c r="G9" s="782">
        <v>1</v>
      </c>
      <c r="H9" s="782">
        <v>1</v>
      </c>
      <c r="I9" s="782">
        <v>1</v>
      </c>
      <c r="J9" s="782"/>
      <c r="K9" s="782"/>
      <c r="L9" s="782"/>
      <c r="M9" s="782"/>
      <c r="N9" s="782">
        <v>8</v>
      </c>
    </row>
    <row r="10" spans="1:14">
      <c r="A10" s="28" t="s">
        <v>1172</v>
      </c>
      <c r="B10" s="784">
        <v>3</v>
      </c>
      <c r="C10" s="782">
        <v>4</v>
      </c>
      <c r="D10" s="782">
        <v>2</v>
      </c>
      <c r="E10" s="782"/>
      <c r="F10" s="782">
        <v>3</v>
      </c>
      <c r="G10" s="782">
        <v>3</v>
      </c>
      <c r="H10" s="782"/>
      <c r="I10" s="782">
        <v>2</v>
      </c>
      <c r="J10" s="782">
        <v>3</v>
      </c>
      <c r="K10" s="782"/>
      <c r="L10" s="782"/>
      <c r="M10" s="782"/>
      <c r="N10" s="782">
        <v>20</v>
      </c>
    </row>
    <row r="11" spans="1:14" s="781" customFormat="1">
      <c r="A11" s="29" t="s">
        <v>49</v>
      </c>
      <c r="B11" s="782">
        <v>3</v>
      </c>
      <c r="C11" s="782">
        <v>4</v>
      </c>
      <c r="D11" s="782">
        <v>2</v>
      </c>
      <c r="E11" s="782"/>
      <c r="F11" s="782">
        <v>3</v>
      </c>
      <c r="G11" s="782">
        <v>3</v>
      </c>
      <c r="H11" s="782"/>
      <c r="I11" s="782">
        <v>2</v>
      </c>
      <c r="J11" s="782">
        <v>3</v>
      </c>
      <c r="K11" s="782"/>
      <c r="L11" s="782"/>
      <c r="M11" s="782"/>
      <c r="N11" s="782">
        <v>20</v>
      </c>
    </row>
    <row r="12" spans="1:14">
      <c r="A12" s="28" t="s">
        <v>316</v>
      </c>
      <c r="B12" s="782"/>
      <c r="C12" s="782"/>
      <c r="D12" s="782"/>
      <c r="E12" s="782">
        <v>1</v>
      </c>
      <c r="F12" s="782">
        <v>2</v>
      </c>
      <c r="G12" s="782">
        <v>5</v>
      </c>
      <c r="H12" s="782">
        <v>1</v>
      </c>
      <c r="I12" s="782">
        <v>2</v>
      </c>
      <c r="J12" s="782"/>
      <c r="K12" s="782"/>
      <c r="L12" s="782"/>
      <c r="M12" s="782"/>
      <c r="N12" s="782">
        <v>11</v>
      </c>
    </row>
    <row r="13" spans="1:14">
      <c r="A13" s="29" t="s">
        <v>416</v>
      </c>
      <c r="B13" s="782"/>
      <c r="C13" s="782"/>
      <c r="D13" s="782"/>
      <c r="E13" s="782"/>
      <c r="F13" s="782"/>
      <c r="G13" s="782">
        <v>1</v>
      </c>
      <c r="H13" s="782">
        <v>1</v>
      </c>
      <c r="I13" s="782">
        <v>1</v>
      </c>
      <c r="J13" s="782"/>
      <c r="K13" s="782"/>
      <c r="L13" s="782"/>
      <c r="M13" s="782"/>
      <c r="N13" s="782">
        <v>3</v>
      </c>
    </row>
    <row r="14" spans="1:14">
      <c r="A14" s="29" t="s">
        <v>4603</v>
      </c>
      <c r="B14" s="782"/>
      <c r="C14" s="782"/>
      <c r="D14" s="782"/>
      <c r="E14" s="782">
        <v>1</v>
      </c>
      <c r="F14" s="782">
        <v>2</v>
      </c>
      <c r="G14" s="782">
        <v>3</v>
      </c>
      <c r="H14" s="782"/>
      <c r="I14" s="782">
        <v>1</v>
      </c>
      <c r="J14" s="782"/>
      <c r="K14" s="782"/>
      <c r="L14" s="782"/>
      <c r="M14" s="782"/>
      <c r="N14" s="782">
        <v>7</v>
      </c>
    </row>
    <row r="15" spans="1:14">
      <c r="A15" s="29" t="s">
        <v>1</v>
      </c>
      <c r="B15" s="782"/>
      <c r="C15" s="782"/>
      <c r="D15" s="782"/>
      <c r="E15" s="782"/>
      <c r="F15" s="782"/>
      <c r="G15" s="782">
        <v>1</v>
      </c>
      <c r="H15" s="782"/>
      <c r="I15" s="782"/>
      <c r="J15" s="782"/>
      <c r="K15" s="782"/>
      <c r="L15" s="782"/>
      <c r="M15" s="782"/>
      <c r="N15" s="782">
        <v>1</v>
      </c>
    </row>
    <row r="16" spans="1:14">
      <c r="A16" s="103">
        <v>2018</v>
      </c>
      <c r="B16" s="786">
        <v>4</v>
      </c>
      <c r="C16" s="786">
        <v>4</v>
      </c>
      <c r="D16" s="786">
        <v>7</v>
      </c>
      <c r="E16" s="786">
        <v>6</v>
      </c>
      <c r="F16" s="786">
        <v>5</v>
      </c>
      <c r="G16" s="786">
        <v>4</v>
      </c>
      <c r="H16" s="786">
        <v>6</v>
      </c>
      <c r="I16" s="786">
        <v>5</v>
      </c>
      <c r="J16" s="786">
        <v>3</v>
      </c>
      <c r="K16" s="786">
        <v>7</v>
      </c>
      <c r="L16" s="784">
        <v>4</v>
      </c>
      <c r="M16" s="784">
        <v>4</v>
      </c>
      <c r="N16" s="784">
        <v>59</v>
      </c>
    </row>
    <row r="17" spans="1:14">
      <c r="A17" s="28" t="s">
        <v>284</v>
      </c>
      <c r="B17" s="786"/>
      <c r="C17" s="786">
        <v>1</v>
      </c>
      <c r="D17" s="786"/>
      <c r="E17" s="786"/>
      <c r="F17" s="782"/>
      <c r="G17" s="782"/>
      <c r="H17" s="786"/>
      <c r="I17" s="786">
        <v>1</v>
      </c>
      <c r="J17" s="786"/>
      <c r="K17" s="786"/>
      <c r="L17" s="782"/>
      <c r="M17" s="782"/>
      <c r="N17" s="786">
        <v>2</v>
      </c>
    </row>
    <row r="18" spans="1:14">
      <c r="A18" s="29" t="s">
        <v>2767</v>
      </c>
      <c r="B18" s="786"/>
      <c r="C18" s="786">
        <v>1</v>
      </c>
      <c r="D18" s="786"/>
      <c r="E18" s="786"/>
      <c r="F18" s="782"/>
      <c r="G18" s="782"/>
      <c r="H18" s="786"/>
      <c r="I18" s="786"/>
      <c r="J18" s="786"/>
      <c r="K18" s="786"/>
      <c r="L18" s="782"/>
      <c r="M18" s="782"/>
      <c r="N18" s="786">
        <v>1</v>
      </c>
    </row>
    <row r="19" spans="1:14">
      <c r="A19" s="29" t="s">
        <v>4316</v>
      </c>
      <c r="B19" s="782"/>
      <c r="C19" s="782"/>
      <c r="D19" s="782"/>
      <c r="E19" s="782"/>
      <c r="F19" s="782"/>
      <c r="G19" s="782"/>
      <c r="H19" s="782"/>
      <c r="I19" s="782">
        <v>1</v>
      </c>
      <c r="J19" s="782"/>
      <c r="K19" s="782"/>
      <c r="L19" s="782"/>
      <c r="M19" s="782"/>
      <c r="N19" s="782">
        <v>1</v>
      </c>
    </row>
    <row r="20" spans="1:14">
      <c r="A20" s="28" t="s">
        <v>319</v>
      </c>
      <c r="B20" s="786">
        <v>1</v>
      </c>
      <c r="C20" s="786">
        <v>1</v>
      </c>
      <c r="D20" s="786">
        <v>1</v>
      </c>
      <c r="E20" s="786">
        <v>2</v>
      </c>
      <c r="F20" s="786">
        <v>2</v>
      </c>
      <c r="G20" s="786">
        <v>1</v>
      </c>
      <c r="H20" s="786">
        <v>2</v>
      </c>
      <c r="I20" s="786">
        <v>1</v>
      </c>
      <c r="J20" s="786">
        <v>1</v>
      </c>
      <c r="K20" s="786">
        <v>1</v>
      </c>
      <c r="L20" s="784">
        <v>2</v>
      </c>
      <c r="M20" s="784">
        <v>1</v>
      </c>
      <c r="N20" s="784">
        <v>16</v>
      </c>
    </row>
    <row r="21" spans="1:14">
      <c r="A21" s="29" t="s">
        <v>276</v>
      </c>
      <c r="B21" s="786"/>
      <c r="C21" s="786"/>
      <c r="D21" s="786"/>
      <c r="E21" s="786">
        <v>1</v>
      </c>
      <c r="F21" s="786"/>
      <c r="G21" s="786"/>
      <c r="H21" s="786"/>
      <c r="I21" s="786"/>
      <c r="J21" s="786"/>
      <c r="K21" s="786"/>
      <c r="L21" s="782"/>
      <c r="M21" s="782"/>
      <c r="N21" s="786">
        <v>1</v>
      </c>
    </row>
    <row r="22" spans="1:14">
      <c r="A22" s="29" t="s">
        <v>317</v>
      </c>
      <c r="B22" s="786">
        <v>1</v>
      </c>
      <c r="C22" s="786">
        <v>1</v>
      </c>
      <c r="D22" s="786">
        <v>1</v>
      </c>
      <c r="E22" s="786">
        <v>1</v>
      </c>
      <c r="F22" s="786">
        <v>2</v>
      </c>
      <c r="G22" s="786">
        <v>1</v>
      </c>
      <c r="H22" s="786">
        <v>1</v>
      </c>
      <c r="I22" s="786">
        <v>1</v>
      </c>
      <c r="J22" s="786">
        <v>1</v>
      </c>
      <c r="K22" s="786">
        <v>1</v>
      </c>
      <c r="L22" s="784">
        <v>1</v>
      </c>
      <c r="M22" s="784">
        <v>1</v>
      </c>
      <c r="N22" s="784">
        <v>13</v>
      </c>
    </row>
    <row r="23" spans="1:14">
      <c r="A23" s="29" t="s">
        <v>279</v>
      </c>
      <c r="B23" s="782"/>
      <c r="C23" s="782"/>
      <c r="D23" s="782"/>
      <c r="E23" s="782"/>
      <c r="F23" s="786"/>
      <c r="G23" s="786"/>
      <c r="H23" s="786">
        <v>1</v>
      </c>
      <c r="I23" s="786"/>
      <c r="J23" s="786"/>
      <c r="K23" s="786"/>
      <c r="L23" s="782"/>
      <c r="M23" s="782"/>
      <c r="N23" s="782">
        <v>1</v>
      </c>
    </row>
    <row r="24" spans="1:14">
      <c r="A24" s="29" t="s">
        <v>50</v>
      </c>
      <c r="B24" s="782"/>
      <c r="C24" s="782"/>
      <c r="D24" s="782"/>
      <c r="E24" s="782"/>
      <c r="F24" s="782"/>
      <c r="G24" s="782"/>
      <c r="H24" s="786"/>
      <c r="I24" s="786"/>
      <c r="J24" s="786"/>
      <c r="K24" s="786"/>
      <c r="L24" s="784">
        <v>1</v>
      </c>
      <c r="M24" s="782"/>
      <c r="N24" s="782">
        <v>1</v>
      </c>
    </row>
    <row r="25" spans="1:14">
      <c r="A25" s="28" t="s">
        <v>1172</v>
      </c>
      <c r="B25" s="786">
        <v>3</v>
      </c>
      <c r="C25" s="786">
        <v>2</v>
      </c>
      <c r="D25" s="786">
        <v>6</v>
      </c>
      <c r="E25" s="786">
        <v>4</v>
      </c>
      <c r="F25" s="786">
        <v>3</v>
      </c>
      <c r="G25" s="786">
        <v>3</v>
      </c>
      <c r="H25" s="786">
        <v>4</v>
      </c>
      <c r="I25" s="786">
        <v>3</v>
      </c>
      <c r="J25" s="786">
        <v>2</v>
      </c>
      <c r="K25" s="786">
        <v>6</v>
      </c>
      <c r="L25" s="784">
        <v>2</v>
      </c>
      <c r="M25" s="784">
        <v>3</v>
      </c>
      <c r="N25" s="784">
        <v>41</v>
      </c>
    </row>
    <row r="26" spans="1:14">
      <c r="A26" s="29" t="s">
        <v>48</v>
      </c>
      <c r="B26" s="786"/>
      <c r="C26" s="786"/>
      <c r="D26" s="786"/>
      <c r="E26" s="786"/>
      <c r="F26" s="786"/>
      <c r="G26" s="786">
        <v>3</v>
      </c>
      <c r="H26" s="786">
        <v>4</v>
      </c>
      <c r="I26" s="786">
        <v>3</v>
      </c>
      <c r="J26" s="786">
        <v>2</v>
      </c>
      <c r="K26" s="786"/>
      <c r="L26" s="784"/>
      <c r="M26" s="784"/>
      <c r="N26" s="784">
        <v>12</v>
      </c>
    </row>
    <row r="27" spans="1:14">
      <c r="A27" s="29" t="s">
        <v>50</v>
      </c>
      <c r="B27" s="786">
        <v>3</v>
      </c>
      <c r="C27" s="786">
        <v>2</v>
      </c>
      <c r="D27" s="786">
        <v>6</v>
      </c>
      <c r="E27" s="786">
        <v>4</v>
      </c>
      <c r="F27" s="786">
        <v>3</v>
      </c>
      <c r="G27" s="786"/>
      <c r="H27" s="786"/>
      <c r="I27" s="786"/>
      <c r="J27" s="786"/>
      <c r="K27" s="786"/>
      <c r="L27" s="784"/>
      <c r="M27" s="784"/>
      <c r="N27" s="784">
        <v>18</v>
      </c>
    </row>
    <row r="28" spans="1:14">
      <c r="A28" s="29" t="s">
        <v>49</v>
      </c>
      <c r="B28" s="782"/>
      <c r="C28" s="782"/>
      <c r="D28" s="782"/>
      <c r="E28" s="782"/>
      <c r="F28" s="782"/>
      <c r="G28" s="782"/>
      <c r="H28" s="786"/>
      <c r="I28" s="786"/>
      <c r="J28" s="786"/>
      <c r="K28" s="786">
        <v>6</v>
      </c>
      <c r="L28" s="784">
        <v>2</v>
      </c>
      <c r="M28" s="784">
        <v>3</v>
      </c>
      <c r="N28" s="784">
        <v>11</v>
      </c>
    </row>
    <row r="29" spans="1:14">
      <c r="A29" s="103">
        <v>2017</v>
      </c>
      <c r="B29" s="787">
        <v>3</v>
      </c>
      <c r="C29" s="787">
        <v>9</v>
      </c>
      <c r="D29" s="787">
        <v>5</v>
      </c>
      <c r="E29" s="787">
        <v>4</v>
      </c>
      <c r="F29" s="787">
        <v>7</v>
      </c>
      <c r="G29" s="787">
        <v>5</v>
      </c>
      <c r="H29" s="787">
        <v>4</v>
      </c>
      <c r="I29" s="787">
        <v>4</v>
      </c>
      <c r="J29" s="787">
        <v>5</v>
      </c>
      <c r="K29" s="787">
        <v>1</v>
      </c>
      <c r="L29" s="785">
        <v>9</v>
      </c>
      <c r="M29" s="785">
        <v>4</v>
      </c>
      <c r="N29" s="787">
        <v>60</v>
      </c>
    </row>
    <row r="30" spans="1:14">
      <c r="A30" s="28" t="s">
        <v>284</v>
      </c>
      <c r="B30" s="782"/>
      <c r="C30" s="786"/>
      <c r="D30" s="786"/>
      <c r="E30" s="786"/>
      <c r="F30" s="786">
        <v>1</v>
      </c>
      <c r="G30" s="786"/>
      <c r="H30" s="786"/>
      <c r="I30" s="786">
        <v>1</v>
      </c>
      <c r="J30" s="786"/>
      <c r="K30" s="786"/>
      <c r="L30" s="786"/>
      <c r="M30" s="786"/>
      <c r="N30" s="786">
        <v>2</v>
      </c>
    </row>
    <row r="31" spans="1:14">
      <c r="A31" s="29" t="s">
        <v>1455</v>
      </c>
      <c r="B31" s="782"/>
      <c r="C31" s="786"/>
      <c r="D31" s="786"/>
      <c r="E31" s="786"/>
      <c r="F31" s="786">
        <v>1</v>
      </c>
      <c r="G31" s="786"/>
      <c r="H31" s="786"/>
      <c r="I31" s="786"/>
      <c r="J31" s="786"/>
      <c r="K31" s="786"/>
      <c r="L31" s="786"/>
      <c r="M31" s="786"/>
      <c r="N31" s="786">
        <v>1</v>
      </c>
    </row>
    <row r="32" spans="1:14">
      <c r="A32" s="29" t="s">
        <v>4316</v>
      </c>
      <c r="B32" s="782"/>
      <c r="C32" s="782"/>
      <c r="D32" s="782"/>
      <c r="E32" s="782"/>
      <c r="F32" s="782"/>
      <c r="G32" s="782"/>
      <c r="H32" s="782"/>
      <c r="I32" s="782">
        <v>1</v>
      </c>
      <c r="J32" s="782"/>
      <c r="K32" s="782"/>
      <c r="L32" s="782"/>
      <c r="M32" s="782"/>
      <c r="N32" s="782">
        <v>1</v>
      </c>
    </row>
    <row r="33" spans="1:14">
      <c r="A33" s="28" t="s">
        <v>319</v>
      </c>
      <c r="B33" s="782">
        <v>1</v>
      </c>
      <c r="C33" s="786">
        <v>1</v>
      </c>
      <c r="D33" s="786">
        <v>1</v>
      </c>
      <c r="E33" s="786">
        <v>2</v>
      </c>
      <c r="F33" s="786">
        <v>2</v>
      </c>
      <c r="G33" s="786">
        <v>1</v>
      </c>
      <c r="H33" s="786">
        <v>2</v>
      </c>
      <c r="I33" s="786">
        <v>1</v>
      </c>
      <c r="J33" s="786">
        <v>1</v>
      </c>
      <c r="K33" s="786">
        <v>1</v>
      </c>
      <c r="L33" s="786">
        <v>2</v>
      </c>
      <c r="M33" s="786">
        <v>2</v>
      </c>
      <c r="N33" s="786">
        <v>17</v>
      </c>
    </row>
    <row r="34" spans="1:14">
      <c r="A34" s="29" t="s">
        <v>276</v>
      </c>
      <c r="B34" s="782"/>
      <c r="C34" s="786"/>
      <c r="D34" s="786"/>
      <c r="E34" s="786">
        <v>1</v>
      </c>
      <c r="F34" s="786"/>
      <c r="G34" s="786"/>
      <c r="H34" s="786"/>
      <c r="I34" s="786"/>
      <c r="J34" s="786"/>
      <c r="K34" s="786"/>
      <c r="L34" s="786"/>
      <c r="M34" s="786"/>
      <c r="N34" s="786">
        <v>1</v>
      </c>
    </row>
    <row r="35" spans="1:14">
      <c r="A35" s="29" t="s">
        <v>317</v>
      </c>
      <c r="B35" s="782">
        <v>1</v>
      </c>
      <c r="C35" s="786">
        <v>1</v>
      </c>
      <c r="D35" s="786">
        <v>1</v>
      </c>
      <c r="E35" s="786">
        <v>1</v>
      </c>
      <c r="F35" s="786">
        <v>2</v>
      </c>
      <c r="G35" s="786">
        <v>1</v>
      </c>
      <c r="H35" s="786">
        <v>1</v>
      </c>
      <c r="I35" s="786">
        <v>1</v>
      </c>
      <c r="J35" s="786">
        <v>1</v>
      </c>
      <c r="K35" s="786">
        <v>1</v>
      </c>
      <c r="L35" s="786">
        <v>2</v>
      </c>
      <c r="M35" s="786">
        <v>2</v>
      </c>
      <c r="N35" s="786">
        <v>15</v>
      </c>
    </row>
    <row r="36" spans="1:14">
      <c r="A36" s="29" t="s">
        <v>279</v>
      </c>
      <c r="B36" s="782"/>
      <c r="C36" s="786"/>
      <c r="D36" s="786"/>
      <c r="E36" s="786"/>
      <c r="F36" s="786"/>
      <c r="G36" s="786"/>
      <c r="H36" s="786">
        <v>1</v>
      </c>
      <c r="I36" s="786"/>
      <c r="J36" s="786"/>
      <c r="K36" s="786"/>
      <c r="L36" s="786"/>
      <c r="M36" s="786"/>
      <c r="N36" s="786">
        <v>1</v>
      </c>
    </row>
    <row r="37" spans="1:14">
      <c r="A37" s="28" t="s">
        <v>1172</v>
      </c>
      <c r="B37" s="782">
        <v>2</v>
      </c>
      <c r="C37" s="786">
        <v>8</v>
      </c>
      <c r="D37" s="786">
        <v>4</v>
      </c>
      <c r="E37" s="786">
        <v>2</v>
      </c>
      <c r="F37" s="786">
        <v>4</v>
      </c>
      <c r="G37" s="786">
        <v>4</v>
      </c>
      <c r="H37" s="786">
        <v>2</v>
      </c>
      <c r="I37" s="786">
        <v>2</v>
      </c>
      <c r="J37" s="786">
        <v>4</v>
      </c>
      <c r="K37" s="786"/>
      <c r="L37" s="786">
        <v>6</v>
      </c>
      <c r="M37" s="786">
        <v>2</v>
      </c>
      <c r="N37" s="786">
        <v>40</v>
      </c>
    </row>
    <row r="38" spans="1:14">
      <c r="A38" s="29" t="s">
        <v>48</v>
      </c>
      <c r="B38" s="782"/>
      <c r="C38" s="786"/>
      <c r="D38" s="786"/>
      <c r="E38" s="786"/>
      <c r="F38" s="786"/>
      <c r="G38" s="786">
        <v>3</v>
      </c>
      <c r="H38" s="786">
        <v>2</v>
      </c>
      <c r="I38" s="786">
        <v>2</v>
      </c>
      <c r="J38" s="786">
        <v>4</v>
      </c>
      <c r="K38" s="786"/>
      <c r="L38" s="786">
        <v>6</v>
      </c>
      <c r="M38" s="786">
        <v>2</v>
      </c>
      <c r="N38" s="786">
        <v>19</v>
      </c>
    </row>
    <row r="39" spans="1:14">
      <c r="A39" s="29" t="s">
        <v>1115</v>
      </c>
      <c r="B39" s="782">
        <v>2</v>
      </c>
      <c r="C39" s="786">
        <v>8</v>
      </c>
      <c r="D39" s="786">
        <v>4</v>
      </c>
      <c r="E39" s="786">
        <v>2</v>
      </c>
      <c r="F39" s="786">
        <v>4</v>
      </c>
      <c r="G39" s="786">
        <v>1</v>
      </c>
      <c r="H39" s="786"/>
      <c r="I39" s="786"/>
      <c r="J39" s="786"/>
      <c r="K39" s="786"/>
      <c r="L39" s="786"/>
      <c r="M39" s="786"/>
      <c r="N39" s="786">
        <v>21</v>
      </c>
    </row>
    <row r="40" spans="1:14">
      <c r="A40" s="28" t="s">
        <v>316</v>
      </c>
      <c r="B40" s="782"/>
      <c r="C40" s="782"/>
      <c r="D40" s="782"/>
      <c r="E40" s="782"/>
      <c r="F40" s="782"/>
      <c r="G40" s="782"/>
      <c r="H40" s="782"/>
      <c r="I40" s="782"/>
      <c r="J40" s="782"/>
      <c r="K40" s="782"/>
      <c r="L40" s="782">
        <v>1</v>
      </c>
      <c r="M40" s="782"/>
      <c r="N40" s="782">
        <v>1</v>
      </c>
    </row>
    <row r="41" spans="1:14">
      <c r="A41" s="29" t="s">
        <v>416</v>
      </c>
      <c r="B41" s="782"/>
      <c r="C41" s="782"/>
      <c r="D41" s="782"/>
      <c r="E41" s="782"/>
      <c r="F41" s="782"/>
      <c r="G41" s="782"/>
      <c r="H41" s="782"/>
      <c r="I41" s="782"/>
      <c r="J41" s="782"/>
      <c r="K41" s="782"/>
      <c r="L41" s="782">
        <v>1</v>
      </c>
      <c r="M41" s="782"/>
      <c r="N41" s="782">
        <v>1</v>
      </c>
    </row>
    <row r="42" spans="1:14">
      <c r="A42" s="103">
        <v>2016</v>
      </c>
      <c r="B42" s="783">
        <v>8</v>
      </c>
      <c r="C42" s="787">
        <v>8</v>
      </c>
      <c r="D42" s="787">
        <v>6</v>
      </c>
      <c r="E42" s="787">
        <v>3</v>
      </c>
      <c r="F42" s="787"/>
      <c r="G42" s="787"/>
      <c r="H42" s="787"/>
      <c r="I42" s="787"/>
      <c r="J42" s="783"/>
      <c r="K42" s="783">
        <v>2</v>
      </c>
      <c r="L42" s="783">
        <v>5</v>
      </c>
      <c r="M42" s="783">
        <v>6</v>
      </c>
      <c r="N42" s="783">
        <v>38</v>
      </c>
    </row>
    <row r="43" spans="1:14">
      <c r="A43" s="28" t="s">
        <v>319</v>
      </c>
      <c r="B43" s="782">
        <v>1</v>
      </c>
      <c r="C43" s="786">
        <v>1</v>
      </c>
      <c r="D43" s="786">
        <v>1</v>
      </c>
      <c r="E43" s="786">
        <v>2</v>
      </c>
      <c r="F43" s="786"/>
      <c r="G43" s="786"/>
      <c r="H43" s="786"/>
      <c r="I43" s="786"/>
      <c r="J43" s="782"/>
      <c r="K43" s="782">
        <v>2</v>
      </c>
      <c r="L43" s="782">
        <v>1</v>
      </c>
      <c r="M43" s="782">
        <v>2</v>
      </c>
      <c r="N43" s="782">
        <v>10</v>
      </c>
    </row>
    <row r="44" spans="1:14">
      <c r="A44" s="29" t="s">
        <v>276</v>
      </c>
      <c r="B44" s="782"/>
      <c r="C44" s="786"/>
      <c r="D44" s="786"/>
      <c r="E44" s="786">
        <v>1</v>
      </c>
      <c r="F44" s="786"/>
      <c r="G44" s="786"/>
      <c r="H44" s="786"/>
      <c r="I44" s="786"/>
      <c r="J44" s="782"/>
      <c r="K44" s="782"/>
      <c r="L44" s="782"/>
      <c r="M44" s="782"/>
      <c r="N44" s="782">
        <v>1</v>
      </c>
    </row>
    <row r="45" spans="1:14">
      <c r="A45" s="29" t="s">
        <v>317</v>
      </c>
      <c r="B45" s="782">
        <v>1</v>
      </c>
      <c r="C45" s="786">
        <v>1</v>
      </c>
      <c r="D45" s="786">
        <v>1</v>
      </c>
      <c r="E45" s="786">
        <v>1</v>
      </c>
      <c r="F45" s="786"/>
      <c r="G45" s="786"/>
      <c r="H45" s="786"/>
      <c r="I45" s="786"/>
      <c r="J45" s="782"/>
      <c r="K45" s="782">
        <v>2</v>
      </c>
      <c r="L45" s="782">
        <v>1</v>
      </c>
      <c r="M45" s="782">
        <v>2</v>
      </c>
      <c r="N45" s="782">
        <v>9</v>
      </c>
    </row>
    <row r="46" spans="1:14">
      <c r="A46" s="28" t="s">
        <v>1172</v>
      </c>
      <c r="B46" s="782">
        <v>7</v>
      </c>
      <c r="C46" s="786">
        <v>6</v>
      </c>
      <c r="D46" s="786">
        <v>4</v>
      </c>
      <c r="E46" s="786">
        <v>1</v>
      </c>
      <c r="F46" s="786"/>
      <c r="G46" s="786"/>
      <c r="H46" s="786"/>
      <c r="I46" s="786"/>
      <c r="J46" s="782"/>
      <c r="K46" s="782"/>
      <c r="L46" s="782">
        <v>4</v>
      </c>
      <c r="M46" s="782">
        <v>4</v>
      </c>
      <c r="N46" s="782">
        <v>26</v>
      </c>
    </row>
    <row r="47" spans="1:14">
      <c r="A47" s="29" t="s">
        <v>48</v>
      </c>
      <c r="B47" s="782"/>
      <c r="C47" s="786"/>
      <c r="D47" s="786">
        <v>2</v>
      </c>
      <c r="E47" s="786">
        <v>1</v>
      </c>
      <c r="F47" s="786"/>
      <c r="G47" s="786"/>
      <c r="H47" s="786"/>
      <c r="I47" s="786"/>
      <c r="J47" s="782"/>
      <c r="K47" s="782"/>
      <c r="L47" s="782"/>
      <c r="M47" s="782"/>
      <c r="N47" s="782">
        <v>3</v>
      </c>
    </row>
    <row r="48" spans="1:14">
      <c r="A48" s="29" t="s">
        <v>1115</v>
      </c>
      <c r="B48" s="782"/>
      <c r="C48" s="786"/>
      <c r="D48" s="786"/>
      <c r="E48" s="786"/>
      <c r="F48" s="786"/>
      <c r="G48" s="786"/>
      <c r="H48" s="786"/>
      <c r="I48" s="786"/>
      <c r="J48" s="782"/>
      <c r="K48" s="782"/>
      <c r="L48" s="782">
        <v>4</v>
      </c>
      <c r="M48" s="782">
        <v>4</v>
      </c>
      <c r="N48" s="782">
        <v>8</v>
      </c>
    </row>
    <row r="49" spans="1:14">
      <c r="A49" s="29" t="s">
        <v>1185</v>
      </c>
      <c r="B49" s="782">
        <v>7</v>
      </c>
      <c r="C49" s="786">
        <v>6</v>
      </c>
      <c r="D49" s="786">
        <v>2</v>
      </c>
      <c r="E49" s="786"/>
      <c r="F49" s="786"/>
      <c r="G49" s="786"/>
      <c r="H49" s="786"/>
      <c r="I49" s="786"/>
      <c r="J49" s="782"/>
      <c r="K49" s="782"/>
      <c r="L49" s="782"/>
      <c r="M49" s="782"/>
      <c r="N49" s="782">
        <v>15</v>
      </c>
    </row>
    <row r="50" spans="1:14">
      <c r="A50" s="28" t="s">
        <v>316</v>
      </c>
      <c r="B50" s="782"/>
      <c r="C50" s="786">
        <v>1</v>
      </c>
      <c r="D50" s="786">
        <v>1</v>
      </c>
      <c r="E50" s="786"/>
      <c r="F50" s="786"/>
      <c r="G50" s="786"/>
      <c r="H50" s="786"/>
      <c r="I50" s="786"/>
      <c r="J50" s="782"/>
      <c r="K50" s="782"/>
      <c r="L50" s="782"/>
      <c r="M50" s="782"/>
      <c r="N50" s="782">
        <v>2</v>
      </c>
    </row>
    <row r="51" spans="1:14">
      <c r="A51" s="29" t="s">
        <v>417</v>
      </c>
      <c r="B51" s="782"/>
      <c r="C51" s="786">
        <v>1</v>
      </c>
      <c r="D51" s="786"/>
      <c r="E51" s="786"/>
      <c r="F51" s="786"/>
      <c r="G51" s="786"/>
      <c r="H51" s="786"/>
      <c r="I51" s="786"/>
      <c r="J51" s="782"/>
      <c r="K51" s="782"/>
      <c r="L51" s="782"/>
      <c r="M51" s="782"/>
      <c r="N51" s="782">
        <v>1</v>
      </c>
    </row>
    <row r="52" spans="1:14">
      <c r="A52" s="29" t="s">
        <v>519</v>
      </c>
      <c r="B52" s="782"/>
      <c r="C52" s="786"/>
      <c r="D52" s="786">
        <v>1</v>
      </c>
      <c r="E52" s="786"/>
      <c r="F52" s="786"/>
      <c r="G52" s="786"/>
      <c r="H52" s="786"/>
      <c r="I52" s="786"/>
      <c r="J52" s="782"/>
      <c r="K52" s="782"/>
      <c r="L52" s="782"/>
      <c r="M52" s="782"/>
      <c r="N52" s="782">
        <v>1</v>
      </c>
    </row>
    <row r="53" spans="1:14">
      <c r="A53" s="103">
        <v>2015</v>
      </c>
      <c r="B53" s="783">
        <v>2</v>
      </c>
      <c r="C53" s="787">
        <v>1</v>
      </c>
      <c r="D53" s="787">
        <v>4</v>
      </c>
      <c r="E53" s="787">
        <v>5</v>
      </c>
      <c r="F53" s="787">
        <v>6</v>
      </c>
      <c r="G53" s="787">
        <v>4</v>
      </c>
      <c r="H53" s="787">
        <v>6</v>
      </c>
      <c r="I53" s="787">
        <v>5</v>
      </c>
      <c r="J53" s="783">
        <v>3</v>
      </c>
      <c r="K53" s="783">
        <v>7</v>
      </c>
      <c r="L53" s="783">
        <v>6</v>
      </c>
      <c r="M53" s="783">
        <v>4</v>
      </c>
      <c r="N53" s="783">
        <v>53</v>
      </c>
    </row>
    <row r="54" spans="1:14">
      <c r="A54" s="28" t="s">
        <v>284</v>
      </c>
      <c r="B54" s="782"/>
      <c r="C54" s="786"/>
      <c r="D54" s="786"/>
      <c r="E54" s="786">
        <v>1</v>
      </c>
      <c r="F54" s="786"/>
      <c r="G54" s="786"/>
      <c r="H54" s="786"/>
      <c r="I54" s="786"/>
      <c r="J54" s="782"/>
      <c r="K54" s="782">
        <v>1</v>
      </c>
      <c r="L54" s="782"/>
      <c r="M54" s="782"/>
      <c r="N54" s="782">
        <v>2</v>
      </c>
    </row>
    <row r="55" spans="1:14">
      <c r="A55" s="29" t="s">
        <v>307</v>
      </c>
      <c r="B55" s="782"/>
      <c r="C55" s="786"/>
      <c r="D55" s="786"/>
      <c r="E55" s="786">
        <v>1</v>
      </c>
      <c r="F55" s="786"/>
      <c r="G55" s="786"/>
      <c r="H55" s="786"/>
      <c r="I55" s="786"/>
      <c r="J55" s="782"/>
      <c r="K55" s="782"/>
      <c r="L55" s="782"/>
      <c r="M55" s="782"/>
      <c r="N55" s="782">
        <v>1</v>
      </c>
    </row>
    <row r="56" spans="1:14">
      <c r="A56" s="29" t="s">
        <v>308</v>
      </c>
      <c r="B56" s="782"/>
      <c r="C56" s="786"/>
      <c r="D56" s="786"/>
      <c r="E56" s="786"/>
      <c r="F56" s="786"/>
      <c r="G56" s="786"/>
      <c r="H56" s="786"/>
      <c r="I56" s="786"/>
      <c r="J56" s="782"/>
      <c r="K56" s="782">
        <v>1</v>
      </c>
      <c r="L56" s="782"/>
      <c r="M56" s="782"/>
      <c r="N56" s="782">
        <v>1</v>
      </c>
    </row>
    <row r="57" spans="1:14">
      <c r="A57" s="28" t="s">
        <v>319</v>
      </c>
      <c r="B57" s="782">
        <v>1</v>
      </c>
      <c r="C57" s="786">
        <v>1</v>
      </c>
      <c r="D57" s="786">
        <v>3</v>
      </c>
      <c r="E57" s="786">
        <v>3</v>
      </c>
      <c r="F57" s="786">
        <v>3</v>
      </c>
      <c r="G57" s="786">
        <v>2</v>
      </c>
      <c r="H57" s="786">
        <v>2</v>
      </c>
      <c r="I57" s="786">
        <v>1</v>
      </c>
      <c r="J57" s="782">
        <v>1</v>
      </c>
      <c r="K57" s="782">
        <v>2</v>
      </c>
      <c r="L57" s="782">
        <v>1</v>
      </c>
      <c r="M57" s="782">
        <v>2</v>
      </c>
      <c r="N57" s="782">
        <v>22</v>
      </c>
    </row>
    <row r="58" spans="1:14">
      <c r="A58" s="29" t="s">
        <v>276</v>
      </c>
      <c r="B58" s="782"/>
      <c r="C58" s="786"/>
      <c r="D58" s="786"/>
      <c r="E58" s="786">
        <v>1</v>
      </c>
      <c r="F58" s="786"/>
      <c r="G58" s="786"/>
      <c r="H58" s="786"/>
      <c r="I58" s="786"/>
      <c r="J58" s="782"/>
      <c r="K58" s="782"/>
      <c r="L58" s="782"/>
      <c r="M58" s="782"/>
      <c r="N58" s="782">
        <v>1</v>
      </c>
    </row>
    <row r="59" spans="1:14">
      <c r="A59" s="29" t="s">
        <v>317</v>
      </c>
      <c r="B59" s="782">
        <v>1</v>
      </c>
      <c r="C59" s="786">
        <v>1</v>
      </c>
      <c r="D59" s="786">
        <v>3</v>
      </c>
      <c r="E59" s="786">
        <v>2</v>
      </c>
      <c r="F59" s="786">
        <v>3</v>
      </c>
      <c r="G59" s="786">
        <v>2</v>
      </c>
      <c r="H59" s="786">
        <v>1</v>
      </c>
      <c r="I59" s="786">
        <v>1</v>
      </c>
      <c r="J59" s="782">
        <v>1</v>
      </c>
      <c r="K59" s="782">
        <v>1</v>
      </c>
      <c r="L59" s="782">
        <v>1</v>
      </c>
      <c r="M59" s="782">
        <v>2</v>
      </c>
      <c r="N59" s="782">
        <v>19</v>
      </c>
    </row>
    <row r="60" spans="1:14">
      <c r="A60" s="29" t="s">
        <v>279</v>
      </c>
      <c r="B60" s="782"/>
      <c r="C60" s="786"/>
      <c r="D60" s="786"/>
      <c r="E60" s="786"/>
      <c r="F60" s="786"/>
      <c r="G60" s="786"/>
      <c r="H60" s="786">
        <v>1</v>
      </c>
      <c r="I60" s="786"/>
      <c r="J60" s="782"/>
      <c r="K60" s="782"/>
      <c r="L60" s="782"/>
      <c r="M60" s="782"/>
      <c r="N60" s="782">
        <v>1</v>
      </c>
    </row>
    <row r="61" spans="1:14">
      <c r="A61" s="29" t="s">
        <v>278</v>
      </c>
      <c r="B61" s="782"/>
      <c r="C61" s="786"/>
      <c r="D61" s="786"/>
      <c r="E61" s="786"/>
      <c r="F61" s="786"/>
      <c r="G61" s="786"/>
      <c r="H61" s="786"/>
      <c r="I61" s="786"/>
      <c r="J61" s="782"/>
      <c r="K61" s="782">
        <v>1</v>
      </c>
      <c r="L61" s="782"/>
      <c r="M61" s="782"/>
      <c r="N61" s="782">
        <v>1</v>
      </c>
    </row>
    <row r="62" spans="1:14">
      <c r="A62" s="28" t="s">
        <v>1172</v>
      </c>
      <c r="B62" s="782"/>
      <c r="C62" s="786"/>
      <c r="D62" s="786"/>
      <c r="E62" s="786"/>
      <c r="F62" s="786">
        <v>2</v>
      </c>
      <c r="G62" s="786">
        <v>1</v>
      </c>
      <c r="H62" s="786">
        <v>4</v>
      </c>
      <c r="I62" s="786">
        <v>4</v>
      </c>
      <c r="J62" s="782">
        <v>1</v>
      </c>
      <c r="K62" s="782">
        <v>4</v>
      </c>
      <c r="L62" s="782">
        <v>4</v>
      </c>
      <c r="M62" s="782">
        <v>2</v>
      </c>
      <c r="N62" s="782">
        <v>22</v>
      </c>
    </row>
    <row r="63" spans="1:14">
      <c r="A63" s="29" t="s">
        <v>6</v>
      </c>
      <c r="B63" s="782"/>
      <c r="C63" s="786"/>
      <c r="D63" s="786"/>
      <c r="E63" s="786"/>
      <c r="F63" s="786">
        <v>2</v>
      </c>
      <c r="G63" s="786">
        <v>1</v>
      </c>
      <c r="H63" s="786">
        <v>4</v>
      </c>
      <c r="I63" s="786"/>
      <c r="J63" s="782"/>
      <c r="K63" s="782"/>
      <c r="L63" s="782"/>
      <c r="M63" s="782"/>
      <c r="N63" s="782">
        <v>7</v>
      </c>
    </row>
    <row r="64" spans="1:14">
      <c r="A64" s="29" t="s">
        <v>8</v>
      </c>
      <c r="B64" s="782"/>
      <c r="C64" s="786"/>
      <c r="D64" s="786"/>
      <c r="E64" s="786"/>
      <c r="F64" s="786"/>
      <c r="G64" s="786"/>
      <c r="H64" s="786"/>
      <c r="I64" s="786">
        <v>4</v>
      </c>
      <c r="J64" s="782">
        <v>1</v>
      </c>
      <c r="K64" s="782">
        <v>4</v>
      </c>
      <c r="L64" s="782">
        <v>4</v>
      </c>
      <c r="M64" s="782"/>
      <c r="N64" s="782">
        <v>13</v>
      </c>
    </row>
    <row r="65" spans="1:14">
      <c r="A65" s="29" t="s">
        <v>1185</v>
      </c>
      <c r="B65" s="782"/>
      <c r="C65" s="786"/>
      <c r="D65" s="786"/>
      <c r="E65" s="786"/>
      <c r="F65" s="786"/>
      <c r="G65" s="786"/>
      <c r="H65" s="786"/>
      <c r="I65" s="786"/>
      <c r="J65" s="782"/>
      <c r="K65" s="782"/>
      <c r="L65" s="782"/>
      <c r="M65" s="782">
        <v>2</v>
      </c>
      <c r="N65" s="782">
        <v>2</v>
      </c>
    </row>
    <row r="66" spans="1:14">
      <c r="A66" s="28" t="s">
        <v>316</v>
      </c>
      <c r="B66" s="782">
        <v>1</v>
      </c>
      <c r="C66" s="786"/>
      <c r="D66" s="786">
        <v>1</v>
      </c>
      <c r="E66" s="786">
        <v>1</v>
      </c>
      <c r="F66" s="786">
        <v>1</v>
      </c>
      <c r="G66" s="786">
        <v>1</v>
      </c>
      <c r="H66" s="786"/>
      <c r="I66" s="786"/>
      <c r="J66" s="782">
        <v>1</v>
      </c>
      <c r="K66" s="782"/>
      <c r="L66" s="782">
        <v>1</v>
      </c>
      <c r="M66" s="782"/>
      <c r="N66" s="782">
        <v>7</v>
      </c>
    </row>
    <row r="67" spans="1:14">
      <c r="A67" s="29" t="s">
        <v>314</v>
      </c>
      <c r="B67" s="782">
        <v>1</v>
      </c>
      <c r="C67" s="786"/>
      <c r="D67" s="786">
        <v>1</v>
      </c>
      <c r="E67" s="786">
        <v>1</v>
      </c>
      <c r="F67" s="786">
        <v>1</v>
      </c>
      <c r="G67" s="786">
        <v>1</v>
      </c>
      <c r="H67" s="786"/>
      <c r="I67" s="786"/>
      <c r="J67" s="782">
        <v>1</v>
      </c>
      <c r="K67" s="782"/>
      <c r="L67" s="782"/>
      <c r="M67" s="782"/>
      <c r="N67" s="782">
        <v>6</v>
      </c>
    </row>
    <row r="68" spans="1:14">
      <c r="A68" s="29" t="s">
        <v>416</v>
      </c>
      <c r="B68" s="782"/>
      <c r="C68" s="786"/>
      <c r="D68" s="786"/>
      <c r="E68" s="786"/>
      <c r="F68" s="786"/>
      <c r="G68" s="786"/>
      <c r="H68" s="786"/>
      <c r="I68" s="786"/>
      <c r="J68" s="782"/>
      <c r="K68" s="782"/>
      <c r="L68" s="782">
        <v>1</v>
      </c>
      <c r="M68" s="782"/>
      <c r="N68" s="782">
        <v>1</v>
      </c>
    </row>
    <row r="69" spans="1:14">
      <c r="A69" s="103">
        <v>2014</v>
      </c>
      <c r="B69" s="783">
        <v>1</v>
      </c>
      <c r="C69" s="787"/>
      <c r="D69" s="787"/>
      <c r="E69" s="787">
        <v>4</v>
      </c>
      <c r="F69" s="787">
        <v>6</v>
      </c>
      <c r="G69" s="787">
        <v>4</v>
      </c>
      <c r="H69" s="787">
        <v>3</v>
      </c>
      <c r="I69" s="787">
        <v>17</v>
      </c>
      <c r="J69" s="783">
        <v>3</v>
      </c>
      <c r="K69" s="783">
        <v>3</v>
      </c>
      <c r="L69" s="783">
        <v>7</v>
      </c>
      <c r="M69" s="783">
        <v>2</v>
      </c>
      <c r="N69" s="783">
        <v>50</v>
      </c>
    </row>
    <row r="70" spans="1:14">
      <c r="A70" s="28" t="s">
        <v>284</v>
      </c>
      <c r="B70" s="782"/>
      <c r="C70" s="786"/>
      <c r="D70" s="786"/>
      <c r="E70" s="786"/>
      <c r="F70" s="786"/>
      <c r="G70" s="786"/>
      <c r="H70" s="786"/>
      <c r="I70" s="786"/>
      <c r="J70" s="782"/>
      <c r="K70" s="782">
        <v>1</v>
      </c>
      <c r="L70" s="782"/>
      <c r="M70" s="782"/>
      <c r="N70" s="782">
        <v>1</v>
      </c>
    </row>
    <row r="71" spans="1:14">
      <c r="A71" s="29" t="s">
        <v>306</v>
      </c>
      <c r="B71" s="782"/>
      <c r="C71" s="786"/>
      <c r="D71" s="786"/>
      <c r="E71" s="786"/>
      <c r="F71" s="786"/>
      <c r="G71" s="786"/>
      <c r="H71" s="786"/>
      <c r="I71" s="786"/>
      <c r="J71" s="782"/>
      <c r="K71" s="782">
        <v>1</v>
      </c>
      <c r="L71" s="782"/>
      <c r="M71" s="782"/>
      <c r="N71" s="782">
        <v>1</v>
      </c>
    </row>
    <row r="72" spans="1:14">
      <c r="A72" s="28" t="s">
        <v>319</v>
      </c>
      <c r="B72" s="782"/>
      <c r="C72" s="786"/>
      <c r="D72" s="786"/>
      <c r="E72" s="786">
        <v>2</v>
      </c>
      <c r="F72" s="786">
        <v>2</v>
      </c>
      <c r="G72" s="786">
        <v>2</v>
      </c>
      <c r="H72" s="786">
        <v>2</v>
      </c>
      <c r="I72" s="786">
        <v>1</v>
      </c>
      <c r="J72" s="782">
        <v>1</v>
      </c>
      <c r="K72" s="782">
        <v>1</v>
      </c>
      <c r="L72" s="782">
        <v>3</v>
      </c>
      <c r="M72" s="782">
        <v>1</v>
      </c>
      <c r="N72" s="782">
        <v>15</v>
      </c>
    </row>
    <row r="73" spans="1:14">
      <c r="A73" s="29" t="s">
        <v>317</v>
      </c>
      <c r="B73" s="782"/>
      <c r="C73" s="786"/>
      <c r="D73" s="786"/>
      <c r="E73" s="786">
        <v>2</v>
      </c>
      <c r="F73" s="786">
        <v>2</v>
      </c>
      <c r="G73" s="786">
        <v>1</v>
      </c>
      <c r="H73" s="786">
        <v>1</v>
      </c>
      <c r="I73" s="786">
        <v>1</v>
      </c>
      <c r="J73" s="782">
        <v>1</v>
      </c>
      <c r="K73" s="782">
        <v>1</v>
      </c>
      <c r="L73" s="782">
        <v>3</v>
      </c>
      <c r="M73" s="782">
        <v>1</v>
      </c>
      <c r="N73" s="782">
        <v>13</v>
      </c>
    </row>
    <row r="74" spans="1:14">
      <c r="A74" s="29" t="s">
        <v>279</v>
      </c>
      <c r="B74" s="782"/>
      <c r="C74" s="786"/>
      <c r="D74" s="786"/>
      <c r="E74" s="786"/>
      <c r="F74" s="786"/>
      <c r="G74" s="786">
        <v>1</v>
      </c>
      <c r="H74" s="786">
        <v>1</v>
      </c>
      <c r="I74" s="786"/>
      <c r="J74" s="782"/>
      <c r="K74" s="782"/>
      <c r="L74" s="782"/>
      <c r="M74" s="782"/>
      <c r="N74" s="782">
        <v>2</v>
      </c>
    </row>
    <row r="75" spans="1:14">
      <c r="A75" s="28" t="s">
        <v>316</v>
      </c>
      <c r="B75" s="782">
        <v>1</v>
      </c>
      <c r="C75" s="786"/>
      <c r="D75" s="786"/>
      <c r="E75" s="786">
        <v>2</v>
      </c>
      <c r="F75" s="786">
        <v>4</v>
      </c>
      <c r="G75" s="786">
        <v>2</v>
      </c>
      <c r="H75" s="786">
        <v>1</v>
      </c>
      <c r="I75" s="786">
        <v>16</v>
      </c>
      <c r="J75" s="782">
        <v>2</v>
      </c>
      <c r="K75" s="782">
        <v>1</v>
      </c>
      <c r="L75" s="782">
        <v>4</v>
      </c>
      <c r="M75" s="782">
        <v>1</v>
      </c>
      <c r="N75" s="782">
        <v>34</v>
      </c>
    </row>
    <row r="76" spans="1:14">
      <c r="A76" s="29" t="s">
        <v>314</v>
      </c>
      <c r="B76" s="782">
        <v>1</v>
      </c>
      <c r="C76" s="786"/>
      <c r="D76" s="786"/>
      <c r="E76" s="786">
        <v>1</v>
      </c>
      <c r="F76" s="786">
        <v>1</v>
      </c>
      <c r="G76" s="786">
        <v>1</v>
      </c>
      <c r="H76" s="786"/>
      <c r="I76" s="786"/>
      <c r="J76" s="782">
        <v>1</v>
      </c>
      <c r="K76" s="782">
        <v>1</v>
      </c>
      <c r="L76" s="782"/>
      <c r="M76" s="782">
        <v>1</v>
      </c>
      <c r="N76" s="782">
        <v>7</v>
      </c>
    </row>
    <row r="77" spans="1:14">
      <c r="A77" s="29" t="s">
        <v>416</v>
      </c>
      <c r="B77" s="782"/>
      <c r="C77" s="786"/>
      <c r="D77" s="786"/>
      <c r="E77" s="786"/>
      <c r="F77" s="786"/>
      <c r="G77" s="786"/>
      <c r="H77" s="786"/>
      <c r="I77" s="786"/>
      <c r="J77" s="782"/>
      <c r="K77" s="782"/>
      <c r="L77" s="782">
        <v>1</v>
      </c>
      <c r="M77" s="782"/>
      <c r="N77" s="782">
        <v>1</v>
      </c>
    </row>
    <row r="78" spans="1:14">
      <c r="A78" s="29" t="s">
        <v>417</v>
      </c>
      <c r="B78" s="782"/>
      <c r="C78" s="786"/>
      <c r="D78" s="786"/>
      <c r="E78" s="786">
        <v>1</v>
      </c>
      <c r="F78" s="786">
        <v>3</v>
      </c>
      <c r="G78" s="786">
        <v>1</v>
      </c>
      <c r="H78" s="786">
        <v>1</v>
      </c>
      <c r="I78" s="786">
        <v>16</v>
      </c>
      <c r="J78" s="782">
        <v>1</v>
      </c>
      <c r="K78" s="782"/>
      <c r="L78" s="782">
        <v>3</v>
      </c>
      <c r="M78" s="782"/>
      <c r="N78" s="782">
        <v>26</v>
      </c>
    </row>
    <row r="79" spans="1:14">
      <c r="A79" s="103">
        <v>2013</v>
      </c>
      <c r="B79" s="783">
        <v>1</v>
      </c>
      <c r="C79" s="787"/>
      <c r="D79" s="787">
        <v>1</v>
      </c>
      <c r="E79" s="787">
        <v>2</v>
      </c>
      <c r="F79" s="787">
        <v>2</v>
      </c>
      <c r="G79" s="787">
        <v>1</v>
      </c>
      <c r="H79" s="787"/>
      <c r="I79" s="787"/>
      <c r="J79" s="783">
        <v>2</v>
      </c>
      <c r="K79" s="783"/>
      <c r="L79" s="783">
        <v>4</v>
      </c>
      <c r="M79" s="783">
        <v>2</v>
      </c>
      <c r="N79" s="783">
        <v>15</v>
      </c>
    </row>
    <row r="80" spans="1:14">
      <c r="A80" s="28" t="s">
        <v>284</v>
      </c>
      <c r="B80" s="782"/>
      <c r="C80" s="786"/>
      <c r="D80" s="786"/>
      <c r="E80" s="786">
        <v>1</v>
      </c>
      <c r="F80" s="786"/>
      <c r="G80" s="786"/>
      <c r="H80" s="786"/>
      <c r="I80" s="786"/>
      <c r="J80" s="782"/>
      <c r="K80" s="782"/>
      <c r="L80" s="782"/>
      <c r="M80" s="782"/>
      <c r="N80" s="782">
        <v>1</v>
      </c>
    </row>
    <row r="81" spans="1:14">
      <c r="A81" s="29" t="s">
        <v>304</v>
      </c>
      <c r="B81" s="782"/>
      <c r="C81" s="786"/>
      <c r="D81" s="786"/>
      <c r="E81" s="786">
        <v>1</v>
      </c>
      <c r="F81" s="786"/>
      <c r="G81" s="786"/>
      <c r="H81" s="786"/>
      <c r="I81" s="786"/>
      <c r="J81" s="782"/>
      <c r="K81" s="782"/>
      <c r="L81" s="782"/>
      <c r="M81" s="782"/>
      <c r="N81" s="782">
        <v>1</v>
      </c>
    </row>
    <row r="82" spans="1:14">
      <c r="A82" s="28" t="s">
        <v>319</v>
      </c>
      <c r="B82" s="782"/>
      <c r="C82" s="786"/>
      <c r="D82" s="786"/>
      <c r="E82" s="786"/>
      <c r="F82" s="786"/>
      <c r="G82" s="786"/>
      <c r="H82" s="786"/>
      <c r="I82" s="786"/>
      <c r="J82" s="782">
        <v>1</v>
      </c>
      <c r="K82" s="782"/>
      <c r="L82" s="782"/>
      <c r="M82" s="782">
        <v>1</v>
      </c>
      <c r="N82" s="782">
        <v>2</v>
      </c>
    </row>
    <row r="83" spans="1:14">
      <c r="A83" s="29" t="s">
        <v>317</v>
      </c>
      <c r="B83" s="782"/>
      <c r="C83" s="786"/>
      <c r="D83" s="786"/>
      <c r="E83" s="786"/>
      <c r="F83" s="786"/>
      <c r="G83" s="786"/>
      <c r="H83" s="786"/>
      <c r="I83" s="786"/>
      <c r="J83" s="782">
        <v>1</v>
      </c>
      <c r="K83" s="782"/>
      <c r="L83" s="782"/>
      <c r="M83" s="782">
        <v>1</v>
      </c>
      <c r="N83" s="782">
        <v>2</v>
      </c>
    </row>
    <row r="84" spans="1:14">
      <c r="A84" s="28" t="s">
        <v>316</v>
      </c>
      <c r="B84" s="782">
        <v>1</v>
      </c>
      <c r="C84" s="786"/>
      <c r="D84" s="786">
        <v>1</v>
      </c>
      <c r="E84" s="786">
        <v>1</v>
      </c>
      <c r="F84" s="786">
        <v>2</v>
      </c>
      <c r="G84" s="786">
        <v>1</v>
      </c>
      <c r="H84" s="786"/>
      <c r="I84" s="786"/>
      <c r="J84" s="782">
        <v>1</v>
      </c>
      <c r="K84" s="782"/>
      <c r="L84" s="782">
        <v>4</v>
      </c>
      <c r="M84" s="782">
        <v>1</v>
      </c>
      <c r="N84" s="782">
        <v>12</v>
      </c>
    </row>
    <row r="85" spans="1:14">
      <c r="A85" s="29" t="s">
        <v>314</v>
      </c>
      <c r="B85" s="782">
        <v>1</v>
      </c>
      <c r="C85" s="786"/>
      <c r="D85" s="786">
        <v>1</v>
      </c>
      <c r="E85" s="786">
        <v>1</v>
      </c>
      <c r="F85" s="786">
        <v>1</v>
      </c>
      <c r="G85" s="786">
        <v>1</v>
      </c>
      <c r="H85" s="786"/>
      <c r="I85" s="786"/>
      <c r="J85" s="782">
        <v>1</v>
      </c>
      <c r="K85" s="782"/>
      <c r="L85" s="782"/>
      <c r="M85" s="782">
        <v>1</v>
      </c>
      <c r="N85" s="782">
        <v>7</v>
      </c>
    </row>
    <row r="86" spans="1:14">
      <c r="A86" s="29" t="s">
        <v>416</v>
      </c>
      <c r="B86" s="782"/>
      <c r="C86" s="786"/>
      <c r="D86" s="786"/>
      <c r="E86" s="786"/>
      <c r="F86" s="786"/>
      <c r="G86" s="786"/>
      <c r="H86" s="786"/>
      <c r="I86" s="786"/>
      <c r="J86" s="782"/>
      <c r="K86" s="782"/>
      <c r="L86" s="782">
        <v>1</v>
      </c>
      <c r="M86" s="782"/>
      <c r="N86" s="782">
        <v>1</v>
      </c>
    </row>
    <row r="87" spans="1:14">
      <c r="A87" s="29" t="s">
        <v>417</v>
      </c>
      <c r="B87" s="782"/>
      <c r="C87" s="786"/>
      <c r="D87" s="786"/>
      <c r="E87" s="786"/>
      <c r="F87" s="786">
        <v>1</v>
      </c>
      <c r="G87" s="786"/>
      <c r="H87" s="786"/>
      <c r="I87" s="786"/>
      <c r="J87" s="782"/>
      <c r="K87" s="782"/>
      <c r="L87" s="782">
        <v>2</v>
      </c>
      <c r="M87" s="782"/>
      <c r="N87" s="782">
        <v>3</v>
      </c>
    </row>
    <row r="88" spans="1:14">
      <c r="A88" s="29" t="s">
        <v>457</v>
      </c>
      <c r="B88" s="782"/>
      <c r="C88" s="786"/>
      <c r="D88" s="786"/>
      <c r="E88" s="786"/>
      <c r="F88" s="786"/>
      <c r="G88" s="786"/>
      <c r="H88" s="786"/>
      <c r="I88" s="786"/>
      <c r="J88" s="782"/>
      <c r="K88" s="782"/>
      <c r="L88" s="782">
        <v>1</v>
      </c>
      <c r="M88" s="782"/>
      <c r="N88" s="782">
        <v>1</v>
      </c>
    </row>
    <row r="89" spans="1:14">
      <c r="A89" s="103">
        <v>2012</v>
      </c>
      <c r="B89" s="783">
        <v>1</v>
      </c>
      <c r="C89" s="787"/>
      <c r="D89" s="787"/>
      <c r="E89" s="787">
        <v>3</v>
      </c>
      <c r="F89" s="787">
        <v>1</v>
      </c>
      <c r="G89" s="787">
        <v>1</v>
      </c>
      <c r="H89" s="787"/>
      <c r="I89" s="787">
        <v>2</v>
      </c>
      <c r="J89" s="783">
        <v>1</v>
      </c>
      <c r="K89" s="783"/>
      <c r="L89" s="783">
        <v>1</v>
      </c>
      <c r="M89" s="783">
        <v>2</v>
      </c>
      <c r="N89" s="783">
        <v>12</v>
      </c>
    </row>
    <row r="90" spans="1:14">
      <c r="A90" s="28" t="s">
        <v>284</v>
      </c>
      <c r="B90" s="782"/>
      <c r="C90" s="786"/>
      <c r="D90" s="786"/>
      <c r="E90" s="786">
        <v>2</v>
      </c>
      <c r="F90" s="786"/>
      <c r="G90" s="786"/>
      <c r="H90" s="786"/>
      <c r="I90" s="786"/>
      <c r="J90" s="782"/>
      <c r="K90" s="782"/>
      <c r="L90" s="782">
        <v>1</v>
      </c>
      <c r="M90" s="782"/>
      <c r="N90" s="782">
        <v>3</v>
      </c>
    </row>
    <row r="91" spans="1:14">
      <c r="A91" s="29" t="s">
        <v>300</v>
      </c>
      <c r="B91" s="782"/>
      <c r="C91" s="786"/>
      <c r="D91" s="786"/>
      <c r="E91" s="786"/>
      <c r="F91" s="786"/>
      <c r="G91" s="786"/>
      <c r="H91" s="786"/>
      <c r="I91" s="786"/>
      <c r="J91" s="782"/>
      <c r="K91" s="782"/>
      <c r="L91" s="782">
        <v>1</v>
      </c>
      <c r="M91" s="782"/>
      <c r="N91" s="782">
        <v>1</v>
      </c>
    </row>
    <row r="92" spans="1:14">
      <c r="A92" s="29" t="s">
        <v>298</v>
      </c>
      <c r="B92" s="782"/>
      <c r="C92" s="786"/>
      <c r="D92" s="786"/>
      <c r="E92" s="786">
        <v>1</v>
      </c>
      <c r="F92" s="786"/>
      <c r="G92" s="786"/>
      <c r="H92" s="786"/>
      <c r="I92" s="786"/>
      <c r="J92" s="782"/>
      <c r="K92" s="782"/>
      <c r="L92" s="782"/>
      <c r="M92" s="782"/>
      <c r="N92" s="782">
        <v>1</v>
      </c>
    </row>
    <row r="93" spans="1:14">
      <c r="A93" s="29" t="s">
        <v>462</v>
      </c>
      <c r="B93" s="782"/>
      <c r="C93" s="786"/>
      <c r="D93" s="786"/>
      <c r="E93" s="786">
        <v>1</v>
      </c>
      <c r="F93" s="786"/>
      <c r="G93" s="786"/>
      <c r="H93" s="786"/>
      <c r="I93" s="786"/>
      <c r="J93" s="782"/>
      <c r="K93" s="782"/>
      <c r="L93" s="782"/>
      <c r="M93" s="782"/>
      <c r="N93" s="782">
        <v>1</v>
      </c>
    </row>
    <row r="94" spans="1:14">
      <c r="A94" s="28" t="s">
        <v>319</v>
      </c>
      <c r="B94" s="782"/>
      <c r="C94" s="786"/>
      <c r="D94" s="786"/>
      <c r="E94" s="786"/>
      <c r="F94" s="786"/>
      <c r="G94" s="786"/>
      <c r="H94" s="786"/>
      <c r="I94" s="786"/>
      <c r="J94" s="782"/>
      <c r="K94" s="782"/>
      <c r="L94" s="782"/>
      <c r="M94" s="782">
        <v>1</v>
      </c>
      <c r="N94" s="782">
        <v>1</v>
      </c>
    </row>
    <row r="95" spans="1:14">
      <c r="A95" s="29" t="s">
        <v>317</v>
      </c>
      <c r="B95" s="782"/>
      <c r="C95" s="786"/>
      <c r="D95" s="786"/>
      <c r="E95" s="786"/>
      <c r="F95" s="786"/>
      <c r="G95" s="786"/>
      <c r="H95" s="786"/>
      <c r="I95" s="786"/>
      <c r="J95" s="782"/>
      <c r="K95" s="782"/>
      <c r="L95" s="782"/>
      <c r="M95" s="782">
        <v>1</v>
      </c>
      <c r="N95" s="782">
        <v>1</v>
      </c>
    </row>
    <row r="96" spans="1:14">
      <c r="A96" s="28" t="s">
        <v>316</v>
      </c>
      <c r="B96" s="782">
        <v>1</v>
      </c>
      <c r="C96" s="786"/>
      <c r="D96" s="786"/>
      <c r="E96" s="786">
        <v>1</v>
      </c>
      <c r="F96" s="786">
        <v>1</v>
      </c>
      <c r="G96" s="786">
        <v>1</v>
      </c>
      <c r="H96" s="786"/>
      <c r="I96" s="786">
        <v>2</v>
      </c>
      <c r="J96" s="782">
        <v>1</v>
      </c>
      <c r="K96" s="782"/>
      <c r="L96" s="782"/>
      <c r="M96" s="782">
        <v>1</v>
      </c>
      <c r="N96" s="782">
        <v>8</v>
      </c>
    </row>
    <row r="97" spans="1:14">
      <c r="A97" s="29" t="s">
        <v>314</v>
      </c>
      <c r="B97" s="782">
        <v>1</v>
      </c>
      <c r="C97" s="786"/>
      <c r="D97" s="786"/>
      <c r="E97" s="786">
        <v>1</v>
      </c>
      <c r="F97" s="786">
        <v>1</v>
      </c>
      <c r="G97" s="786">
        <v>1</v>
      </c>
      <c r="H97" s="786"/>
      <c r="I97" s="786"/>
      <c r="J97" s="782">
        <v>1</v>
      </c>
      <c r="K97" s="782"/>
      <c r="L97" s="782"/>
      <c r="M97" s="782">
        <v>1</v>
      </c>
      <c r="N97" s="782">
        <v>6</v>
      </c>
    </row>
    <row r="98" spans="1:14">
      <c r="A98" s="29" t="s">
        <v>417</v>
      </c>
      <c r="B98" s="782"/>
      <c r="C98" s="786"/>
      <c r="D98" s="786"/>
      <c r="E98" s="786"/>
      <c r="F98" s="786"/>
      <c r="G98" s="786"/>
      <c r="H98" s="786"/>
      <c r="I98" s="786">
        <v>2</v>
      </c>
      <c r="J98" s="782"/>
      <c r="K98" s="782"/>
      <c r="L98" s="782"/>
      <c r="M98" s="782"/>
      <c r="N98" s="782">
        <v>2</v>
      </c>
    </row>
    <row r="99" spans="1:14">
      <c r="A99" s="103">
        <v>2011</v>
      </c>
      <c r="B99" s="783"/>
      <c r="C99" s="787"/>
      <c r="D99" s="787">
        <v>1</v>
      </c>
      <c r="E99" s="787">
        <v>1</v>
      </c>
      <c r="F99" s="787">
        <v>1</v>
      </c>
      <c r="G99" s="787">
        <v>5</v>
      </c>
      <c r="H99" s="787">
        <v>1</v>
      </c>
      <c r="I99" s="787"/>
      <c r="J99" s="783">
        <v>3</v>
      </c>
      <c r="K99" s="783"/>
      <c r="L99" s="783">
        <v>7</v>
      </c>
      <c r="M99" s="783">
        <v>2</v>
      </c>
      <c r="N99" s="783">
        <v>21</v>
      </c>
    </row>
    <row r="100" spans="1:14">
      <c r="A100" s="28" t="s">
        <v>284</v>
      </c>
      <c r="B100" s="782"/>
      <c r="C100" s="786"/>
      <c r="D100" s="786"/>
      <c r="E100" s="786"/>
      <c r="F100" s="786"/>
      <c r="G100" s="786"/>
      <c r="H100" s="786"/>
      <c r="I100" s="786"/>
      <c r="J100" s="782"/>
      <c r="K100" s="782"/>
      <c r="L100" s="782">
        <v>1</v>
      </c>
      <c r="M100" s="782"/>
      <c r="N100" s="782">
        <v>1</v>
      </c>
    </row>
    <row r="101" spans="1:14">
      <c r="A101" s="29" t="s">
        <v>294</v>
      </c>
      <c r="B101" s="782"/>
      <c r="C101" s="786"/>
      <c r="D101" s="786"/>
      <c r="E101" s="786"/>
      <c r="F101" s="786"/>
      <c r="G101" s="786"/>
      <c r="H101" s="786"/>
      <c r="I101" s="786"/>
      <c r="J101" s="782"/>
      <c r="K101" s="782"/>
      <c r="L101" s="782">
        <v>1</v>
      </c>
      <c r="M101" s="782"/>
      <c r="N101" s="782">
        <v>1</v>
      </c>
    </row>
    <row r="102" spans="1:14">
      <c r="A102" s="28" t="s">
        <v>319</v>
      </c>
      <c r="B102" s="782"/>
      <c r="C102" s="786"/>
      <c r="D102" s="786"/>
      <c r="E102" s="786"/>
      <c r="F102" s="786"/>
      <c r="G102" s="786"/>
      <c r="H102" s="786">
        <v>1</v>
      </c>
      <c r="I102" s="786"/>
      <c r="J102" s="782"/>
      <c r="K102" s="782"/>
      <c r="L102" s="782"/>
      <c r="M102" s="782">
        <v>1</v>
      </c>
      <c r="N102" s="782">
        <v>2</v>
      </c>
    </row>
    <row r="103" spans="1:14">
      <c r="A103" s="29" t="s">
        <v>317</v>
      </c>
      <c r="B103" s="782"/>
      <c r="C103" s="786"/>
      <c r="D103" s="786"/>
      <c r="E103" s="786"/>
      <c r="F103" s="786"/>
      <c r="G103" s="786"/>
      <c r="H103" s="786">
        <v>1</v>
      </c>
      <c r="I103" s="786"/>
      <c r="J103" s="782"/>
      <c r="K103" s="782"/>
      <c r="L103" s="782"/>
      <c r="M103" s="782">
        <v>1</v>
      </c>
      <c r="N103" s="782">
        <v>2</v>
      </c>
    </row>
    <row r="104" spans="1:14">
      <c r="A104" s="28" t="s">
        <v>316</v>
      </c>
      <c r="B104" s="782"/>
      <c r="C104" s="786"/>
      <c r="D104" s="786">
        <v>1</v>
      </c>
      <c r="E104" s="786">
        <v>1</v>
      </c>
      <c r="F104" s="786">
        <v>1</v>
      </c>
      <c r="G104" s="786">
        <v>5</v>
      </c>
      <c r="H104" s="786"/>
      <c r="I104" s="786"/>
      <c r="J104" s="782">
        <v>3</v>
      </c>
      <c r="K104" s="782"/>
      <c r="L104" s="782">
        <v>6</v>
      </c>
      <c r="M104" s="782">
        <v>1</v>
      </c>
      <c r="N104" s="782">
        <v>18</v>
      </c>
    </row>
    <row r="105" spans="1:14">
      <c r="A105" s="29" t="s">
        <v>314</v>
      </c>
      <c r="B105" s="782"/>
      <c r="C105" s="786"/>
      <c r="D105" s="786"/>
      <c r="E105" s="786">
        <v>1</v>
      </c>
      <c r="F105" s="786">
        <v>1</v>
      </c>
      <c r="G105" s="786">
        <v>1</v>
      </c>
      <c r="H105" s="786"/>
      <c r="I105" s="786"/>
      <c r="J105" s="782">
        <v>1</v>
      </c>
      <c r="K105" s="782"/>
      <c r="L105" s="782"/>
      <c r="M105" s="782">
        <v>1</v>
      </c>
      <c r="N105" s="782">
        <v>5</v>
      </c>
    </row>
    <row r="106" spans="1:14">
      <c r="A106" s="29" t="s">
        <v>416</v>
      </c>
      <c r="B106" s="782"/>
      <c r="C106" s="786"/>
      <c r="D106" s="786"/>
      <c r="E106" s="786"/>
      <c r="F106" s="786"/>
      <c r="G106" s="786"/>
      <c r="H106" s="786"/>
      <c r="I106" s="786"/>
      <c r="J106" s="782"/>
      <c r="K106" s="782"/>
      <c r="L106" s="782">
        <v>1</v>
      </c>
      <c r="M106" s="782"/>
      <c r="N106" s="782">
        <v>1</v>
      </c>
    </row>
    <row r="107" spans="1:14">
      <c r="A107" s="29" t="s">
        <v>417</v>
      </c>
      <c r="B107" s="782"/>
      <c r="C107" s="786"/>
      <c r="D107" s="786">
        <v>1</v>
      </c>
      <c r="E107" s="786"/>
      <c r="F107" s="786"/>
      <c r="G107" s="786">
        <v>4</v>
      </c>
      <c r="H107" s="786"/>
      <c r="I107" s="786"/>
      <c r="J107" s="782">
        <v>2</v>
      </c>
      <c r="K107" s="782"/>
      <c r="L107" s="782">
        <v>5</v>
      </c>
      <c r="M107" s="782"/>
      <c r="N107" s="782">
        <v>12</v>
      </c>
    </row>
    <row r="108" spans="1:14">
      <c r="A108" s="103">
        <v>2010</v>
      </c>
      <c r="B108" s="783"/>
      <c r="C108" s="787"/>
      <c r="D108" s="787"/>
      <c r="E108" s="787"/>
      <c r="F108" s="787"/>
      <c r="G108" s="787"/>
      <c r="H108" s="787">
        <v>3</v>
      </c>
      <c r="I108" s="787">
        <v>5</v>
      </c>
      <c r="J108" s="783">
        <v>4</v>
      </c>
      <c r="K108" s="783"/>
      <c r="L108" s="783"/>
      <c r="M108" s="783">
        <v>1</v>
      </c>
      <c r="N108" s="783">
        <v>13</v>
      </c>
    </row>
    <row r="109" spans="1:14">
      <c r="A109" s="28" t="s">
        <v>319</v>
      </c>
      <c r="B109" s="782"/>
      <c r="C109" s="786"/>
      <c r="D109" s="786"/>
      <c r="E109" s="786"/>
      <c r="F109" s="786"/>
      <c r="G109" s="786"/>
      <c r="H109" s="786"/>
      <c r="I109" s="786"/>
      <c r="J109" s="782"/>
      <c r="K109" s="782"/>
      <c r="L109" s="782"/>
      <c r="M109" s="782">
        <v>1</v>
      </c>
      <c r="N109" s="782">
        <v>1</v>
      </c>
    </row>
    <row r="110" spans="1:14">
      <c r="A110" s="29" t="s">
        <v>317</v>
      </c>
      <c r="B110" s="782"/>
      <c r="C110" s="786"/>
      <c r="D110" s="786"/>
      <c r="E110" s="786"/>
      <c r="F110" s="786"/>
      <c r="G110" s="786"/>
      <c r="H110" s="786"/>
      <c r="I110" s="786"/>
      <c r="J110" s="782"/>
      <c r="K110" s="782"/>
      <c r="L110" s="782"/>
      <c r="M110" s="782">
        <v>1</v>
      </c>
      <c r="N110" s="782">
        <v>1</v>
      </c>
    </row>
    <row r="111" spans="1:14">
      <c r="A111" s="28" t="s">
        <v>316</v>
      </c>
      <c r="B111" s="782"/>
      <c r="C111" s="786"/>
      <c r="D111" s="786"/>
      <c r="E111" s="786"/>
      <c r="F111" s="786"/>
      <c r="G111" s="786"/>
      <c r="H111" s="786">
        <v>3</v>
      </c>
      <c r="I111" s="786">
        <v>5</v>
      </c>
      <c r="J111" s="782">
        <v>4</v>
      </c>
      <c r="K111" s="782"/>
      <c r="L111" s="782"/>
      <c r="M111" s="782"/>
      <c r="N111" s="782">
        <v>12</v>
      </c>
    </row>
    <row r="112" spans="1:14">
      <c r="A112" s="29" t="s">
        <v>417</v>
      </c>
      <c r="B112" s="782"/>
      <c r="C112" s="786"/>
      <c r="D112" s="786"/>
      <c r="E112" s="786"/>
      <c r="F112" s="786"/>
      <c r="G112" s="786"/>
      <c r="H112" s="786">
        <v>3</v>
      </c>
      <c r="I112" s="786">
        <v>5</v>
      </c>
      <c r="J112" s="782">
        <v>4</v>
      </c>
      <c r="K112" s="782"/>
      <c r="L112" s="782"/>
      <c r="M112" s="782"/>
      <c r="N112" s="782">
        <v>12</v>
      </c>
    </row>
    <row r="113" spans="1:14">
      <c r="A113" s="103">
        <v>2009</v>
      </c>
      <c r="B113" s="783">
        <v>4</v>
      </c>
      <c r="C113" s="787">
        <v>2</v>
      </c>
      <c r="D113" s="787"/>
      <c r="E113" s="787"/>
      <c r="F113" s="787">
        <v>1</v>
      </c>
      <c r="G113" s="787"/>
      <c r="H113" s="787"/>
      <c r="I113" s="787"/>
      <c r="J113" s="783"/>
      <c r="K113" s="783"/>
      <c r="L113" s="783"/>
      <c r="M113" s="783">
        <v>3</v>
      </c>
      <c r="N113" s="783">
        <v>10</v>
      </c>
    </row>
    <row r="114" spans="1:14">
      <c r="A114" s="28" t="s">
        <v>319</v>
      </c>
      <c r="B114" s="782"/>
      <c r="C114" s="786"/>
      <c r="D114" s="786"/>
      <c r="E114" s="786"/>
      <c r="F114" s="786"/>
      <c r="G114" s="786"/>
      <c r="H114" s="786"/>
      <c r="I114" s="786"/>
      <c r="J114" s="782"/>
      <c r="K114" s="782"/>
      <c r="L114" s="782"/>
      <c r="M114" s="782">
        <v>1</v>
      </c>
      <c r="N114" s="782">
        <v>1</v>
      </c>
    </row>
    <row r="115" spans="1:14">
      <c r="A115" s="29" t="s">
        <v>317</v>
      </c>
      <c r="B115" s="782"/>
      <c r="C115" s="786"/>
      <c r="D115" s="786"/>
      <c r="E115" s="786"/>
      <c r="F115" s="786"/>
      <c r="G115" s="786"/>
      <c r="H115" s="786"/>
      <c r="I115" s="786"/>
      <c r="J115" s="782"/>
      <c r="K115" s="782"/>
      <c r="L115" s="782"/>
      <c r="M115" s="782">
        <v>1</v>
      </c>
      <c r="N115" s="782">
        <v>1</v>
      </c>
    </row>
    <row r="116" spans="1:14">
      <c r="A116" s="28" t="s">
        <v>316</v>
      </c>
      <c r="B116" s="782">
        <v>4</v>
      </c>
      <c r="C116" s="786">
        <v>2</v>
      </c>
      <c r="D116" s="786"/>
      <c r="E116" s="786"/>
      <c r="F116" s="786">
        <v>1</v>
      </c>
      <c r="G116" s="786"/>
      <c r="H116" s="786"/>
      <c r="I116" s="786"/>
      <c r="J116" s="782"/>
      <c r="K116" s="782"/>
      <c r="L116" s="782"/>
      <c r="M116" s="782">
        <v>2</v>
      </c>
      <c r="N116" s="782">
        <v>9</v>
      </c>
    </row>
    <row r="117" spans="1:14">
      <c r="A117" s="29" t="s">
        <v>417</v>
      </c>
      <c r="B117" s="782"/>
      <c r="C117" s="786"/>
      <c r="D117" s="786"/>
      <c r="E117" s="786"/>
      <c r="F117" s="786"/>
      <c r="G117" s="786"/>
      <c r="H117" s="786"/>
      <c r="I117" s="786"/>
      <c r="J117" s="782"/>
      <c r="K117" s="782"/>
      <c r="L117" s="782"/>
      <c r="M117" s="782">
        <v>2</v>
      </c>
      <c r="N117" s="782">
        <v>2</v>
      </c>
    </row>
    <row r="118" spans="1:14">
      <c r="A118" s="29" t="s">
        <v>460</v>
      </c>
      <c r="B118" s="782">
        <v>4</v>
      </c>
      <c r="C118" s="786">
        <v>2</v>
      </c>
      <c r="D118" s="786"/>
      <c r="E118" s="786"/>
      <c r="F118" s="786">
        <v>1</v>
      </c>
      <c r="G118" s="786"/>
      <c r="H118" s="786"/>
      <c r="I118" s="786"/>
      <c r="J118" s="782"/>
      <c r="K118" s="782"/>
      <c r="L118" s="782"/>
      <c r="M118" s="782"/>
      <c r="N118" s="782">
        <v>7</v>
      </c>
    </row>
    <row r="119" spans="1:14">
      <c r="A119" s="103">
        <v>2008</v>
      </c>
      <c r="B119" s="783"/>
      <c r="C119" s="787">
        <v>1</v>
      </c>
      <c r="D119" s="787"/>
      <c r="E119" s="787"/>
      <c r="F119" s="787">
        <v>2</v>
      </c>
      <c r="G119" s="787"/>
      <c r="H119" s="787"/>
      <c r="I119" s="787"/>
      <c r="J119" s="783">
        <v>1</v>
      </c>
      <c r="K119" s="783">
        <v>5</v>
      </c>
      <c r="L119" s="783">
        <v>3</v>
      </c>
      <c r="M119" s="783">
        <v>2</v>
      </c>
      <c r="N119" s="783">
        <v>14</v>
      </c>
    </row>
    <row r="120" spans="1:14">
      <c r="A120" s="28" t="s">
        <v>319</v>
      </c>
      <c r="B120" s="782"/>
      <c r="C120" s="786"/>
      <c r="D120" s="786"/>
      <c r="E120" s="786"/>
      <c r="F120" s="786"/>
      <c r="G120" s="786"/>
      <c r="H120" s="786"/>
      <c r="I120" s="786"/>
      <c r="J120" s="782"/>
      <c r="K120" s="782"/>
      <c r="L120" s="782"/>
      <c r="M120" s="782">
        <v>1</v>
      </c>
      <c r="N120" s="782">
        <v>1</v>
      </c>
    </row>
    <row r="121" spans="1:14">
      <c r="A121" s="29" t="s">
        <v>317</v>
      </c>
      <c r="B121" s="782"/>
      <c r="C121" s="786"/>
      <c r="D121" s="786"/>
      <c r="E121" s="786"/>
      <c r="F121" s="786"/>
      <c r="G121" s="786"/>
      <c r="H121" s="786"/>
      <c r="I121" s="786"/>
      <c r="J121" s="782"/>
      <c r="K121" s="782"/>
      <c r="L121" s="782"/>
      <c r="M121" s="782">
        <v>1</v>
      </c>
      <c r="N121" s="782">
        <v>1</v>
      </c>
    </row>
    <row r="122" spans="1:14">
      <c r="A122" s="28" t="s">
        <v>316</v>
      </c>
      <c r="B122" s="782"/>
      <c r="C122" s="786">
        <v>1</v>
      </c>
      <c r="D122" s="786"/>
      <c r="E122" s="786"/>
      <c r="F122" s="786">
        <v>2</v>
      </c>
      <c r="G122" s="786"/>
      <c r="H122" s="786"/>
      <c r="I122" s="786"/>
      <c r="J122" s="782">
        <v>1</v>
      </c>
      <c r="K122" s="782">
        <v>5</v>
      </c>
      <c r="L122" s="782">
        <v>3</v>
      </c>
      <c r="M122" s="782">
        <v>1</v>
      </c>
      <c r="N122" s="782">
        <v>13</v>
      </c>
    </row>
    <row r="123" spans="1:14">
      <c r="A123" s="29" t="s">
        <v>460</v>
      </c>
      <c r="B123" s="782"/>
      <c r="C123" s="786">
        <v>1</v>
      </c>
      <c r="D123" s="786"/>
      <c r="E123" s="786"/>
      <c r="F123" s="786">
        <v>2</v>
      </c>
      <c r="G123" s="786"/>
      <c r="H123" s="786"/>
      <c r="I123" s="786"/>
      <c r="J123" s="782">
        <v>1</v>
      </c>
      <c r="K123" s="782">
        <v>5</v>
      </c>
      <c r="L123" s="782">
        <v>3</v>
      </c>
      <c r="M123" s="782">
        <v>1</v>
      </c>
      <c r="N123" s="782">
        <v>13</v>
      </c>
    </row>
    <row r="124" spans="1:14">
      <c r="A124" s="103">
        <v>2007</v>
      </c>
      <c r="B124" s="783"/>
      <c r="C124" s="787"/>
      <c r="D124" s="787">
        <v>1</v>
      </c>
      <c r="E124" s="787">
        <v>1</v>
      </c>
      <c r="F124" s="787"/>
      <c r="G124" s="787">
        <v>1</v>
      </c>
      <c r="H124" s="787"/>
      <c r="I124" s="787">
        <v>1</v>
      </c>
      <c r="J124" s="783">
        <v>3</v>
      </c>
      <c r="K124" s="783">
        <v>3</v>
      </c>
      <c r="L124" s="783">
        <v>1</v>
      </c>
      <c r="M124" s="783"/>
      <c r="N124" s="783">
        <v>11</v>
      </c>
    </row>
    <row r="125" spans="1:14">
      <c r="A125" s="28" t="s">
        <v>316</v>
      </c>
      <c r="B125" s="782"/>
      <c r="C125" s="786"/>
      <c r="D125" s="786">
        <v>1</v>
      </c>
      <c r="E125" s="786">
        <v>1</v>
      </c>
      <c r="F125" s="786"/>
      <c r="G125" s="786">
        <v>1</v>
      </c>
      <c r="H125" s="786"/>
      <c r="I125" s="786">
        <v>1</v>
      </c>
      <c r="J125" s="782">
        <v>3</v>
      </c>
      <c r="K125" s="782">
        <v>3</v>
      </c>
      <c r="L125" s="782">
        <v>1</v>
      </c>
      <c r="M125" s="782"/>
      <c r="N125" s="782">
        <v>11</v>
      </c>
    </row>
    <row r="126" spans="1:14">
      <c r="A126" s="29" t="s">
        <v>460</v>
      </c>
      <c r="B126" s="782"/>
      <c r="C126" s="786"/>
      <c r="D126" s="786">
        <v>1</v>
      </c>
      <c r="E126" s="786">
        <v>1</v>
      </c>
      <c r="F126" s="786"/>
      <c r="G126" s="786">
        <v>1</v>
      </c>
      <c r="H126" s="786"/>
      <c r="I126" s="786">
        <v>1</v>
      </c>
      <c r="J126" s="782">
        <v>3</v>
      </c>
      <c r="K126" s="782">
        <v>3</v>
      </c>
      <c r="L126" s="782">
        <v>1</v>
      </c>
      <c r="M126" s="782"/>
      <c r="N126" s="782">
        <v>11</v>
      </c>
    </row>
    <row r="127" spans="1:14">
      <c r="A127" s="16" t="s">
        <v>282</v>
      </c>
      <c r="B127" s="784">
        <v>28</v>
      </c>
      <c r="C127" s="786">
        <v>30</v>
      </c>
      <c r="D127" s="786">
        <v>28</v>
      </c>
      <c r="E127" s="786">
        <v>32</v>
      </c>
      <c r="F127" s="786">
        <v>37</v>
      </c>
      <c r="G127" s="786">
        <v>34</v>
      </c>
      <c r="H127" s="786">
        <v>25</v>
      </c>
      <c r="I127" s="786">
        <v>44</v>
      </c>
      <c r="J127" s="786">
        <v>31</v>
      </c>
      <c r="K127" s="786">
        <v>28</v>
      </c>
      <c r="L127" s="784">
        <v>47</v>
      </c>
      <c r="M127" s="784">
        <v>32</v>
      </c>
      <c r="N127" s="784">
        <v>396</v>
      </c>
    </row>
  </sheetData>
  <mergeCells count="2">
    <mergeCell ref="A1:N1"/>
    <mergeCell ref="A2:N2"/>
  </mergeCells>
  <phoneticPr fontId="3"/>
  <hyperlinks>
    <hyperlink ref="A2" r:id="rId2" display="高原清光HP" xr:uid="{00000000-0004-0000-0A00-000000000000}"/>
    <hyperlink ref="A1" r:id="rId3" xr:uid="{00000000-0004-0000-0A00-000001000000}"/>
  </hyperlinks>
  <printOptions horizontalCentered="1"/>
  <pageMargins left="0.39370078740157483" right="0.39370078740157483" top="0.74803149606299213" bottom="0.74803149606299213" header="0.31496062992125984" footer="0.31496062992125984"/>
  <pageSetup paperSize="9" orientation="portrait" horizontalDpi="4294967293" verticalDpi="0" r:id="rId4"/>
  <headerFooter>
    <oddFooter xml:space="preserve">&amp;C&amp;P/&amp;N&amp;R&amp;9&amp;F_&amp;A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D13"/>
  <sheetViews>
    <sheetView workbookViewId="0"/>
  </sheetViews>
  <sheetFormatPr defaultRowHeight="13.5"/>
  <sheetData>
    <row r="1" spans="2:4" ht="17.25">
      <c r="D1" s="31" t="s">
        <v>1208</v>
      </c>
    </row>
    <row r="3" spans="2:4" ht="14.25" customHeight="1">
      <c r="B3" t="s">
        <v>507</v>
      </c>
    </row>
    <row r="4" spans="2:4">
      <c r="C4" s="10" t="s">
        <v>508</v>
      </c>
    </row>
    <row r="5" spans="2:4">
      <c r="C5" s="10" t="s">
        <v>509</v>
      </c>
    </row>
    <row r="6" spans="2:4">
      <c r="C6" s="10" t="s">
        <v>510</v>
      </c>
    </row>
    <row r="7" spans="2:4">
      <c r="C7" s="10" t="s">
        <v>511</v>
      </c>
    </row>
    <row r="8" spans="2:4">
      <c r="C8" s="10" t="s">
        <v>512</v>
      </c>
    </row>
    <row r="9" spans="2:4">
      <c r="C9" s="10" t="s">
        <v>513</v>
      </c>
    </row>
    <row r="10" spans="2:4">
      <c r="C10" s="10" t="s">
        <v>1209</v>
      </c>
    </row>
    <row r="12" spans="2:4">
      <c r="B12" t="s">
        <v>506</v>
      </c>
    </row>
    <row r="13" spans="2:4">
      <c r="C13" t="s">
        <v>1099</v>
      </c>
    </row>
  </sheetData>
  <phoneticPr fontId="3"/>
  <hyperlinks>
    <hyperlink ref="C4" r:id="rId1" xr:uid="{00000000-0004-0000-0B00-000000000000}"/>
    <hyperlink ref="C5" r:id="rId2" xr:uid="{00000000-0004-0000-0B00-000001000000}"/>
    <hyperlink ref="C6" r:id="rId3" xr:uid="{00000000-0004-0000-0B00-000002000000}"/>
    <hyperlink ref="C7" r:id="rId4" xr:uid="{00000000-0004-0000-0B00-000003000000}"/>
    <hyperlink ref="C8" r:id="rId5" xr:uid="{00000000-0004-0000-0B00-000004000000}"/>
    <hyperlink ref="C9" r:id="rId6" xr:uid="{00000000-0004-0000-0B00-000005000000}"/>
    <hyperlink ref="C10" r:id="rId7" xr:uid="{00000000-0004-0000-0B00-000006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4:E48"/>
  <sheetViews>
    <sheetView topLeftCell="A25" workbookViewId="0">
      <selection activeCell="F50" sqref="F50"/>
    </sheetView>
  </sheetViews>
  <sheetFormatPr defaultRowHeight="13.5"/>
  <sheetData>
    <row r="4" spans="1:1">
      <c r="A4" s="10" t="s">
        <v>4541</v>
      </c>
    </row>
    <row r="7" spans="1:1">
      <c r="A7" s="10" t="s">
        <v>4285</v>
      </c>
    </row>
    <row r="8" spans="1:1">
      <c r="A8" t="s">
        <v>4283</v>
      </c>
    </row>
    <row r="9" spans="1:1">
      <c r="A9" t="s">
        <v>4279</v>
      </c>
    </row>
    <row r="10" spans="1:1">
      <c r="A10" t="s">
        <v>4280</v>
      </c>
    </row>
    <row r="11" spans="1:1">
      <c r="A11" t="s">
        <v>4281</v>
      </c>
    </row>
    <row r="12" spans="1:1">
      <c r="A12" s="10" t="s">
        <v>4282</v>
      </c>
    </row>
    <row r="13" spans="1:1">
      <c r="A13" t="s">
        <v>4284</v>
      </c>
    </row>
    <row r="14" spans="1:1">
      <c r="A14" t="s">
        <v>4277</v>
      </c>
    </row>
    <row r="15" spans="1:1">
      <c r="A15" s="10" t="s">
        <v>4278</v>
      </c>
    </row>
    <row r="16" spans="1:1">
      <c r="A16" s="10" t="s">
        <v>4542</v>
      </c>
    </row>
    <row r="18" spans="1:5">
      <c r="A18" s="10" t="s">
        <v>4286</v>
      </c>
    </row>
    <row r="19" spans="1:5">
      <c r="A19" t="s">
        <v>4287</v>
      </c>
    </row>
    <row r="21" spans="1:5">
      <c r="A21" t="s">
        <v>4354</v>
      </c>
    </row>
    <row r="22" spans="1:5">
      <c r="A22" s="10" t="s">
        <v>4364</v>
      </c>
    </row>
    <row r="23" spans="1:5">
      <c r="A23" t="s">
        <v>4365</v>
      </c>
      <c r="E23" t="s">
        <v>4366</v>
      </c>
    </row>
    <row r="25" spans="1:5">
      <c r="A25" s="10" t="s">
        <v>4367</v>
      </c>
    </row>
    <row r="26" spans="1:5">
      <c r="A26" t="s">
        <v>4368</v>
      </c>
      <c r="E26" s="794" t="s">
        <v>4366</v>
      </c>
    </row>
    <row r="28" spans="1:5">
      <c r="A28" s="10" t="s">
        <v>4355</v>
      </c>
    </row>
    <row r="29" spans="1:5">
      <c r="A29" t="s">
        <v>4356</v>
      </c>
    </row>
    <row r="31" spans="1:5">
      <c r="A31" s="10" t="s">
        <v>4359</v>
      </c>
    </row>
    <row r="32" spans="1:5">
      <c r="A32" t="s">
        <v>4360</v>
      </c>
    </row>
    <row r="34" spans="1:5">
      <c r="A34" s="10" t="s">
        <v>4546</v>
      </c>
    </row>
    <row r="35" spans="1:5">
      <c r="A35" t="s">
        <v>4361</v>
      </c>
      <c r="E35" s="794" t="s">
        <v>4366</v>
      </c>
    </row>
    <row r="37" spans="1:5">
      <c r="A37" s="10" t="s">
        <v>4362</v>
      </c>
    </row>
    <row r="38" spans="1:5">
      <c r="A38" t="s">
        <v>4363</v>
      </c>
    </row>
    <row r="40" spans="1:5">
      <c r="A40" s="10" t="s">
        <v>4357</v>
      </c>
    </row>
    <row r="41" spans="1:5">
      <c r="A41" t="s">
        <v>4358</v>
      </c>
    </row>
    <row r="43" spans="1:5">
      <c r="A43" s="10" t="s">
        <v>4543</v>
      </c>
    </row>
    <row r="44" spans="1:5">
      <c r="A44" t="s">
        <v>4544</v>
      </c>
      <c r="C44" t="s">
        <v>4545</v>
      </c>
    </row>
    <row r="47" spans="1:5">
      <c r="A47" s="10" t="s">
        <v>4619</v>
      </c>
    </row>
    <row r="48" spans="1:5">
      <c r="A48" t="s">
        <v>4620</v>
      </c>
    </row>
  </sheetData>
  <phoneticPr fontId="3"/>
  <hyperlinks>
    <hyperlink ref="A15" r:id="rId1" xr:uid="{00000000-0004-0000-0C00-000000000000}"/>
    <hyperlink ref="A16" r:id="rId2" xr:uid="{00000000-0004-0000-0C00-000001000000}"/>
    <hyperlink ref="A12" r:id="rId3" xr:uid="{00000000-0004-0000-0C00-000002000000}"/>
    <hyperlink ref="A7" r:id="rId4" xr:uid="{00000000-0004-0000-0C00-000003000000}"/>
    <hyperlink ref="A4" r:id="rId5" xr:uid="{00000000-0004-0000-0C00-000004000000}"/>
    <hyperlink ref="A18" r:id="rId6" xr:uid="{00000000-0004-0000-0C00-000005000000}"/>
    <hyperlink ref="A28" r:id="rId7" xr:uid="{00000000-0004-0000-0C00-000006000000}"/>
    <hyperlink ref="A40" r:id="rId8" xr:uid="{00000000-0004-0000-0C00-000007000000}"/>
    <hyperlink ref="A31" r:id="rId9" xr:uid="{00000000-0004-0000-0C00-000008000000}"/>
    <hyperlink ref="A34" r:id="rId10" xr:uid="{00000000-0004-0000-0C00-000009000000}"/>
    <hyperlink ref="A37" r:id="rId11" xr:uid="{00000000-0004-0000-0C00-00000A000000}"/>
    <hyperlink ref="A22" r:id="rId12" xr:uid="{00000000-0004-0000-0C00-00000B000000}"/>
    <hyperlink ref="A25" r:id="rId13" xr:uid="{00000000-0004-0000-0C00-00000C000000}"/>
    <hyperlink ref="A43" r:id="rId14" xr:uid="{00000000-0004-0000-0C00-00000D000000}"/>
    <hyperlink ref="A47" r:id="rId15" xr:uid="{00000000-0004-0000-0C00-00000E000000}"/>
  </hyperlinks>
  <pageMargins left="0.7" right="0.7" top="0.75" bottom="0.75" header="0.3" footer="0.3"/>
  <pageSetup paperSize="9" orientation="portrait" horizontalDpi="4294967293" verticalDpi="0" r:id="rId1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66"/>
  <sheetViews>
    <sheetView topLeftCell="A31" workbookViewId="0">
      <selection activeCell="G27" sqref="G27"/>
    </sheetView>
  </sheetViews>
  <sheetFormatPr defaultRowHeight="12"/>
  <cols>
    <col min="1" max="1" width="9.375" style="17" customWidth="1"/>
    <col min="2" max="2" width="6.375" style="17" customWidth="1"/>
    <col min="3" max="5" width="11.375" style="17" customWidth="1"/>
    <col min="6" max="6" width="8.875" style="17" customWidth="1"/>
    <col min="7" max="7" width="10.25" style="17" customWidth="1"/>
    <col min="8" max="8" width="12" style="17" customWidth="1"/>
    <col min="9" max="9" width="5" style="17" bestFit="1" customWidth="1"/>
    <col min="10" max="10" width="6" style="17" bestFit="1" customWidth="1"/>
    <col min="11" max="16384" width="9" style="17"/>
  </cols>
  <sheetData>
    <row r="1" spans="1:5" ht="13.5">
      <c r="A1" s="136" t="s">
        <v>3544</v>
      </c>
    </row>
    <row r="2" spans="1:5">
      <c r="A2" s="17" t="s">
        <v>3547</v>
      </c>
    </row>
    <row r="3" spans="1:5">
      <c r="A3" s="17" t="s">
        <v>3683</v>
      </c>
    </row>
    <row r="4" spans="1:5" ht="14.25">
      <c r="A4" s="138" t="s">
        <v>3682</v>
      </c>
      <c r="E4" s="17" t="s">
        <v>3555</v>
      </c>
    </row>
    <row r="6" spans="1:5">
      <c r="A6" s="17" t="s">
        <v>4089</v>
      </c>
    </row>
    <row r="7" spans="1:5">
      <c r="B7" s="17" t="s">
        <v>2097</v>
      </c>
      <c r="C7" s="17" t="s">
        <v>2098</v>
      </c>
      <c r="D7" s="17" t="s">
        <v>2099</v>
      </c>
    </row>
    <row r="8" spans="1:5">
      <c r="A8" s="17" t="s">
        <v>1</v>
      </c>
      <c r="B8" s="17">
        <v>7</v>
      </c>
      <c r="C8" s="17">
        <v>0</v>
      </c>
      <c r="D8" s="137">
        <v>97.6</v>
      </c>
    </row>
    <row r="9" spans="1:5">
      <c r="A9" s="17" t="s">
        <v>617</v>
      </c>
      <c r="B9" s="17">
        <v>13</v>
      </c>
      <c r="C9" s="17">
        <v>0</v>
      </c>
      <c r="D9" s="137">
        <v>149.4</v>
      </c>
    </row>
    <row r="10" spans="1:5">
      <c r="A10" s="17" t="s">
        <v>768</v>
      </c>
      <c r="B10" s="17">
        <v>23</v>
      </c>
      <c r="C10" s="17">
        <v>12</v>
      </c>
      <c r="D10" s="137">
        <v>258.2</v>
      </c>
    </row>
    <row r="11" spans="1:5">
      <c r="A11" s="17" t="s">
        <v>2100</v>
      </c>
      <c r="C11" s="17">
        <v>41</v>
      </c>
      <c r="D11" s="137"/>
    </row>
    <row r="12" spans="1:5">
      <c r="A12" s="17" t="s">
        <v>2101</v>
      </c>
      <c r="B12" s="17">
        <v>11</v>
      </c>
      <c r="C12" s="17">
        <v>7</v>
      </c>
      <c r="D12" s="137">
        <v>175.00000000000006</v>
      </c>
    </row>
    <row r="13" spans="1:5">
      <c r="A13" s="17" t="s">
        <v>36</v>
      </c>
      <c r="B13" s="17">
        <v>29</v>
      </c>
      <c r="C13" s="17">
        <v>0</v>
      </c>
      <c r="D13" s="137">
        <v>312.50000000000011</v>
      </c>
    </row>
    <row r="14" spans="1:5">
      <c r="A14" s="17" t="s">
        <v>18</v>
      </c>
      <c r="B14" s="17">
        <v>17</v>
      </c>
      <c r="C14" s="17">
        <v>0</v>
      </c>
      <c r="D14" s="137">
        <v>166.79999999999993</v>
      </c>
    </row>
    <row r="15" spans="1:5">
      <c r="A15" s="17" t="s">
        <v>2102</v>
      </c>
      <c r="B15" s="17">
        <v>100</v>
      </c>
      <c r="C15" s="17">
        <v>60</v>
      </c>
      <c r="D15" s="137">
        <v>1159.5</v>
      </c>
    </row>
    <row r="18" spans="1:9">
      <c r="A18" s="17" t="s">
        <v>4639</v>
      </c>
    </row>
    <row r="19" spans="1:9">
      <c r="A19" s="89" t="s">
        <v>2</v>
      </c>
      <c r="B19" s="90" t="s">
        <v>4636</v>
      </c>
      <c r="C19" s="91" t="s">
        <v>53</v>
      </c>
      <c r="D19" s="91" t="s">
        <v>3</v>
      </c>
      <c r="E19" s="91" t="s">
        <v>1226</v>
      </c>
      <c r="F19" s="91" t="s">
        <v>4892</v>
      </c>
      <c r="G19" s="91" t="s">
        <v>52</v>
      </c>
      <c r="H19" s="91" t="s">
        <v>4</v>
      </c>
      <c r="I19" s="91" t="s">
        <v>5</v>
      </c>
    </row>
    <row r="20" spans="1:9">
      <c r="A20" s="34" t="s">
        <v>6</v>
      </c>
      <c r="B20" s="35">
        <v>7</v>
      </c>
      <c r="C20" s="35">
        <v>7</v>
      </c>
      <c r="D20" s="37">
        <v>1</v>
      </c>
      <c r="E20" s="36">
        <v>91.9</v>
      </c>
      <c r="F20" s="36">
        <v>100.19999999999999</v>
      </c>
      <c r="G20" s="4" t="s">
        <v>7</v>
      </c>
      <c r="H20" s="918">
        <v>42206</v>
      </c>
      <c r="I20" s="4">
        <v>785</v>
      </c>
    </row>
    <row r="21" spans="1:9">
      <c r="A21" s="80" t="s">
        <v>8</v>
      </c>
      <c r="B21" s="81">
        <v>13</v>
      </c>
      <c r="C21" s="81">
        <v>13</v>
      </c>
      <c r="D21" s="82">
        <v>1</v>
      </c>
      <c r="E21" s="83">
        <v>155.5</v>
      </c>
      <c r="F21" s="83">
        <v>148.1</v>
      </c>
      <c r="G21" s="84" t="s">
        <v>4635</v>
      </c>
      <c r="H21" s="919">
        <v>42346</v>
      </c>
      <c r="I21" s="84">
        <v>403</v>
      </c>
    </row>
    <row r="22" spans="1:9">
      <c r="A22" s="773" t="s">
        <v>9</v>
      </c>
      <c r="B22" s="765">
        <v>34</v>
      </c>
      <c r="C22" s="765">
        <v>34</v>
      </c>
      <c r="D22" s="774">
        <v>1</v>
      </c>
      <c r="E22" s="766">
        <v>346.8</v>
      </c>
      <c r="F22" s="766">
        <v>399.80000000000007</v>
      </c>
      <c r="G22" s="99" t="s">
        <v>30</v>
      </c>
      <c r="H22" s="920">
        <v>43371</v>
      </c>
      <c r="I22" s="767">
        <v>222</v>
      </c>
    </row>
    <row r="23" spans="1:9">
      <c r="A23" s="924" t="s">
        <v>10</v>
      </c>
      <c r="B23" s="907">
        <v>31</v>
      </c>
      <c r="C23" s="907">
        <v>31</v>
      </c>
      <c r="D23" s="910">
        <v>1</v>
      </c>
      <c r="E23" s="908">
        <v>342.1</v>
      </c>
      <c r="F23" s="908">
        <v>364.99999999999994</v>
      </c>
      <c r="G23" s="909" t="s">
        <v>11</v>
      </c>
      <c r="H23" s="925">
        <v>43734</v>
      </c>
      <c r="I23" s="909">
        <v>249</v>
      </c>
    </row>
    <row r="24" spans="1:9">
      <c r="A24" s="739" t="s">
        <v>12</v>
      </c>
      <c r="B24" s="740">
        <v>18</v>
      </c>
      <c r="C24" s="740">
        <v>18</v>
      </c>
      <c r="D24" s="741">
        <v>1</v>
      </c>
      <c r="E24" s="742">
        <v>233.8</v>
      </c>
      <c r="F24" s="742">
        <v>270.10000000000002</v>
      </c>
      <c r="G24" s="743" t="s">
        <v>13</v>
      </c>
      <c r="H24" s="921">
        <v>43266</v>
      </c>
      <c r="I24" s="743">
        <v>280</v>
      </c>
    </row>
    <row r="25" spans="1:9">
      <c r="A25" s="122" t="s">
        <v>14</v>
      </c>
      <c r="B25" s="123">
        <v>29</v>
      </c>
      <c r="C25" s="123">
        <v>29</v>
      </c>
      <c r="D25" s="135">
        <v>1</v>
      </c>
      <c r="E25" s="124">
        <v>304</v>
      </c>
      <c r="F25" s="124">
        <v>312.50000000000011</v>
      </c>
      <c r="G25" s="125" t="s">
        <v>15</v>
      </c>
      <c r="H25" s="922">
        <v>42900</v>
      </c>
      <c r="I25" s="125">
        <v>389</v>
      </c>
    </row>
    <row r="26" spans="1:9">
      <c r="A26" s="85" t="s">
        <v>16</v>
      </c>
      <c r="B26" s="86">
        <v>17</v>
      </c>
      <c r="C26" s="86">
        <v>17</v>
      </c>
      <c r="D26" s="87">
        <v>1</v>
      </c>
      <c r="E26" s="88">
        <v>153.9</v>
      </c>
      <c r="F26" s="88">
        <v>167.29999999999993</v>
      </c>
      <c r="G26" s="5" t="s">
        <v>17</v>
      </c>
      <c r="H26" s="923">
        <v>42451</v>
      </c>
      <c r="I26" s="5">
        <v>563</v>
      </c>
    </row>
    <row r="27" spans="1:9">
      <c r="A27" s="107" t="s">
        <v>4087</v>
      </c>
      <c r="B27" s="35">
        <v>149</v>
      </c>
      <c r="C27" s="954">
        <v>149</v>
      </c>
      <c r="D27" s="955">
        <v>1</v>
      </c>
      <c r="E27" s="36">
        <v>1628.0000000000002</v>
      </c>
      <c r="F27" s="956">
        <v>1762.9999999999998</v>
      </c>
      <c r="G27" s="4" t="s">
        <v>4891</v>
      </c>
      <c r="H27" s="918">
        <v>43751</v>
      </c>
      <c r="I27" s="4">
        <v>181</v>
      </c>
    </row>
    <row r="28" spans="1:9">
      <c r="A28" s="107" t="s">
        <v>4893</v>
      </c>
      <c r="B28" s="23">
        <v>11</v>
      </c>
      <c r="C28" s="23">
        <v>11</v>
      </c>
      <c r="D28" s="864"/>
      <c r="E28" s="864"/>
      <c r="F28" s="864"/>
      <c r="G28" s="864"/>
      <c r="H28" s="864"/>
      <c r="I28" s="864"/>
    </row>
    <row r="29" spans="1:9">
      <c r="A29" s="107" t="s">
        <v>264</v>
      </c>
      <c r="B29" s="23">
        <v>160</v>
      </c>
      <c r="C29" s="23">
        <v>160</v>
      </c>
      <c r="D29" s="864"/>
      <c r="E29" s="864"/>
      <c r="F29" s="864"/>
      <c r="G29" s="864"/>
      <c r="H29" s="864"/>
      <c r="I29" s="864"/>
    </row>
    <row r="30" spans="1:9">
      <c r="A30" s="864"/>
      <c r="B30" s="22" t="s">
        <v>4254</v>
      </c>
      <c r="C30" s="778">
        <v>0</v>
      </c>
      <c r="D30" s="864"/>
      <c r="E30" s="864"/>
      <c r="F30" s="864"/>
      <c r="G30" s="864"/>
      <c r="H30" s="864"/>
      <c r="I30" s="864"/>
    </row>
    <row r="31" spans="1:9">
      <c r="A31" s="17" t="s">
        <v>4640</v>
      </c>
    </row>
    <row r="32" spans="1:9">
      <c r="A32" s="927" t="s">
        <v>4638</v>
      </c>
      <c r="B32" s="927" t="s">
        <v>4636</v>
      </c>
      <c r="C32" s="917" t="s">
        <v>527</v>
      </c>
      <c r="D32" s="917" t="s">
        <v>4526</v>
      </c>
      <c r="E32" s="917" t="s">
        <v>4527</v>
      </c>
      <c r="F32" s="917" t="s">
        <v>529</v>
      </c>
      <c r="G32" s="927" t="s">
        <v>530</v>
      </c>
      <c r="H32" s="917" t="s">
        <v>4637</v>
      </c>
    </row>
    <row r="33" spans="1:10">
      <c r="A33" s="799" t="s">
        <v>6</v>
      </c>
      <c r="B33" s="799">
        <v>7</v>
      </c>
      <c r="C33" s="904">
        <v>6638</v>
      </c>
      <c r="D33" s="904">
        <v>3470</v>
      </c>
      <c r="E33" s="904">
        <v>0</v>
      </c>
      <c r="F33" s="904">
        <v>0</v>
      </c>
      <c r="G33" s="916">
        <f>SUM(C33:F33)</f>
        <v>10108</v>
      </c>
      <c r="H33" s="904">
        <f>G33/B33</f>
        <v>1444</v>
      </c>
    </row>
    <row r="34" spans="1:10">
      <c r="A34" s="799" t="s">
        <v>8</v>
      </c>
      <c r="B34" s="799">
        <v>13</v>
      </c>
      <c r="C34" s="904">
        <v>17817</v>
      </c>
      <c r="D34" s="904">
        <v>4340</v>
      </c>
      <c r="E34" s="904">
        <v>0</v>
      </c>
      <c r="F34" s="904">
        <v>0</v>
      </c>
      <c r="G34" s="916">
        <f t="shared" ref="G34:G40" si="0">SUM(C34:F34)</f>
        <v>22157</v>
      </c>
      <c r="H34" s="904">
        <f t="shared" ref="H34:H40" si="1">G34/B34</f>
        <v>1704.3846153846155</v>
      </c>
    </row>
    <row r="35" spans="1:10">
      <c r="A35" s="799" t="s">
        <v>9</v>
      </c>
      <c r="B35" s="799">
        <v>34</v>
      </c>
      <c r="C35" s="904">
        <v>69709</v>
      </c>
      <c r="D35" s="904">
        <v>8328</v>
      </c>
      <c r="E35" s="904">
        <v>8160</v>
      </c>
      <c r="F35" s="904">
        <v>13160</v>
      </c>
      <c r="G35" s="916">
        <f t="shared" si="0"/>
        <v>99357</v>
      </c>
      <c r="H35" s="904">
        <f t="shared" si="1"/>
        <v>2922.2647058823532</v>
      </c>
    </row>
    <row r="36" spans="1:10">
      <c r="A36" s="799" t="s">
        <v>10</v>
      </c>
      <c r="B36" s="799">
        <v>31</v>
      </c>
      <c r="C36" s="904">
        <v>50376</v>
      </c>
      <c r="D36" s="904">
        <v>3000</v>
      </c>
      <c r="E36" s="904">
        <v>19030</v>
      </c>
      <c r="F36" s="904">
        <v>48420</v>
      </c>
      <c r="G36" s="916">
        <f t="shared" si="0"/>
        <v>120826</v>
      </c>
      <c r="H36" s="904">
        <f t="shared" si="1"/>
        <v>3897.6129032258063</v>
      </c>
    </row>
    <row r="37" spans="1:10">
      <c r="A37" s="799" t="s">
        <v>12</v>
      </c>
      <c r="B37" s="799">
        <v>18</v>
      </c>
      <c r="C37" s="904">
        <v>21721</v>
      </c>
      <c r="D37" s="904">
        <v>7060</v>
      </c>
      <c r="E37" s="904">
        <v>1990</v>
      </c>
      <c r="F37" s="904">
        <v>12900</v>
      </c>
      <c r="G37" s="916">
        <f t="shared" si="0"/>
        <v>43671</v>
      </c>
      <c r="H37" s="904">
        <f t="shared" si="1"/>
        <v>2426.1666666666665</v>
      </c>
    </row>
    <row r="38" spans="1:10">
      <c r="A38" s="799" t="s">
        <v>14</v>
      </c>
      <c r="B38" s="799">
        <v>29</v>
      </c>
      <c r="C38" s="904">
        <v>52421</v>
      </c>
      <c r="D38" s="904">
        <v>5100</v>
      </c>
      <c r="E38" s="904">
        <v>3780</v>
      </c>
      <c r="F38" s="904">
        <v>0</v>
      </c>
      <c r="G38" s="916">
        <f t="shared" si="0"/>
        <v>61301</v>
      </c>
      <c r="H38" s="904">
        <f t="shared" si="1"/>
        <v>2113.8275862068967</v>
      </c>
    </row>
    <row r="39" spans="1:10">
      <c r="A39" s="799" t="s">
        <v>16</v>
      </c>
      <c r="B39" s="799">
        <v>17</v>
      </c>
      <c r="C39" s="904">
        <v>10074</v>
      </c>
      <c r="D39" s="904">
        <v>4749</v>
      </c>
      <c r="E39" s="904">
        <v>0</v>
      </c>
      <c r="F39" s="904">
        <v>0</v>
      </c>
      <c r="G39" s="916">
        <f t="shared" si="0"/>
        <v>14823</v>
      </c>
      <c r="H39" s="904">
        <f t="shared" si="1"/>
        <v>871.94117647058829</v>
      </c>
    </row>
    <row r="40" spans="1:10">
      <c r="A40" s="799" t="s">
        <v>264</v>
      </c>
      <c r="B40" s="926">
        <f>SUM(B33:B39)</f>
        <v>149</v>
      </c>
      <c r="C40" s="904">
        <v>228756</v>
      </c>
      <c r="D40" s="904">
        <v>36047</v>
      </c>
      <c r="E40" s="904">
        <v>32960</v>
      </c>
      <c r="F40" s="904">
        <v>74480</v>
      </c>
      <c r="G40" s="916">
        <f t="shared" si="0"/>
        <v>372243</v>
      </c>
      <c r="H40" s="904">
        <f t="shared" si="1"/>
        <v>2498.2751677852348</v>
      </c>
    </row>
    <row r="42" spans="1:10">
      <c r="A42" s="17" t="s">
        <v>4641</v>
      </c>
    </row>
    <row r="43" spans="1:10">
      <c r="A43" s="927" t="s">
        <v>4638</v>
      </c>
      <c r="B43" s="927" t="s">
        <v>4636</v>
      </c>
      <c r="C43" s="927" t="s">
        <v>4645</v>
      </c>
      <c r="D43" s="927" t="s">
        <v>4646</v>
      </c>
      <c r="E43" s="917" t="s">
        <v>4647</v>
      </c>
      <c r="F43" s="929" t="s">
        <v>4650</v>
      </c>
      <c r="G43" s="936" t="s">
        <v>4876</v>
      </c>
      <c r="H43" s="927" t="s">
        <v>4875</v>
      </c>
      <c r="I43" s="927" t="s">
        <v>4651</v>
      </c>
      <c r="J43" s="927" t="s">
        <v>4667</v>
      </c>
    </row>
    <row r="44" spans="1:10">
      <c r="A44" s="799" t="s">
        <v>6</v>
      </c>
      <c r="B44" s="799">
        <v>7</v>
      </c>
      <c r="C44" s="931">
        <v>42138</v>
      </c>
      <c r="D44" s="931">
        <v>42197</v>
      </c>
      <c r="E44" s="932">
        <f>D44-C44</f>
        <v>59</v>
      </c>
      <c r="F44" s="932">
        <v>6</v>
      </c>
      <c r="G44" s="949">
        <f>B44/F44</f>
        <v>1.1666666666666667</v>
      </c>
      <c r="H44" s="933">
        <v>6</v>
      </c>
      <c r="I44" s="933"/>
      <c r="J44" s="933"/>
    </row>
    <row r="45" spans="1:10">
      <c r="A45" s="799" t="s">
        <v>8</v>
      </c>
      <c r="B45" s="799">
        <v>13</v>
      </c>
      <c r="C45" s="931">
        <v>42224</v>
      </c>
      <c r="D45" s="931">
        <v>42334</v>
      </c>
      <c r="E45" s="932">
        <f t="shared" ref="E45:E52" si="2">D45-C45</f>
        <v>110</v>
      </c>
      <c r="F45" s="932">
        <v>8</v>
      </c>
      <c r="G45" s="949">
        <f t="shared" ref="G45:G53" si="3">B45/F45</f>
        <v>1.625</v>
      </c>
      <c r="H45" s="933">
        <v>8</v>
      </c>
      <c r="I45" s="933"/>
      <c r="J45" s="933"/>
    </row>
    <row r="46" spans="1:10">
      <c r="A46" s="799" t="s">
        <v>16</v>
      </c>
      <c r="B46" s="799">
        <v>17</v>
      </c>
      <c r="C46" s="931">
        <v>42358</v>
      </c>
      <c r="D46" s="931">
        <v>42441</v>
      </c>
      <c r="E46" s="932">
        <f t="shared" si="2"/>
        <v>83</v>
      </c>
      <c r="F46" s="932">
        <v>9</v>
      </c>
      <c r="G46" s="949">
        <f t="shared" si="3"/>
        <v>1.8888888888888888</v>
      </c>
      <c r="H46" s="933">
        <v>9</v>
      </c>
      <c r="I46" s="933"/>
      <c r="J46" s="933"/>
    </row>
    <row r="47" spans="1:10" s="930" customFormat="1">
      <c r="A47" s="814" t="s">
        <v>9</v>
      </c>
      <c r="B47" s="814">
        <v>3</v>
      </c>
      <c r="C47" s="950">
        <v>42450</v>
      </c>
      <c r="D47" s="950">
        <v>42470</v>
      </c>
      <c r="E47" s="951">
        <f t="shared" si="2"/>
        <v>20</v>
      </c>
      <c r="F47" s="951">
        <v>2</v>
      </c>
      <c r="G47" s="952">
        <f t="shared" si="3"/>
        <v>1.5</v>
      </c>
      <c r="H47" s="953">
        <v>2</v>
      </c>
      <c r="I47" s="953"/>
      <c r="J47" s="953"/>
    </row>
    <row r="48" spans="1:10">
      <c r="A48" s="799" t="s">
        <v>14</v>
      </c>
      <c r="B48" s="799">
        <v>29</v>
      </c>
      <c r="C48" s="931">
        <v>42686</v>
      </c>
      <c r="D48" s="931">
        <v>42893</v>
      </c>
      <c r="E48" s="932">
        <f t="shared" si="2"/>
        <v>207</v>
      </c>
      <c r="F48" s="932">
        <v>16</v>
      </c>
      <c r="G48" s="949">
        <f t="shared" si="3"/>
        <v>1.8125</v>
      </c>
      <c r="H48" s="933">
        <v>16</v>
      </c>
      <c r="I48" s="933"/>
      <c r="J48" s="933"/>
    </row>
    <row r="49" spans="1:10" s="930" customFormat="1">
      <c r="A49" s="814" t="s">
        <v>9</v>
      </c>
      <c r="B49" s="814">
        <v>19</v>
      </c>
      <c r="C49" s="950">
        <v>42908</v>
      </c>
      <c r="D49" s="950">
        <v>43083</v>
      </c>
      <c r="E49" s="951">
        <f t="shared" si="2"/>
        <v>175</v>
      </c>
      <c r="F49" s="951">
        <v>13</v>
      </c>
      <c r="G49" s="952">
        <f t="shared" si="3"/>
        <v>1.4615384615384615</v>
      </c>
      <c r="H49" s="953">
        <v>10</v>
      </c>
      <c r="I49" s="953">
        <v>3</v>
      </c>
      <c r="J49" s="953"/>
    </row>
    <row r="50" spans="1:10">
      <c r="A50" s="799" t="s">
        <v>12</v>
      </c>
      <c r="B50" s="799">
        <v>18</v>
      </c>
      <c r="C50" s="931">
        <v>43110</v>
      </c>
      <c r="D50" s="931">
        <v>43238</v>
      </c>
      <c r="E50" s="932">
        <f t="shared" si="2"/>
        <v>128</v>
      </c>
      <c r="F50" s="932">
        <v>11</v>
      </c>
      <c r="G50" s="949">
        <f t="shared" si="3"/>
        <v>1.6363636363636365</v>
      </c>
      <c r="H50" s="933">
        <v>6</v>
      </c>
      <c r="I50" s="933">
        <v>5</v>
      </c>
      <c r="J50" s="933">
        <v>2</v>
      </c>
    </row>
    <row r="51" spans="1:10" s="930" customFormat="1">
      <c r="A51" s="814" t="s">
        <v>9</v>
      </c>
      <c r="B51" s="814">
        <v>12</v>
      </c>
      <c r="C51" s="950">
        <v>43264</v>
      </c>
      <c r="D51" s="950">
        <v>43356</v>
      </c>
      <c r="E51" s="951">
        <f t="shared" si="2"/>
        <v>92</v>
      </c>
      <c r="F51" s="951">
        <v>8</v>
      </c>
      <c r="G51" s="952">
        <f t="shared" si="3"/>
        <v>1.5</v>
      </c>
      <c r="H51" s="953">
        <v>4</v>
      </c>
      <c r="I51" s="953">
        <v>4</v>
      </c>
      <c r="J51" s="953">
        <v>4</v>
      </c>
    </row>
    <row r="52" spans="1:10" s="930" customFormat="1">
      <c r="A52" s="799" t="s">
        <v>10</v>
      </c>
      <c r="B52" s="799">
        <v>31</v>
      </c>
      <c r="C52" s="931">
        <v>43390</v>
      </c>
      <c r="D52" s="931">
        <v>43721</v>
      </c>
      <c r="E52" s="932">
        <f t="shared" si="2"/>
        <v>331</v>
      </c>
      <c r="F52" s="932">
        <v>19</v>
      </c>
      <c r="G52" s="949">
        <f t="shared" si="3"/>
        <v>1.631578947368421</v>
      </c>
      <c r="H52" s="933">
        <v>9</v>
      </c>
      <c r="I52" s="933">
        <v>8</v>
      </c>
      <c r="J52" s="933"/>
    </row>
    <row r="53" spans="1:10">
      <c r="A53" s="799" t="s">
        <v>264</v>
      </c>
      <c r="B53" s="926">
        <f>SUM(B44:B52)</f>
        <v>149</v>
      </c>
      <c r="C53" s="926"/>
      <c r="D53" s="931"/>
      <c r="E53" s="932">
        <f>SUM(E44:E52)</f>
        <v>1205</v>
      </c>
      <c r="F53" s="932">
        <f t="shared" ref="F53:I53" si="4">SUM(F44:F52)</f>
        <v>92</v>
      </c>
      <c r="G53" s="949">
        <f t="shared" si="3"/>
        <v>1.6195652173913044</v>
      </c>
      <c r="H53" s="933">
        <f t="shared" si="4"/>
        <v>70</v>
      </c>
      <c r="I53" s="933">
        <f t="shared" si="4"/>
        <v>20</v>
      </c>
      <c r="J53" s="933"/>
    </row>
    <row r="54" spans="1:10">
      <c r="A54" s="799" t="s">
        <v>4648</v>
      </c>
      <c r="B54" s="926"/>
      <c r="C54" s="931">
        <v>42138</v>
      </c>
      <c r="D54" s="931">
        <v>43721</v>
      </c>
      <c r="E54" s="932">
        <f t="shared" ref="E54" si="5">DATEDIF(C54,D54,"D")</f>
        <v>1583</v>
      </c>
      <c r="F54" s="932"/>
      <c r="G54" s="932"/>
      <c r="H54" s="933"/>
      <c r="I54" s="933"/>
      <c r="J54" s="933"/>
    </row>
    <row r="55" spans="1:10">
      <c r="E55" s="934" t="s">
        <v>4649</v>
      </c>
    </row>
    <row r="57" spans="1:10">
      <c r="C57" s="928">
        <v>42138</v>
      </c>
      <c r="D57" s="928">
        <v>43721</v>
      </c>
      <c r="E57" s="17">
        <f>DATEDIF(C57,D57,"y")</f>
        <v>4</v>
      </c>
      <c r="F57" s="17" t="s">
        <v>4642</v>
      </c>
      <c r="G57" s="930"/>
    </row>
    <row r="58" spans="1:10">
      <c r="C58" s="928">
        <v>42138</v>
      </c>
      <c r="D58" s="928">
        <v>43721</v>
      </c>
      <c r="E58" s="17">
        <f>DATEDIF(C58,D58,"ym")</f>
        <v>3</v>
      </c>
      <c r="F58" s="17" t="s">
        <v>4643</v>
      </c>
      <c r="G58" s="930"/>
    </row>
    <row r="59" spans="1:10">
      <c r="C59" s="928">
        <v>42138</v>
      </c>
      <c r="D59" s="928">
        <v>43721</v>
      </c>
      <c r="E59" s="17">
        <f>DATEDIF(C59,D59,"M")</f>
        <v>51</v>
      </c>
      <c r="F59" s="17" t="s">
        <v>4643</v>
      </c>
    </row>
    <row r="60" spans="1:10">
      <c r="C60" s="928">
        <v>42138</v>
      </c>
      <c r="D60" s="928">
        <v>43721</v>
      </c>
      <c r="E60" s="17">
        <f t="shared" ref="E60" si="6">DATEDIF(C60,D60,"D")</f>
        <v>1583</v>
      </c>
      <c r="F60" s="17" t="s">
        <v>4644</v>
      </c>
    </row>
    <row r="61" spans="1:10">
      <c r="C61" s="928">
        <v>42138</v>
      </c>
      <c r="D61" s="928">
        <v>43721</v>
      </c>
      <c r="E61" s="17">
        <f>DATEDIF(C61,D61,"YD")</f>
        <v>122</v>
      </c>
      <c r="F61" s="17" t="s">
        <v>4644</v>
      </c>
    </row>
    <row r="62" spans="1:10">
      <c r="C62" s="928">
        <v>42138</v>
      </c>
      <c r="D62" s="928">
        <v>43721</v>
      </c>
      <c r="E62" s="17">
        <f>DATEDIF(C62,D62,"MD")</f>
        <v>30</v>
      </c>
    </row>
    <row r="63" spans="1:10">
      <c r="C63" s="928">
        <v>42138</v>
      </c>
      <c r="D63" s="928">
        <v>42197</v>
      </c>
      <c r="E63" s="17">
        <f>DATEDIF(C63,D63,"y")</f>
        <v>0</v>
      </c>
      <c r="F63" s="17" t="s">
        <v>4642</v>
      </c>
    </row>
    <row r="64" spans="1:10">
      <c r="C64" s="928">
        <v>42138</v>
      </c>
      <c r="D64" s="928">
        <v>42197</v>
      </c>
      <c r="E64" s="17">
        <f>DATEDIF(C64,D64,"ym")</f>
        <v>1</v>
      </c>
      <c r="F64" s="17" t="s">
        <v>4643</v>
      </c>
    </row>
    <row r="65" spans="3:5">
      <c r="C65" s="928">
        <v>42138</v>
      </c>
      <c r="D65" s="928">
        <v>42197</v>
      </c>
      <c r="E65" s="17">
        <f>DATEDIF(C65,D65,"MD")</f>
        <v>28</v>
      </c>
    </row>
    <row r="66" spans="3:5">
      <c r="C66" s="928">
        <v>42138</v>
      </c>
      <c r="D66" s="928">
        <v>42197</v>
      </c>
      <c r="E66" s="17">
        <f>D66-C66</f>
        <v>59</v>
      </c>
    </row>
  </sheetData>
  <phoneticPr fontId="3"/>
  <hyperlinks>
    <hyperlink ref="A1" r:id="rId1" xr:uid="{00000000-0004-0000-0D00-000000000000}"/>
  </hyperlinks>
  <pageMargins left="0.74803149606299213" right="0.23622047244094491" top="0.55118110236220474" bottom="0.51181102362204722" header="0.27559055118110237" footer="0.23622047244094491"/>
  <pageSetup paperSize="9" orientation="portrait" r:id="rId2"/>
  <headerFooter alignWithMargins="0">
    <oddFooter>&amp;C&amp;P/&amp;N&amp;R&amp;F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38"/>
  <sheetViews>
    <sheetView workbookViewId="0"/>
  </sheetViews>
  <sheetFormatPr defaultRowHeight="12"/>
  <cols>
    <col min="1" max="8" width="9.875" style="17" customWidth="1"/>
    <col min="9" max="16384" width="9" style="17"/>
  </cols>
  <sheetData>
    <row r="1" spans="1:10">
      <c r="A1" s="179" t="s">
        <v>2849</v>
      </c>
    </row>
    <row r="2" spans="1:10" ht="18.75">
      <c r="A2" s="17" t="s">
        <v>2848</v>
      </c>
      <c r="J2" s="714"/>
    </row>
    <row r="3" spans="1:10">
      <c r="A3" s="17" t="s">
        <v>2843</v>
      </c>
    </row>
    <row r="4" spans="1:10">
      <c r="A4" s="17" t="s">
        <v>2844</v>
      </c>
    </row>
    <row r="5" spans="1:10">
      <c r="A5" s="17" t="s">
        <v>2845</v>
      </c>
    </row>
    <row r="6" spans="1:10">
      <c r="A6" s="17" t="s">
        <v>2846</v>
      </c>
    </row>
    <row r="7" spans="1:10">
      <c r="A7" s="17" t="s">
        <v>2847</v>
      </c>
    </row>
    <row r="9" spans="1:10">
      <c r="A9" s="179" t="s">
        <v>2841</v>
      </c>
    </row>
    <row r="10" spans="1:10">
      <c r="A10" s="17" t="s">
        <v>2842</v>
      </c>
      <c r="J10" s="17" t="s">
        <v>3520</v>
      </c>
    </row>
    <row r="11" spans="1:10">
      <c r="A11" s="17" t="s">
        <v>3519</v>
      </c>
      <c r="J11" s="17" t="s">
        <v>3521</v>
      </c>
    </row>
    <row r="12" spans="1:10">
      <c r="J12" s="17" t="s">
        <v>3522</v>
      </c>
    </row>
    <row r="13" spans="1:10">
      <c r="J13" s="17" t="s">
        <v>3523</v>
      </c>
    </row>
    <row r="14" spans="1:10">
      <c r="A14" s="179" t="s">
        <v>2839</v>
      </c>
      <c r="J14" s="17" t="s">
        <v>3524</v>
      </c>
    </row>
    <row r="15" spans="1:10">
      <c r="A15" s="17" t="s">
        <v>2838</v>
      </c>
      <c r="J15" s="17" t="s">
        <v>3525</v>
      </c>
    </row>
    <row r="16" spans="1:10">
      <c r="A16" s="17" t="s">
        <v>2840</v>
      </c>
    </row>
    <row r="17" spans="1:10">
      <c r="J17" s="17" t="s">
        <v>3526</v>
      </c>
    </row>
    <row r="18" spans="1:10">
      <c r="A18" s="17" t="s">
        <v>2851</v>
      </c>
      <c r="J18" s="17" t="s">
        <v>3527</v>
      </c>
    </row>
    <row r="19" spans="1:10">
      <c r="A19" s="17" t="s">
        <v>2850</v>
      </c>
      <c r="J19" s="17" t="s">
        <v>3543</v>
      </c>
    </row>
    <row r="20" spans="1:10">
      <c r="J20" s="17" t="s">
        <v>3528</v>
      </c>
    </row>
    <row r="21" spans="1:10">
      <c r="J21" s="17" t="s">
        <v>3529</v>
      </c>
    </row>
    <row r="22" spans="1:10">
      <c r="A22" s="17" t="s">
        <v>2852</v>
      </c>
      <c r="J22" s="17" t="s">
        <v>3530</v>
      </c>
    </row>
    <row r="23" spans="1:10">
      <c r="J23" s="17" t="s">
        <v>3527</v>
      </c>
    </row>
    <row r="24" spans="1:10">
      <c r="A24" s="710" t="s">
        <v>2853</v>
      </c>
      <c r="B24" s="8"/>
      <c r="C24" s="8"/>
      <c r="D24" s="8"/>
      <c r="E24" s="8"/>
      <c r="F24" s="8"/>
      <c r="G24" s="8"/>
      <c r="H24" s="8"/>
      <c r="J24" s="17" t="s">
        <v>3531</v>
      </c>
    </row>
    <row r="25" spans="1:10">
      <c r="A25" s="710" t="s">
        <v>2854</v>
      </c>
      <c r="B25" s="8"/>
      <c r="C25" s="8"/>
      <c r="D25" s="8"/>
      <c r="E25" s="8"/>
      <c r="F25" s="8"/>
      <c r="G25" s="8"/>
      <c r="H25" s="8"/>
      <c r="J25" s="17" t="s">
        <v>3532</v>
      </c>
    </row>
    <row r="26" spans="1:10" ht="12.75">
      <c r="A26" s="205" t="s">
        <v>3487</v>
      </c>
      <c r="B26" s="8"/>
      <c r="C26" s="8"/>
      <c r="D26" s="8"/>
      <c r="E26" s="8"/>
      <c r="F26" s="8"/>
      <c r="G26" s="8"/>
      <c r="H26" s="8"/>
      <c r="J26" s="17" t="s">
        <v>3533</v>
      </c>
    </row>
    <row r="27" spans="1:10">
      <c r="A27" s="8"/>
      <c r="B27" s="8"/>
      <c r="C27" s="8"/>
      <c r="D27" s="8"/>
      <c r="E27" s="8"/>
      <c r="F27" s="8"/>
      <c r="G27" s="8"/>
      <c r="H27" s="8"/>
      <c r="J27" s="17" t="s">
        <v>3530</v>
      </c>
    </row>
    <row r="28" spans="1:10" ht="12.75">
      <c r="A28" s="711" t="s">
        <v>2855</v>
      </c>
      <c r="B28" s="8"/>
      <c r="C28" s="8"/>
      <c r="D28" s="8"/>
      <c r="E28" s="8"/>
      <c r="F28" s="8"/>
      <c r="G28" s="8"/>
      <c r="H28" s="8"/>
      <c r="J28" s="17" t="s">
        <v>3527</v>
      </c>
    </row>
    <row r="29" spans="1:10" ht="12.75">
      <c r="A29" s="712" t="s">
        <v>2856</v>
      </c>
      <c r="B29" s="8"/>
      <c r="C29" s="8"/>
      <c r="D29" s="8"/>
      <c r="E29" s="8"/>
      <c r="F29" s="8"/>
      <c r="G29" s="8"/>
      <c r="H29" s="8"/>
      <c r="J29" s="17" t="s">
        <v>3534</v>
      </c>
    </row>
    <row r="30" spans="1:10" ht="12.75">
      <c r="A30" s="712" t="s">
        <v>2857</v>
      </c>
      <c r="B30" s="8"/>
      <c r="C30" s="8"/>
      <c r="D30" s="8"/>
      <c r="E30" s="8"/>
      <c r="F30" s="8"/>
      <c r="G30" s="8"/>
      <c r="H30" s="8"/>
      <c r="J30" s="17" t="s">
        <v>3535</v>
      </c>
    </row>
    <row r="31" spans="1:10" ht="12.75">
      <c r="A31" s="712" t="s">
        <v>2858</v>
      </c>
      <c r="B31" s="8"/>
      <c r="C31" s="8"/>
      <c r="D31" s="8"/>
      <c r="E31" s="8"/>
      <c r="F31" s="8"/>
      <c r="G31" s="8"/>
      <c r="H31" s="8"/>
      <c r="J31" s="17" t="s">
        <v>3536</v>
      </c>
    </row>
    <row r="32" spans="1:10" ht="12.75">
      <c r="A32" s="711" t="s">
        <v>2859</v>
      </c>
      <c r="B32" s="8"/>
      <c r="C32" s="8"/>
      <c r="D32" s="8"/>
      <c r="E32" s="8"/>
      <c r="F32" s="8"/>
      <c r="G32" s="8"/>
      <c r="H32" s="8"/>
      <c r="J32" s="17" t="s">
        <v>3530</v>
      </c>
    </row>
    <row r="33" spans="1:10" ht="12.75">
      <c r="A33" s="712" t="s">
        <v>2860</v>
      </c>
      <c r="B33" s="8"/>
      <c r="C33" s="8"/>
      <c r="D33" s="8"/>
      <c r="E33" s="8"/>
      <c r="F33" s="8"/>
      <c r="G33" s="8"/>
      <c r="H33" s="8"/>
      <c r="J33" s="17" t="s">
        <v>3527</v>
      </c>
    </row>
    <row r="34" spans="1:10" ht="12.75">
      <c r="A34" s="712" t="s">
        <v>2861</v>
      </c>
      <c r="B34" s="8"/>
      <c r="C34" s="8"/>
      <c r="D34" s="8"/>
      <c r="E34" s="8"/>
      <c r="F34" s="8"/>
      <c r="G34" s="8"/>
      <c r="H34" s="8"/>
      <c r="J34" s="17" t="s">
        <v>3537</v>
      </c>
    </row>
    <row r="35" spans="1:10">
      <c r="A35" s="8"/>
      <c r="B35" s="8"/>
      <c r="C35" s="8"/>
      <c r="D35" s="8"/>
      <c r="E35" s="8"/>
      <c r="F35" s="8"/>
      <c r="G35" s="8"/>
      <c r="H35" s="8"/>
      <c r="J35" s="17" t="s">
        <v>3538</v>
      </c>
    </row>
    <row r="36" spans="1:10" ht="13.5" thickBot="1">
      <c r="A36" s="713" t="s">
        <v>3488</v>
      </c>
      <c r="B36" s="8"/>
      <c r="C36" s="8"/>
      <c r="D36" s="8"/>
      <c r="E36" s="8"/>
      <c r="F36" s="8"/>
      <c r="G36" s="8"/>
      <c r="H36" s="8"/>
      <c r="J36" s="17" t="s">
        <v>3539</v>
      </c>
    </row>
    <row r="37" spans="1:10" ht="13.5" thickBot="1">
      <c r="A37" s="1016" t="s">
        <v>2862</v>
      </c>
      <c r="B37" s="1017"/>
      <c r="C37" s="1018"/>
      <c r="D37" s="1019" t="s">
        <v>3489</v>
      </c>
      <c r="E37" s="1020"/>
      <c r="F37" s="1021"/>
      <c r="G37" s="8"/>
      <c r="H37" s="8"/>
      <c r="J37" s="17" t="s">
        <v>3530</v>
      </c>
    </row>
    <row r="38" spans="1:10" ht="13.5" thickBot="1">
      <c r="A38" s="182" t="s">
        <v>2863</v>
      </c>
      <c r="B38" s="182" t="s">
        <v>2864</v>
      </c>
      <c r="C38" s="182" t="s">
        <v>2865</v>
      </c>
      <c r="D38" s="183" t="s">
        <v>2866</v>
      </c>
      <c r="E38" s="184" t="s">
        <v>2867</v>
      </c>
      <c r="F38" s="185" t="s">
        <v>2868</v>
      </c>
      <c r="G38" s="8"/>
      <c r="H38" s="8"/>
      <c r="J38" s="17" t="s">
        <v>3540</v>
      </c>
    </row>
    <row r="39" spans="1:10" ht="12.75">
      <c r="A39" s="186" t="s">
        <v>2869</v>
      </c>
      <c r="B39" s="186" t="s">
        <v>2870</v>
      </c>
      <c r="C39" s="186" t="s">
        <v>2871</v>
      </c>
      <c r="D39" s="187">
        <v>0</v>
      </c>
      <c r="E39" s="188">
        <v>0</v>
      </c>
      <c r="F39" s="189">
        <v>0</v>
      </c>
      <c r="G39" s="8"/>
      <c r="H39" s="8"/>
    </row>
    <row r="40" spans="1:10" ht="12.75">
      <c r="A40" s="190" t="s">
        <v>2872</v>
      </c>
      <c r="B40" s="1022" t="s">
        <v>2873</v>
      </c>
      <c r="C40" s="1022"/>
      <c r="D40" s="187">
        <v>128</v>
      </c>
      <c r="E40" s="188">
        <v>128</v>
      </c>
      <c r="F40" s="189">
        <v>128</v>
      </c>
      <c r="G40" s="8"/>
      <c r="H40" s="8"/>
      <c r="J40" s="17" t="s">
        <v>3541</v>
      </c>
    </row>
    <row r="41" spans="1:10" ht="13.5" thickBot="1">
      <c r="A41" s="191" t="s">
        <v>2874</v>
      </c>
      <c r="B41" s="1023" t="s">
        <v>2875</v>
      </c>
      <c r="C41" s="1023"/>
      <c r="D41" s="187">
        <v>192</v>
      </c>
      <c r="E41" s="188">
        <v>192</v>
      </c>
      <c r="F41" s="189">
        <v>192</v>
      </c>
      <c r="G41" s="8"/>
      <c r="H41" s="8"/>
      <c r="J41" s="17" t="s">
        <v>3542</v>
      </c>
    </row>
    <row r="42" spans="1:10" ht="13.5" thickBot="1">
      <c r="A42" s="192" t="s">
        <v>2876</v>
      </c>
      <c r="B42" s="192" t="s">
        <v>2877</v>
      </c>
      <c r="C42" s="192" t="s">
        <v>2878</v>
      </c>
      <c r="D42" s="187">
        <v>255</v>
      </c>
      <c r="E42" s="188">
        <v>255</v>
      </c>
      <c r="F42" s="189">
        <v>255</v>
      </c>
      <c r="G42" s="8"/>
      <c r="H42" s="8"/>
    </row>
    <row r="43" spans="1:10" ht="12.75">
      <c r="A43" s="193" t="s">
        <v>2879</v>
      </c>
      <c r="B43" s="193" t="s">
        <v>2880</v>
      </c>
      <c r="C43" s="193" t="s">
        <v>2881</v>
      </c>
      <c r="D43" s="187">
        <v>0</v>
      </c>
      <c r="E43" s="188">
        <v>0</v>
      </c>
      <c r="F43" s="189">
        <v>255</v>
      </c>
      <c r="G43" s="8"/>
      <c r="H43" s="8"/>
    </row>
    <row r="44" spans="1:10" ht="12.75">
      <c r="A44" s="194" t="s">
        <v>2882</v>
      </c>
      <c r="B44" s="1024" t="s">
        <v>2883</v>
      </c>
      <c r="C44" s="1024"/>
      <c r="D44" s="187">
        <v>0</v>
      </c>
      <c r="E44" s="188">
        <v>0</v>
      </c>
      <c r="F44" s="189">
        <v>128</v>
      </c>
      <c r="G44" s="8"/>
      <c r="H44" s="8"/>
    </row>
    <row r="45" spans="1:10" ht="12.75">
      <c r="A45" s="195" t="s">
        <v>2884</v>
      </c>
      <c r="B45" s="1015" t="s">
        <v>2885</v>
      </c>
      <c r="C45" s="1015"/>
      <c r="D45" s="187">
        <v>0</v>
      </c>
      <c r="E45" s="188">
        <v>128</v>
      </c>
      <c r="F45" s="189">
        <v>128</v>
      </c>
      <c r="G45" s="8"/>
      <c r="H45" s="8"/>
    </row>
    <row r="46" spans="1:10" ht="12.75">
      <c r="A46" s="196" t="s">
        <v>2886</v>
      </c>
      <c r="B46" s="1008" t="s">
        <v>2887</v>
      </c>
      <c r="C46" s="1008"/>
      <c r="D46" s="187">
        <v>0</v>
      </c>
      <c r="E46" s="188">
        <v>128</v>
      </c>
      <c r="F46" s="189">
        <v>0</v>
      </c>
      <c r="G46" s="8"/>
      <c r="H46" s="8"/>
    </row>
    <row r="47" spans="1:10" ht="12.75">
      <c r="A47" s="197" t="s">
        <v>2888</v>
      </c>
      <c r="B47" s="197" t="s">
        <v>2889</v>
      </c>
      <c r="C47" s="197" t="s">
        <v>2890</v>
      </c>
      <c r="D47" s="187">
        <v>0</v>
      </c>
      <c r="E47" s="188">
        <v>255</v>
      </c>
      <c r="F47" s="189">
        <v>0</v>
      </c>
      <c r="G47" s="8"/>
      <c r="H47" s="8"/>
    </row>
    <row r="48" spans="1:10" ht="12.75">
      <c r="A48" s="198" t="s">
        <v>2891</v>
      </c>
      <c r="B48" s="198" t="s">
        <v>2892</v>
      </c>
      <c r="C48" s="198" t="s">
        <v>2893</v>
      </c>
      <c r="D48" s="187">
        <v>0</v>
      </c>
      <c r="E48" s="188">
        <v>255</v>
      </c>
      <c r="F48" s="189">
        <v>255</v>
      </c>
      <c r="G48" s="8"/>
      <c r="H48" s="8"/>
    </row>
    <row r="49" spans="1:8" ht="12.75">
      <c r="A49" s="199" t="s">
        <v>2894</v>
      </c>
      <c r="B49" s="199" t="s">
        <v>2895</v>
      </c>
      <c r="C49" s="199" t="s">
        <v>2896</v>
      </c>
      <c r="D49" s="187">
        <v>255</v>
      </c>
      <c r="E49" s="188">
        <v>255</v>
      </c>
      <c r="F49" s="189">
        <v>0</v>
      </c>
      <c r="G49" s="8"/>
      <c r="H49" s="8"/>
    </row>
    <row r="50" spans="1:8" ht="12.75">
      <c r="A50" s="200" t="s">
        <v>2897</v>
      </c>
      <c r="B50" s="200" t="s">
        <v>2898</v>
      </c>
      <c r="C50" s="200" t="s">
        <v>2899</v>
      </c>
      <c r="D50" s="187">
        <v>255</v>
      </c>
      <c r="E50" s="188">
        <v>0</v>
      </c>
      <c r="F50" s="189">
        <v>0</v>
      </c>
      <c r="G50" s="8"/>
      <c r="H50" s="8"/>
    </row>
    <row r="51" spans="1:8" ht="12.75">
      <c r="A51" s="201" t="s">
        <v>2900</v>
      </c>
      <c r="B51" s="201" t="s">
        <v>2901</v>
      </c>
      <c r="C51" s="201" t="s">
        <v>2902</v>
      </c>
      <c r="D51" s="187">
        <v>255</v>
      </c>
      <c r="E51" s="188">
        <v>0</v>
      </c>
      <c r="F51" s="189">
        <v>255</v>
      </c>
      <c r="G51" s="8"/>
      <c r="H51" s="8"/>
    </row>
    <row r="52" spans="1:8" ht="12.75">
      <c r="A52" s="202" t="s">
        <v>2903</v>
      </c>
      <c r="B52" s="1009" t="s">
        <v>2904</v>
      </c>
      <c r="C52" s="1009"/>
      <c r="D52" s="187">
        <v>128</v>
      </c>
      <c r="E52" s="188">
        <v>128</v>
      </c>
      <c r="F52" s="189">
        <v>0</v>
      </c>
      <c r="G52" s="8"/>
      <c r="H52" s="8"/>
    </row>
    <row r="53" spans="1:8" ht="12.75">
      <c r="A53" s="203" t="s">
        <v>2905</v>
      </c>
      <c r="B53" s="1010" t="s">
        <v>2906</v>
      </c>
      <c r="C53" s="1010"/>
      <c r="D53" s="187">
        <v>128</v>
      </c>
      <c r="E53" s="188">
        <v>0</v>
      </c>
      <c r="F53" s="189">
        <v>128</v>
      </c>
      <c r="G53" s="8"/>
      <c r="H53" s="8"/>
    </row>
    <row r="54" spans="1:8" ht="12.75">
      <c r="A54" s="204" t="s">
        <v>2907</v>
      </c>
      <c r="B54" s="1011" t="s">
        <v>2908</v>
      </c>
      <c r="C54" s="1011"/>
      <c r="D54" s="187">
        <v>128</v>
      </c>
      <c r="E54" s="188">
        <v>0</v>
      </c>
      <c r="F54" s="189">
        <v>0</v>
      </c>
      <c r="G54" s="8"/>
      <c r="H54" s="8"/>
    </row>
    <row r="55" spans="1:8">
      <c r="A55" s="8"/>
      <c r="B55" s="8"/>
      <c r="C55" s="8"/>
      <c r="D55" s="8"/>
      <c r="E55" s="8"/>
      <c r="F55" s="8"/>
      <c r="G55" s="8"/>
      <c r="H55" s="8"/>
    </row>
    <row r="56" spans="1:8" ht="13.5" thickBot="1">
      <c r="A56" s="205" t="s">
        <v>3490</v>
      </c>
      <c r="B56" s="8"/>
      <c r="C56" s="8"/>
      <c r="D56" s="8"/>
      <c r="E56" s="8"/>
      <c r="F56" s="8"/>
      <c r="G56" s="8"/>
      <c r="H56" s="8"/>
    </row>
    <row r="57" spans="1:8" ht="13.5" thickBot="1">
      <c r="A57" s="182" t="s">
        <v>2909</v>
      </c>
      <c r="B57" s="182" t="s">
        <v>2910</v>
      </c>
      <c r="C57" s="182" t="s">
        <v>2911</v>
      </c>
      <c r="D57" s="182" t="s">
        <v>2912</v>
      </c>
      <c r="E57" s="182" t="s">
        <v>2913</v>
      </c>
      <c r="F57" s="182" t="s">
        <v>2914</v>
      </c>
      <c r="G57" s="8"/>
      <c r="H57" s="8"/>
    </row>
    <row r="58" spans="1:8" ht="13.5" thickBot="1">
      <c r="A58" s="192" t="s">
        <v>2877</v>
      </c>
      <c r="B58" s="206" t="s">
        <v>2915</v>
      </c>
      <c r="C58" s="207" t="s">
        <v>2916</v>
      </c>
      <c r="D58" s="208" t="s">
        <v>2917</v>
      </c>
      <c r="E58" s="209" t="s">
        <v>2918</v>
      </c>
      <c r="F58" s="198" t="s">
        <v>2892</v>
      </c>
      <c r="G58" s="8"/>
      <c r="H58" s="8"/>
    </row>
    <row r="59" spans="1:8" ht="12.75">
      <c r="A59" s="210" t="s">
        <v>2919</v>
      </c>
      <c r="B59" s="211" t="s">
        <v>2920</v>
      </c>
      <c r="C59" s="212" t="s">
        <v>2921</v>
      </c>
      <c r="D59" s="213" t="s">
        <v>2922</v>
      </c>
      <c r="E59" s="214" t="s">
        <v>2923</v>
      </c>
      <c r="F59" s="215" t="s">
        <v>2924</v>
      </c>
      <c r="G59" s="8"/>
      <c r="H59" s="8"/>
    </row>
    <row r="60" spans="1:8" ht="12.75">
      <c r="A60" s="216" t="s">
        <v>2925</v>
      </c>
      <c r="B60" s="217" t="s">
        <v>2926</v>
      </c>
      <c r="C60" s="218" t="s">
        <v>2927</v>
      </c>
      <c r="D60" s="219" t="s">
        <v>2928</v>
      </c>
      <c r="E60" s="220" t="s">
        <v>2929</v>
      </c>
      <c r="F60" s="221" t="s">
        <v>2930</v>
      </c>
      <c r="G60" s="8"/>
      <c r="H60" s="8"/>
    </row>
    <row r="61" spans="1:8" ht="12.75">
      <c r="A61" s="222" t="s">
        <v>2931</v>
      </c>
      <c r="B61" s="223" t="s">
        <v>2932</v>
      </c>
      <c r="C61" s="224" t="s">
        <v>2933</v>
      </c>
      <c r="D61" s="225" t="s">
        <v>2934</v>
      </c>
      <c r="E61" s="226" t="s">
        <v>2935</v>
      </c>
      <c r="F61" s="227" t="s">
        <v>2936</v>
      </c>
      <c r="G61" s="8"/>
      <c r="H61" s="8"/>
    </row>
    <row r="62" spans="1:8" ht="12.75">
      <c r="A62" s="228" t="s">
        <v>2937</v>
      </c>
      <c r="B62" s="229" t="s">
        <v>2938</v>
      </c>
      <c r="C62" s="230" t="s">
        <v>2939</v>
      </c>
      <c r="D62" s="231" t="s">
        <v>2940</v>
      </c>
      <c r="E62" s="232" t="s">
        <v>2941</v>
      </c>
      <c r="F62" s="233" t="s">
        <v>2942</v>
      </c>
      <c r="G62" s="8"/>
      <c r="H62" s="8"/>
    </row>
    <row r="63" spans="1:8" ht="12.75">
      <c r="A63" s="199" t="s">
        <v>2895</v>
      </c>
      <c r="B63" s="234" t="s">
        <v>2943</v>
      </c>
      <c r="C63" s="235" t="s">
        <v>2944</v>
      </c>
      <c r="D63" s="236" t="s">
        <v>2945</v>
      </c>
      <c r="E63" s="237" t="s">
        <v>2946</v>
      </c>
      <c r="F63" s="197" t="s">
        <v>2889</v>
      </c>
      <c r="G63" s="8"/>
      <c r="H63" s="8"/>
    </row>
    <row r="64" spans="1:8" ht="12.75">
      <c r="A64" s="238" t="s">
        <v>2947</v>
      </c>
      <c r="B64" s="239" t="s">
        <v>2948</v>
      </c>
      <c r="C64" s="240" t="s">
        <v>2949</v>
      </c>
      <c r="D64" s="241" t="s">
        <v>2950</v>
      </c>
      <c r="E64" s="242" t="s">
        <v>2951</v>
      </c>
      <c r="F64" s="243" t="s">
        <v>2952</v>
      </c>
      <c r="G64" s="8"/>
      <c r="H64" s="8"/>
    </row>
    <row r="65" spans="1:8" ht="12.75">
      <c r="A65" s="187" t="s">
        <v>2953</v>
      </c>
      <c r="B65" s="244" t="s">
        <v>2954</v>
      </c>
      <c r="C65" s="245" t="s">
        <v>2955</v>
      </c>
      <c r="D65" s="246" t="s">
        <v>2956</v>
      </c>
      <c r="E65" s="247" t="s">
        <v>2957</v>
      </c>
      <c r="F65" s="248" t="s">
        <v>2958</v>
      </c>
      <c r="G65" s="8"/>
      <c r="H65" s="8"/>
    </row>
    <row r="66" spans="1:8" ht="12.75">
      <c r="A66" s="249" t="s">
        <v>2959</v>
      </c>
      <c r="B66" s="250" t="s">
        <v>2960</v>
      </c>
      <c r="C66" s="251" t="s">
        <v>2961</v>
      </c>
      <c r="D66" s="252" t="s">
        <v>2962</v>
      </c>
      <c r="E66" s="253" t="s">
        <v>2963</v>
      </c>
      <c r="F66" s="254" t="s">
        <v>2964</v>
      </c>
      <c r="G66" s="8"/>
      <c r="H66" s="8"/>
    </row>
    <row r="67" spans="1:8" ht="12.75">
      <c r="A67" s="255" t="s">
        <v>2965</v>
      </c>
      <c r="B67" s="256" t="s">
        <v>2966</v>
      </c>
      <c r="C67" s="257" t="s">
        <v>2967</v>
      </c>
      <c r="D67" s="258" t="s">
        <v>2968</v>
      </c>
      <c r="E67" s="259" t="s">
        <v>2969</v>
      </c>
      <c r="F67" s="260" t="s">
        <v>2970</v>
      </c>
      <c r="G67" s="8"/>
      <c r="H67" s="8"/>
    </row>
    <row r="68" spans="1:8" ht="12.75">
      <c r="A68" s="261" t="s">
        <v>2971</v>
      </c>
      <c r="B68" s="262" t="s">
        <v>2972</v>
      </c>
      <c r="C68" s="263" t="s">
        <v>2973</v>
      </c>
      <c r="D68" s="264" t="s">
        <v>2974</v>
      </c>
      <c r="E68" s="265" t="s">
        <v>2975</v>
      </c>
      <c r="F68" s="266" t="s">
        <v>2976</v>
      </c>
      <c r="G68" s="8"/>
      <c r="H68" s="8"/>
    </row>
    <row r="69" spans="1:8" ht="12.75">
      <c r="A69" s="267" t="s">
        <v>2977</v>
      </c>
      <c r="B69" s="268" t="s">
        <v>2978</v>
      </c>
      <c r="C69" s="269" t="s">
        <v>2979</v>
      </c>
      <c r="D69" s="270" t="s">
        <v>2980</v>
      </c>
      <c r="E69" s="271" t="s">
        <v>2981</v>
      </c>
      <c r="F69" s="272" t="s">
        <v>2982</v>
      </c>
      <c r="G69" s="8"/>
      <c r="H69" s="8"/>
    </row>
    <row r="70" spans="1:8" ht="12.75">
      <c r="A70" s="273" t="s">
        <v>2983</v>
      </c>
      <c r="B70" s="274" t="s">
        <v>2984</v>
      </c>
      <c r="C70" s="275" t="s">
        <v>2985</v>
      </c>
      <c r="D70" s="276" t="s">
        <v>2986</v>
      </c>
      <c r="E70" s="277" t="s">
        <v>2987</v>
      </c>
      <c r="F70" s="278" t="s">
        <v>2988</v>
      </c>
      <c r="G70" s="8"/>
      <c r="H70" s="8"/>
    </row>
    <row r="71" spans="1:8" ht="12.75">
      <c r="A71" s="279" t="s">
        <v>2989</v>
      </c>
      <c r="B71" s="280" t="s">
        <v>2990</v>
      </c>
      <c r="C71" s="281" t="s">
        <v>2991</v>
      </c>
      <c r="D71" s="282" t="s">
        <v>2992</v>
      </c>
      <c r="E71" s="283" t="s">
        <v>2993</v>
      </c>
      <c r="F71" s="284" t="s">
        <v>2994</v>
      </c>
      <c r="G71" s="8"/>
      <c r="H71" s="8"/>
    </row>
    <row r="72" spans="1:8" ht="12.75">
      <c r="A72" s="285" t="s">
        <v>2995</v>
      </c>
      <c r="B72" s="286" t="s">
        <v>2996</v>
      </c>
      <c r="C72" s="287" t="s">
        <v>2997</v>
      </c>
      <c r="D72" s="288" t="s">
        <v>2998</v>
      </c>
      <c r="E72" s="289" t="s">
        <v>2999</v>
      </c>
      <c r="F72" s="290" t="s">
        <v>3000</v>
      </c>
      <c r="G72" s="8"/>
      <c r="H72" s="8"/>
    </row>
    <row r="73" spans="1:8" ht="12.75">
      <c r="A73" s="291" t="s">
        <v>3001</v>
      </c>
      <c r="B73" s="292" t="s">
        <v>3002</v>
      </c>
      <c r="C73" s="293" t="s">
        <v>3003</v>
      </c>
      <c r="D73" s="294" t="s">
        <v>3004</v>
      </c>
      <c r="E73" s="295" t="s">
        <v>3005</v>
      </c>
      <c r="F73" s="296" t="s">
        <v>3006</v>
      </c>
      <c r="G73" s="8"/>
      <c r="H73" s="8"/>
    </row>
    <row r="74" spans="1:8" ht="12.75">
      <c r="A74" s="297" t="s">
        <v>3007</v>
      </c>
      <c r="B74" s="298" t="s">
        <v>3008</v>
      </c>
      <c r="C74" s="299" t="s">
        <v>3009</v>
      </c>
      <c r="D74" s="300" t="s">
        <v>3010</v>
      </c>
      <c r="E74" s="301" t="s">
        <v>3011</v>
      </c>
      <c r="F74" s="302" t="s">
        <v>3012</v>
      </c>
      <c r="G74" s="8"/>
      <c r="H74" s="8"/>
    </row>
    <row r="75" spans="1:8" ht="12.75">
      <c r="A75" s="303" t="s">
        <v>3013</v>
      </c>
      <c r="B75" s="304" t="s">
        <v>3014</v>
      </c>
      <c r="C75" s="305" t="s">
        <v>3015</v>
      </c>
      <c r="D75" s="306" t="s">
        <v>3016</v>
      </c>
      <c r="E75" s="307" t="s">
        <v>3017</v>
      </c>
      <c r="F75" s="308" t="s">
        <v>3018</v>
      </c>
      <c r="G75" s="8"/>
      <c r="H75" s="8"/>
    </row>
    <row r="76" spans="1:8" ht="12.75">
      <c r="A76" s="309" t="s">
        <v>3019</v>
      </c>
      <c r="B76" s="310" t="s">
        <v>3020</v>
      </c>
      <c r="C76" s="311" t="s">
        <v>3021</v>
      </c>
      <c r="D76" s="312" t="s">
        <v>3022</v>
      </c>
      <c r="E76" s="313" t="s">
        <v>3023</v>
      </c>
      <c r="F76" s="314" t="s">
        <v>3024</v>
      </c>
      <c r="G76" s="8"/>
      <c r="H76" s="8"/>
    </row>
    <row r="77" spans="1:8" ht="12.75">
      <c r="A77" s="315" t="s">
        <v>3025</v>
      </c>
      <c r="B77" s="316" t="s">
        <v>3026</v>
      </c>
      <c r="C77" s="317" t="s">
        <v>3027</v>
      </c>
      <c r="D77" s="318" t="s">
        <v>3028</v>
      </c>
      <c r="E77" s="319" t="s">
        <v>3029</v>
      </c>
      <c r="F77" s="320" t="s">
        <v>3030</v>
      </c>
      <c r="G77" s="8"/>
      <c r="H77" s="8"/>
    </row>
    <row r="78" spans="1:8" ht="12.75">
      <c r="A78" s="321" t="s">
        <v>3031</v>
      </c>
      <c r="B78" s="322" t="s">
        <v>3032</v>
      </c>
      <c r="C78" s="323" t="s">
        <v>3033</v>
      </c>
      <c r="D78" s="324" t="s">
        <v>3034</v>
      </c>
      <c r="E78" s="325" t="s">
        <v>3035</v>
      </c>
      <c r="F78" s="326" t="s">
        <v>3036</v>
      </c>
      <c r="G78" s="8"/>
      <c r="H78" s="8"/>
    </row>
    <row r="79" spans="1:8" ht="12.75">
      <c r="A79" s="327" t="s">
        <v>3037</v>
      </c>
      <c r="B79" s="328" t="s">
        <v>3038</v>
      </c>
      <c r="C79" s="329" t="s">
        <v>3039</v>
      </c>
      <c r="D79" s="330" t="s">
        <v>3040</v>
      </c>
      <c r="E79" s="331" t="s">
        <v>3041</v>
      </c>
      <c r="F79" s="332" t="s">
        <v>3042</v>
      </c>
      <c r="G79" s="8"/>
      <c r="H79" s="8"/>
    </row>
    <row r="80" spans="1:8" ht="12.75">
      <c r="A80" s="333" t="s">
        <v>3043</v>
      </c>
      <c r="B80" s="334" t="s">
        <v>3044</v>
      </c>
      <c r="C80" s="335" t="s">
        <v>3045</v>
      </c>
      <c r="D80" s="336" t="s">
        <v>3046</v>
      </c>
      <c r="E80" s="337" t="s">
        <v>3047</v>
      </c>
      <c r="F80" s="338" t="s">
        <v>3048</v>
      </c>
      <c r="G80" s="8"/>
      <c r="H80" s="8"/>
    </row>
    <row r="81" spans="1:8" ht="12.75">
      <c r="A81" s="339" t="s">
        <v>3049</v>
      </c>
      <c r="B81" s="340" t="s">
        <v>3050</v>
      </c>
      <c r="C81" s="341" t="s">
        <v>3051</v>
      </c>
      <c r="D81" s="342" t="s">
        <v>3052</v>
      </c>
      <c r="E81" s="343" t="s">
        <v>3053</v>
      </c>
      <c r="F81" s="344" t="s">
        <v>3054</v>
      </c>
      <c r="G81" s="8"/>
      <c r="H81" s="8"/>
    </row>
    <row r="82" spans="1:8" ht="12.75">
      <c r="A82" s="345" t="s">
        <v>3055</v>
      </c>
      <c r="B82" s="346" t="s">
        <v>3056</v>
      </c>
      <c r="C82" s="347" t="s">
        <v>3057</v>
      </c>
      <c r="D82" s="348" t="s">
        <v>3058</v>
      </c>
      <c r="E82" s="349" t="s">
        <v>3059</v>
      </c>
      <c r="F82" s="350" t="s">
        <v>3060</v>
      </c>
      <c r="G82" s="8"/>
      <c r="H82" s="8"/>
    </row>
    <row r="83" spans="1:8" ht="12.75">
      <c r="A83" s="351" t="s">
        <v>3061</v>
      </c>
      <c r="B83" s="352" t="s">
        <v>3062</v>
      </c>
      <c r="C83" s="353" t="s">
        <v>3063</v>
      </c>
      <c r="D83" s="354" t="s">
        <v>3064</v>
      </c>
      <c r="E83" s="355" t="s">
        <v>3065</v>
      </c>
      <c r="F83" s="356" t="s">
        <v>3066</v>
      </c>
      <c r="G83" s="8"/>
      <c r="H83" s="8"/>
    </row>
    <row r="84" spans="1:8" ht="12.75">
      <c r="A84" s="357" t="s">
        <v>3067</v>
      </c>
      <c r="B84" s="358" t="s">
        <v>3068</v>
      </c>
      <c r="C84" s="359" t="s">
        <v>3069</v>
      </c>
      <c r="D84" s="360" t="s">
        <v>3070</v>
      </c>
      <c r="E84" s="361" t="s">
        <v>3071</v>
      </c>
      <c r="F84" s="362" t="s">
        <v>3072</v>
      </c>
      <c r="G84" s="8"/>
      <c r="H84" s="8"/>
    </row>
    <row r="85" spans="1:8" ht="12.75">
      <c r="A85" s="363" t="s">
        <v>3073</v>
      </c>
      <c r="B85" s="364" t="s">
        <v>3074</v>
      </c>
      <c r="C85" s="365" t="s">
        <v>3075</v>
      </c>
      <c r="D85" s="366" t="s">
        <v>3076</v>
      </c>
      <c r="E85" s="367" t="s">
        <v>3077</v>
      </c>
      <c r="F85" s="368" t="s">
        <v>3078</v>
      </c>
      <c r="G85" s="8"/>
      <c r="H85" s="8"/>
    </row>
    <row r="86" spans="1:8" ht="12.75">
      <c r="A86" s="369" t="s">
        <v>3079</v>
      </c>
      <c r="B86" s="370" t="s">
        <v>3080</v>
      </c>
      <c r="C86" s="371" t="s">
        <v>3081</v>
      </c>
      <c r="D86" s="372" t="s">
        <v>3082</v>
      </c>
      <c r="E86" s="373" t="s">
        <v>3083</v>
      </c>
      <c r="F86" s="374" t="s">
        <v>3084</v>
      </c>
      <c r="G86" s="8"/>
      <c r="H86" s="8"/>
    </row>
    <row r="87" spans="1:8" ht="12.75">
      <c r="A87" s="375" t="s">
        <v>3085</v>
      </c>
      <c r="B87" s="376" t="s">
        <v>3086</v>
      </c>
      <c r="C87" s="377" t="s">
        <v>3087</v>
      </c>
      <c r="D87" s="378" t="s">
        <v>3088</v>
      </c>
      <c r="E87" s="379" t="s">
        <v>3089</v>
      </c>
      <c r="F87" s="380" t="s">
        <v>3090</v>
      </c>
      <c r="G87" s="8"/>
      <c r="H87" s="8"/>
    </row>
    <row r="88" spans="1:8" ht="12.75">
      <c r="A88" s="201" t="s">
        <v>2901</v>
      </c>
      <c r="B88" s="381" t="s">
        <v>3091</v>
      </c>
      <c r="C88" s="382" t="s">
        <v>3092</v>
      </c>
      <c r="D88" s="383" t="s">
        <v>3093</v>
      </c>
      <c r="E88" s="384" t="s">
        <v>3094</v>
      </c>
      <c r="F88" s="193" t="s">
        <v>2880</v>
      </c>
      <c r="G88" s="8"/>
      <c r="H88" s="8"/>
    </row>
    <row r="89" spans="1:8" ht="12.75">
      <c r="A89" s="385" t="s">
        <v>3095</v>
      </c>
      <c r="B89" s="386" t="s">
        <v>3096</v>
      </c>
      <c r="C89" s="387" t="s">
        <v>3097</v>
      </c>
      <c r="D89" s="388" t="s">
        <v>3098</v>
      </c>
      <c r="E89" s="389" t="s">
        <v>3099</v>
      </c>
      <c r="F89" s="390" t="s">
        <v>3100</v>
      </c>
      <c r="G89" s="8"/>
      <c r="H89" s="8"/>
    </row>
    <row r="90" spans="1:8" ht="12.75">
      <c r="A90" s="391" t="s">
        <v>3101</v>
      </c>
      <c r="B90" s="392" t="s">
        <v>3102</v>
      </c>
      <c r="C90" s="393" t="s">
        <v>3103</v>
      </c>
      <c r="D90" s="394" t="s">
        <v>3104</v>
      </c>
      <c r="E90" s="395" t="s">
        <v>3105</v>
      </c>
      <c r="F90" s="396" t="s">
        <v>3106</v>
      </c>
      <c r="G90" s="8"/>
      <c r="H90" s="8"/>
    </row>
    <row r="91" spans="1:8" ht="12.75">
      <c r="A91" s="397" t="s">
        <v>3107</v>
      </c>
      <c r="B91" s="398" t="s">
        <v>3108</v>
      </c>
      <c r="C91" s="399" t="s">
        <v>3109</v>
      </c>
      <c r="D91" s="400" t="s">
        <v>3110</v>
      </c>
      <c r="E91" s="401" t="s">
        <v>3111</v>
      </c>
      <c r="F91" s="402" t="s">
        <v>3112</v>
      </c>
      <c r="G91" s="8"/>
      <c r="H91" s="8"/>
    </row>
    <row r="92" spans="1:8" ht="12.75">
      <c r="A92" s="403" t="s">
        <v>3113</v>
      </c>
      <c r="B92" s="404" t="s">
        <v>3114</v>
      </c>
      <c r="C92" s="405" t="s">
        <v>3115</v>
      </c>
      <c r="D92" s="406" t="s">
        <v>3116</v>
      </c>
      <c r="E92" s="407" t="s">
        <v>3117</v>
      </c>
      <c r="F92" s="408" t="s">
        <v>3118</v>
      </c>
      <c r="G92" s="8"/>
      <c r="H92" s="8"/>
    </row>
    <row r="93" spans="1:8" ht="12.75">
      <c r="A93" s="200" t="s">
        <v>2898</v>
      </c>
      <c r="B93" s="409" t="s">
        <v>3119</v>
      </c>
      <c r="C93" s="410" t="s">
        <v>3120</v>
      </c>
      <c r="D93" s="411" t="s">
        <v>3121</v>
      </c>
      <c r="E93" s="412" t="s">
        <v>3122</v>
      </c>
      <c r="F93" s="186" t="s">
        <v>2870</v>
      </c>
      <c r="G93" s="8"/>
      <c r="H93" s="8"/>
    </row>
    <row r="94" spans="1:8">
      <c r="A94" s="8"/>
      <c r="B94" s="8"/>
      <c r="C94" s="8"/>
      <c r="D94" s="8"/>
      <c r="E94" s="8"/>
      <c r="F94" s="8"/>
      <c r="G94" s="8"/>
      <c r="H94" s="8"/>
    </row>
    <row r="95" spans="1:8" ht="26.25" thickBot="1">
      <c r="A95" s="181" t="s">
        <v>3123</v>
      </c>
      <c r="B95" s="8"/>
      <c r="C95" s="8"/>
      <c r="D95" s="8"/>
      <c r="E95" s="8"/>
      <c r="F95" s="8"/>
      <c r="G95" s="8"/>
      <c r="H95" s="8"/>
    </row>
    <row r="96" spans="1:8" ht="13.5" thickBot="1">
      <c r="A96" s="186" t="s">
        <v>2870</v>
      </c>
      <c r="B96" s="192" t="s">
        <v>2876</v>
      </c>
      <c r="C96" s="413" t="s">
        <v>3124</v>
      </c>
      <c r="D96" s="414" t="s">
        <v>3125</v>
      </c>
      <c r="E96" s="415" t="s">
        <v>3126</v>
      </c>
      <c r="F96" s="200" t="s">
        <v>2898</v>
      </c>
      <c r="G96" s="197" t="s">
        <v>2889</v>
      </c>
      <c r="H96" s="193" t="s">
        <v>2880</v>
      </c>
    </row>
    <row r="97" spans="1:8" ht="12.75">
      <c r="A97" s="194" t="s">
        <v>2883</v>
      </c>
      <c r="B97" s="416" t="s">
        <v>3127</v>
      </c>
      <c r="C97" s="417" t="s">
        <v>3128</v>
      </c>
      <c r="D97" s="418" t="s">
        <v>3129</v>
      </c>
      <c r="E97" s="419" t="s">
        <v>3130</v>
      </c>
      <c r="F97" s="420" t="s">
        <v>3131</v>
      </c>
      <c r="G97" s="421" t="s">
        <v>3132</v>
      </c>
      <c r="H97" s="422" t="s">
        <v>3133</v>
      </c>
    </row>
    <row r="98" spans="1:8" ht="12.75">
      <c r="A98" s="193" t="s">
        <v>2880</v>
      </c>
      <c r="B98" s="423" t="s">
        <v>3134</v>
      </c>
      <c r="C98" s="210" t="s">
        <v>2919</v>
      </c>
      <c r="D98" s="206" t="s">
        <v>2915</v>
      </c>
      <c r="E98" s="238" t="s">
        <v>2947</v>
      </c>
      <c r="F98" s="424" t="s">
        <v>3135</v>
      </c>
      <c r="G98" s="425" t="s">
        <v>3136</v>
      </c>
      <c r="H98" s="426" t="s">
        <v>3137</v>
      </c>
    </row>
    <row r="99" spans="1:8" ht="12.75">
      <c r="A99" s="196" t="s">
        <v>2887</v>
      </c>
      <c r="B99" s="244" t="s">
        <v>2954</v>
      </c>
      <c r="C99" s="427" t="s">
        <v>3138</v>
      </c>
      <c r="D99" s="428" t="s">
        <v>3139</v>
      </c>
      <c r="E99" s="429" t="s">
        <v>3140</v>
      </c>
      <c r="F99" s="409" t="s">
        <v>3119</v>
      </c>
      <c r="G99" s="430" t="s">
        <v>2982</v>
      </c>
      <c r="H99" s="390" t="s">
        <v>3100</v>
      </c>
    </row>
    <row r="100" spans="1:8" ht="12.75">
      <c r="A100" s="195" t="s">
        <v>2885</v>
      </c>
      <c r="B100" s="431" t="s">
        <v>3141</v>
      </c>
      <c r="C100" s="432" t="s">
        <v>3142</v>
      </c>
      <c r="D100" s="433" t="s">
        <v>3143</v>
      </c>
      <c r="E100" s="434" t="s">
        <v>3144</v>
      </c>
      <c r="F100" s="435" t="s">
        <v>3145</v>
      </c>
      <c r="G100" s="436" t="s">
        <v>3146</v>
      </c>
      <c r="H100" s="437" t="s">
        <v>3147</v>
      </c>
    </row>
    <row r="101" spans="1:8" ht="12.75">
      <c r="A101" s="197" t="s">
        <v>2889</v>
      </c>
      <c r="B101" s="438" t="s">
        <v>3148</v>
      </c>
      <c r="C101" s="216" t="s">
        <v>2925</v>
      </c>
      <c r="D101" s="207" t="s">
        <v>2916</v>
      </c>
      <c r="E101" s="273" t="s">
        <v>2983</v>
      </c>
      <c r="F101" s="439" t="s">
        <v>3149</v>
      </c>
      <c r="G101" s="440" t="s">
        <v>3150</v>
      </c>
      <c r="H101" s="441" t="s">
        <v>3151</v>
      </c>
    </row>
    <row r="102" spans="1:8" ht="12.75">
      <c r="A102" s="198" t="s">
        <v>2892</v>
      </c>
      <c r="B102" s="287" t="s">
        <v>2997</v>
      </c>
      <c r="C102" s="442" t="s">
        <v>3152</v>
      </c>
      <c r="D102" s="443" t="s">
        <v>3153</v>
      </c>
      <c r="E102" s="444" t="s">
        <v>3154</v>
      </c>
      <c r="F102" s="410" t="s">
        <v>3120</v>
      </c>
      <c r="G102" s="445" t="s">
        <v>3018</v>
      </c>
      <c r="H102" s="396" t="s">
        <v>3106</v>
      </c>
    </row>
    <row r="103" spans="1:8" ht="12.75">
      <c r="A103" s="204" t="s">
        <v>2908</v>
      </c>
      <c r="B103" s="446" t="s">
        <v>3155</v>
      </c>
      <c r="C103" s="447" t="s">
        <v>3156</v>
      </c>
      <c r="D103" s="448" t="s">
        <v>3157</v>
      </c>
      <c r="E103" s="449" t="s">
        <v>3158</v>
      </c>
      <c r="F103" s="450" t="s">
        <v>3159</v>
      </c>
      <c r="G103" s="451" t="s">
        <v>3160</v>
      </c>
      <c r="H103" s="452" t="s">
        <v>3161</v>
      </c>
    </row>
    <row r="104" spans="1:8" ht="12.75">
      <c r="A104" s="203" t="s">
        <v>2906</v>
      </c>
      <c r="B104" s="453" t="s">
        <v>3162</v>
      </c>
      <c r="C104" s="222" t="s">
        <v>2931</v>
      </c>
      <c r="D104" s="208" t="s">
        <v>2917</v>
      </c>
      <c r="E104" s="309" t="s">
        <v>3019</v>
      </c>
      <c r="F104" s="454" t="s">
        <v>3163</v>
      </c>
      <c r="G104" s="455" t="s">
        <v>3164</v>
      </c>
      <c r="H104" s="456" t="s">
        <v>3165</v>
      </c>
    </row>
    <row r="105" spans="1:8" ht="12.75">
      <c r="A105" s="202" t="s">
        <v>2904</v>
      </c>
      <c r="B105" s="330" t="s">
        <v>3040</v>
      </c>
      <c r="C105" s="457" t="s">
        <v>3166</v>
      </c>
      <c r="D105" s="458" t="s">
        <v>3167</v>
      </c>
      <c r="E105" s="459" t="s">
        <v>3168</v>
      </c>
      <c r="F105" s="411" t="s">
        <v>3121</v>
      </c>
      <c r="G105" s="344" t="s">
        <v>3054</v>
      </c>
      <c r="H105" s="402" t="s">
        <v>3112</v>
      </c>
    </row>
    <row r="106" spans="1:8" ht="12.75">
      <c r="A106" s="460" t="s">
        <v>2873</v>
      </c>
      <c r="B106" s="461" t="s">
        <v>3169</v>
      </c>
      <c r="C106" s="462" t="s">
        <v>3170</v>
      </c>
      <c r="D106" s="463" t="s">
        <v>3171</v>
      </c>
      <c r="E106" s="464" t="s">
        <v>3172</v>
      </c>
      <c r="F106" s="465" t="s">
        <v>3173</v>
      </c>
      <c r="G106" s="466" t="s">
        <v>3174</v>
      </c>
      <c r="H106" s="467" t="s">
        <v>3175</v>
      </c>
    </row>
    <row r="107" spans="1:8" ht="12.75">
      <c r="A107" s="191" t="s">
        <v>2875</v>
      </c>
      <c r="B107" s="468" t="s">
        <v>3176</v>
      </c>
      <c r="C107" s="228" t="s">
        <v>2937</v>
      </c>
      <c r="D107" s="209" t="s">
        <v>2918</v>
      </c>
      <c r="E107" s="345" t="s">
        <v>3055</v>
      </c>
      <c r="F107" s="469" t="s">
        <v>3177</v>
      </c>
      <c r="G107" s="470" t="s">
        <v>3178</v>
      </c>
      <c r="H107" s="471" t="s">
        <v>3179</v>
      </c>
    </row>
    <row r="108" spans="1:8" ht="12.75">
      <c r="A108" s="200" t="s">
        <v>2898</v>
      </c>
      <c r="B108" s="373" t="s">
        <v>3083</v>
      </c>
      <c r="C108" s="472" t="s">
        <v>3180</v>
      </c>
      <c r="D108" s="473" t="s">
        <v>3181</v>
      </c>
      <c r="E108" s="474" t="s">
        <v>3182</v>
      </c>
      <c r="F108" s="412" t="s">
        <v>3122</v>
      </c>
      <c r="G108" s="380" t="s">
        <v>3090</v>
      </c>
      <c r="H108" s="408" t="s">
        <v>3118</v>
      </c>
    </row>
    <row r="109" spans="1:8" ht="12.75">
      <c r="A109" s="201" t="s">
        <v>2901</v>
      </c>
      <c r="B109" s="475" t="s">
        <v>3183</v>
      </c>
      <c r="C109" s="476" t="s">
        <v>3184</v>
      </c>
      <c r="D109" s="477" t="s">
        <v>3185</v>
      </c>
      <c r="E109" s="478" t="s">
        <v>3186</v>
      </c>
      <c r="F109" s="479" t="s">
        <v>3187</v>
      </c>
      <c r="G109" s="480" t="s">
        <v>3188</v>
      </c>
      <c r="H109" s="481" t="s">
        <v>3189</v>
      </c>
    </row>
    <row r="110" spans="1:8" ht="12.75">
      <c r="A110" s="199" t="s">
        <v>2895</v>
      </c>
      <c r="B110" s="482" t="s">
        <v>3190</v>
      </c>
      <c r="C110" s="199" t="s">
        <v>2895</v>
      </c>
      <c r="D110" s="198" t="s">
        <v>2892</v>
      </c>
      <c r="E110" s="201" t="s">
        <v>2901</v>
      </c>
      <c r="F110" s="483" t="s">
        <v>3191</v>
      </c>
      <c r="G110" s="484" t="s">
        <v>3192</v>
      </c>
      <c r="H110" s="485" t="s">
        <v>3193</v>
      </c>
    </row>
    <row r="111" spans="1:8" ht="12.75">
      <c r="A111" s="486" t="s">
        <v>3194</v>
      </c>
      <c r="B111" s="487" t="s">
        <v>3195</v>
      </c>
      <c r="C111" s="488" t="s">
        <v>3196</v>
      </c>
      <c r="D111" s="489" t="s">
        <v>3197</v>
      </c>
      <c r="E111" s="189" t="s">
        <v>3198</v>
      </c>
      <c r="F111" s="490" t="s">
        <v>3199</v>
      </c>
      <c r="G111" s="491" t="s">
        <v>3200</v>
      </c>
      <c r="H111" s="492" t="s">
        <v>3201</v>
      </c>
    </row>
    <row r="112" spans="1:8" ht="12.75">
      <c r="A112" s="493" t="s">
        <v>3202</v>
      </c>
      <c r="B112" s="494" t="s">
        <v>3203</v>
      </c>
      <c r="C112" s="495" t="s">
        <v>3204</v>
      </c>
      <c r="D112" s="496" t="s">
        <v>3205</v>
      </c>
      <c r="E112" s="497" t="s">
        <v>3206</v>
      </c>
      <c r="F112" s="498" t="s">
        <v>3207</v>
      </c>
      <c r="G112" s="499" t="s">
        <v>3208</v>
      </c>
      <c r="H112" s="500" t="s">
        <v>3209</v>
      </c>
    </row>
    <row r="113" spans="1:8" ht="12.75">
      <c r="A113" s="501" t="s">
        <v>3210</v>
      </c>
      <c r="B113" s="502" t="s">
        <v>3211</v>
      </c>
      <c r="C113" s="503" t="s">
        <v>3212</v>
      </c>
      <c r="D113" s="504" t="s">
        <v>3213</v>
      </c>
      <c r="E113" s="505" t="s">
        <v>3214</v>
      </c>
      <c r="F113" s="506" t="s">
        <v>3215</v>
      </c>
      <c r="G113" s="507" t="s">
        <v>3216</v>
      </c>
      <c r="H113" s="508" t="s">
        <v>3217</v>
      </c>
    </row>
    <row r="114" spans="1:8" ht="12.75">
      <c r="A114" s="509" t="s">
        <v>3218</v>
      </c>
      <c r="B114" s="510" t="s">
        <v>3219</v>
      </c>
      <c r="C114" s="511" t="s">
        <v>3220</v>
      </c>
      <c r="D114" s="512" t="s">
        <v>3221</v>
      </c>
      <c r="E114" s="513" t="s">
        <v>3222</v>
      </c>
      <c r="F114" s="514" t="s">
        <v>3223</v>
      </c>
      <c r="G114" s="515" t="s">
        <v>3224</v>
      </c>
      <c r="H114" s="516" t="s">
        <v>3225</v>
      </c>
    </row>
    <row r="115" spans="1:8" ht="12.75">
      <c r="A115" s="517" t="s">
        <v>3226</v>
      </c>
      <c r="B115" s="518" t="s">
        <v>3227</v>
      </c>
      <c r="C115" s="519" t="s">
        <v>3228</v>
      </c>
      <c r="D115" s="520" t="s">
        <v>3229</v>
      </c>
      <c r="E115" s="521" t="s">
        <v>3230</v>
      </c>
      <c r="F115" s="522" t="s">
        <v>3231</v>
      </c>
      <c r="G115" s="523" t="s">
        <v>3232</v>
      </c>
      <c r="H115" s="524" t="s">
        <v>3233</v>
      </c>
    </row>
    <row r="116" spans="1:8" ht="12.75">
      <c r="A116" s="525" t="s">
        <v>3234</v>
      </c>
      <c r="B116" s="526" t="s">
        <v>3235</v>
      </c>
      <c r="C116" s="527" t="s">
        <v>3236</v>
      </c>
      <c r="D116" s="528" t="s">
        <v>3237</v>
      </c>
      <c r="E116" s="529" t="s">
        <v>3238</v>
      </c>
      <c r="F116" s="530" t="s">
        <v>3239</v>
      </c>
      <c r="G116" s="531" t="s">
        <v>3240</v>
      </c>
      <c r="H116" s="532" t="s">
        <v>3241</v>
      </c>
    </row>
    <row r="117" spans="1:8" ht="12.75">
      <c r="A117" s="533" t="s">
        <v>3242</v>
      </c>
      <c r="B117" s="534" t="s">
        <v>3243</v>
      </c>
      <c r="C117" s="535" t="s">
        <v>3244</v>
      </c>
      <c r="D117" s="536" t="s">
        <v>3245</v>
      </c>
      <c r="E117" s="537" t="s">
        <v>3246</v>
      </c>
      <c r="F117" s="538" t="s">
        <v>3247</v>
      </c>
      <c r="G117" s="539" t="s">
        <v>3248</v>
      </c>
      <c r="H117" s="540" t="s">
        <v>3249</v>
      </c>
    </row>
    <row r="118" spans="1:8" ht="12.75">
      <c r="A118" s="541" t="s">
        <v>3250</v>
      </c>
      <c r="B118" s="542" t="s">
        <v>3251</v>
      </c>
      <c r="C118" s="543" t="s">
        <v>3252</v>
      </c>
      <c r="D118" s="544" t="s">
        <v>3253</v>
      </c>
      <c r="E118" s="545" t="s">
        <v>3254</v>
      </c>
      <c r="F118" s="546" t="s">
        <v>3255</v>
      </c>
      <c r="G118" s="547" t="s">
        <v>3256</v>
      </c>
      <c r="H118" s="548" t="s">
        <v>3257</v>
      </c>
    </row>
    <row r="119" spans="1:8" ht="12.75">
      <c r="A119" s="549" t="s">
        <v>3258</v>
      </c>
      <c r="B119" s="550" t="s">
        <v>3259</v>
      </c>
      <c r="C119" s="551" t="s">
        <v>3260</v>
      </c>
      <c r="D119" s="552" t="s">
        <v>3261</v>
      </c>
      <c r="E119" s="553" t="s">
        <v>3262</v>
      </c>
      <c r="F119" s="554" t="s">
        <v>3263</v>
      </c>
      <c r="G119" s="555" t="s">
        <v>3264</v>
      </c>
      <c r="H119" s="556" t="s">
        <v>3265</v>
      </c>
    </row>
    <row r="120" spans="1:8" ht="12.75">
      <c r="A120" s="557" t="s">
        <v>3266</v>
      </c>
      <c r="B120" s="558" t="s">
        <v>3267</v>
      </c>
      <c r="C120" s="559" t="s">
        <v>3268</v>
      </c>
      <c r="D120" s="560" t="s">
        <v>3269</v>
      </c>
      <c r="E120" s="561" t="s">
        <v>3270</v>
      </c>
      <c r="F120" s="562" t="s">
        <v>3271</v>
      </c>
      <c r="G120" s="563" t="s">
        <v>3272</v>
      </c>
      <c r="H120" s="564" t="s">
        <v>3273</v>
      </c>
    </row>
    <row r="121" spans="1:8">
      <c r="A121" s="8"/>
      <c r="B121" s="8"/>
      <c r="C121" s="8"/>
      <c r="D121" s="8"/>
      <c r="E121" s="8"/>
      <c r="F121" s="8"/>
      <c r="G121" s="8"/>
      <c r="H121" s="8"/>
    </row>
    <row r="122" spans="1:8" ht="25.5">
      <c r="A122" s="181" t="s">
        <v>3274</v>
      </c>
      <c r="B122" s="8"/>
      <c r="C122" s="8"/>
      <c r="D122" s="8"/>
      <c r="E122" s="8"/>
      <c r="F122" s="8"/>
      <c r="G122" s="8"/>
      <c r="H122" s="8"/>
    </row>
    <row r="123" spans="1:8" ht="12.75">
      <c r="A123" s="565" t="s">
        <v>3275</v>
      </c>
      <c r="B123" s="566" t="s">
        <v>3276</v>
      </c>
      <c r="C123" s="567" t="s">
        <v>3277</v>
      </c>
      <c r="D123" s="568" t="s">
        <v>3278</v>
      </c>
      <c r="E123" s="569" t="s">
        <v>3279</v>
      </c>
      <c r="F123" s="570" t="s">
        <v>3280</v>
      </c>
      <c r="G123" s="571" t="s">
        <v>3281</v>
      </c>
      <c r="H123" s="572" t="s">
        <v>3282</v>
      </c>
    </row>
    <row r="124" spans="1:8" ht="12.75">
      <c r="A124" s="573" t="s">
        <v>3283</v>
      </c>
      <c r="B124" s="574" t="s">
        <v>3284</v>
      </c>
      <c r="C124" s="575" t="s">
        <v>3285</v>
      </c>
      <c r="D124" s="576" t="s">
        <v>3286</v>
      </c>
      <c r="E124" s="577" t="s">
        <v>3287</v>
      </c>
      <c r="F124" s="578" t="s">
        <v>3288</v>
      </c>
      <c r="G124" s="579" t="s">
        <v>3289</v>
      </c>
      <c r="H124" s="580" t="s">
        <v>3290</v>
      </c>
    </row>
    <row r="125" spans="1:8" ht="12.75">
      <c r="A125" s="581" t="s">
        <v>3291</v>
      </c>
      <c r="B125" s="582" t="s">
        <v>3292</v>
      </c>
      <c r="C125" s="583" t="s">
        <v>3293</v>
      </c>
      <c r="D125" s="584" t="s">
        <v>3294</v>
      </c>
      <c r="E125" s="585" t="s">
        <v>3295</v>
      </c>
      <c r="F125" s="586" t="s">
        <v>3296</v>
      </c>
      <c r="G125" s="587" t="s">
        <v>3297</v>
      </c>
      <c r="H125" s="198" t="s">
        <v>2892</v>
      </c>
    </row>
    <row r="126" spans="1:8" ht="12.75">
      <c r="A126" s="588" t="s">
        <v>3298</v>
      </c>
      <c r="B126" s="589" t="s">
        <v>3299</v>
      </c>
      <c r="C126" s="590" t="s">
        <v>3300</v>
      </c>
      <c r="D126" s="591" t="s">
        <v>3301</v>
      </c>
      <c r="E126" s="592" t="s">
        <v>3302</v>
      </c>
      <c r="F126" s="593" t="s">
        <v>3303</v>
      </c>
      <c r="G126" s="594" t="s">
        <v>3304</v>
      </c>
      <c r="H126" s="595" t="s">
        <v>3305</v>
      </c>
    </row>
    <row r="127" spans="1:8" ht="12.75">
      <c r="A127" s="596" t="s">
        <v>3306</v>
      </c>
      <c r="B127" s="597" t="s">
        <v>3307</v>
      </c>
      <c r="C127" s="598" t="s">
        <v>3308</v>
      </c>
      <c r="D127" s="599" t="s">
        <v>3309</v>
      </c>
      <c r="E127" s="600" t="s">
        <v>3310</v>
      </c>
      <c r="F127" s="601" t="s">
        <v>3311</v>
      </c>
      <c r="G127" s="602" t="s">
        <v>3312</v>
      </c>
      <c r="H127" s="603" t="s">
        <v>3313</v>
      </c>
    </row>
    <row r="128" spans="1:8" ht="12.75">
      <c r="A128" s="604" t="s">
        <v>3314</v>
      </c>
      <c r="B128" s="605" t="s">
        <v>3315</v>
      </c>
      <c r="C128" s="606" t="s">
        <v>3316</v>
      </c>
      <c r="D128" s="607" t="s">
        <v>3317</v>
      </c>
      <c r="E128" s="608" t="s">
        <v>3318</v>
      </c>
      <c r="F128" s="609" t="s">
        <v>3319</v>
      </c>
      <c r="G128" s="610" t="s">
        <v>3320</v>
      </c>
      <c r="H128" s="188" t="s">
        <v>3321</v>
      </c>
    </row>
    <row r="129" spans="1:8" ht="12.75">
      <c r="A129" s="611" t="s">
        <v>3322</v>
      </c>
      <c r="B129" s="612" t="s">
        <v>3323</v>
      </c>
      <c r="C129" s="613" t="s">
        <v>3324</v>
      </c>
      <c r="D129" s="614" t="s">
        <v>3325</v>
      </c>
      <c r="E129" s="615" t="s">
        <v>3326</v>
      </c>
      <c r="F129" s="616" t="s">
        <v>3327</v>
      </c>
      <c r="G129" s="617" t="s">
        <v>3328</v>
      </c>
      <c r="H129" s="618" t="s">
        <v>3329</v>
      </c>
    </row>
    <row r="130" spans="1:8" ht="12.75">
      <c r="A130" s="619" t="s">
        <v>3330</v>
      </c>
      <c r="B130" s="620" t="s">
        <v>3331</v>
      </c>
      <c r="C130" s="621" t="s">
        <v>3332</v>
      </c>
      <c r="D130" s="622" t="s">
        <v>3333</v>
      </c>
      <c r="E130" s="623" t="s">
        <v>3334</v>
      </c>
      <c r="F130" s="624" t="s">
        <v>3335</v>
      </c>
      <c r="G130" s="625" t="s">
        <v>3336</v>
      </c>
      <c r="H130" s="626" t="s">
        <v>3337</v>
      </c>
    </row>
    <row r="131" spans="1:8" ht="12.75">
      <c r="A131" s="627" t="s">
        <v>3338</v>
      </c>
      <c r="B131" s="628" t="s">
        <v>3339</v>
      </c>
      <c r="C131" s="629" t="s">
        <v>3340</v>
      </c>
      <c r="D131" s="201" t="s">
        <v>2901</v>
      </c>
      <c r="E131" s="630" t="s">
        <v>3341</v>
      </c>
      <c r="F131" s="631" t="s">
        <v>3342</v>
      </c>
      <c r="G131" s="632" t="s">
        <v>3343</v>
      </c>
      <c r="H131" s="633" t="s">
        <v>3344</v>
      </c>
    </row>
    <row r="132" spans="1:8" ht="12.75">
      <c r="A132" s="634" t="s">
        <v>3345</v>
      </c>
      <c r="B132" s="635" t="s">
        <v>3346</v>
      </c>
      <c r="C132" s="636" t="s">
        <v>3347</v>
      </c>
      <c r="D132" s="637" t="s">
        <v>3348</v>
      </c>
      <c r="E132" s="638" t="s">
        <v>3349</v>
      </c>
      <c r="F132" s="639" t="s">
        <v>3350</v>
      </c>
      <c r="G132" s="640" t="s">
        <v>3351</v>
      </c>
      <c r="H132" s="641" t="s">
        <v>3352</v>
      </c>
    </row>
    <row r="133" spans="1:8" ht="12.75">
      <c r="A133" s="642" t="s">
        <v>3353</v>
      </c>
      <c r="B133" s="643" t="s">
        <v>3354</v>
      </c>
      <c r="C133" s="644" t="s">
        <v>3355</v>
      </c>
      <c r="D133" s="645" t="s">
        <v>3356</v>
      </c>
      <c r="E133" s="646" t="s">
        <v>3357</v>
      </c>
      <c r="F133" s="647" t="s">
        <v>3358</v>
      </c>
      <c r="G133" s="648" t="s">
        <v>3359</v>
      </c>
      <c r="H133" s="649" t="s">
        <v>3360</v>
      </c>
    </row>
    <row r="134" spans="1:8" ht="12.75">
      <c r="A134" s="650" t="s">
        <v>3361</v>
      </c>
      <c r="B134" s="651" t="s">
        <v>3362</v>
      </c>
      <c r="C134" s="652" t="s">
        <v>3363</v>
      </c>
      <c r="D134" s="653" t="s">
        <v>3364</v>
      </c>
      <c r="E134" s="654" t="s">
        <v>3365</v>
      </c>
      <c r="F134" s="655" t="s">
        <v>3366</v>
      </c>
      <c r="G134" s="656" t="s">
        <v>3367</v>
      </c>
      <c r="H134" s="657" t="s">
        <v>3368</v>
      </c>
    </row>
    <row r="135" spans="1:8" ht="12.75">
      <c r="A135" s="658" t="s">
        <v>3369</v>
      </c>
      <c r="B135" s="659" t="s">
        <v>3370</v>
      </c>
      <c r="C135" s="660" t="s">
        <v>3371</v>
      </c>
      <c r="D135" s="661" t="s">
        <v>3372</v>
      </c>
      <c r="E135" s="662" t="s">
        <v>3373</v>
      </c>
      <c r="F135" s="663" t="s">
        <v>3374</v>
      </c>
      <c r="G135" s="664" t="s">
        <v>3375</v>
      </c>
      <c r="H135" s="8"/>
    </row>
    <row r="136" spans="1:8" ht="13.5" thickBot="1">
      <c r="A136" s="665" t="s">
        <v>3376</v>
      </c>
      <c r="B136" s="666" t="s">
        <v>3377</v>
      </c>
      <c r="C136" s="667" t="s">
        <v>3378</v>
      </c>
      <c r="D136" s="668" t="s">
        <v>3379</v>
      </c>
      <c r="E136" s="669" t="s">
        <v>3380</v>
      </c>
      <c r="F136" s="670" t="s">
        <v>3381</v>
      </c>
      <c r="G136" s="671" t="s">
        <v>3382</v>
      </c>
      <c r="H136" s="672" t="s">
        <v>3383</v>
      </c>
    </row>
    <row r="137" spans="1:8" ht="13.5" thickBot="1">
      <c r="A137" s="673" t="s">
        <v>3384</v>
      </c>
      <c r="B137" s="674" t="s">
        <v>3385</v>
      </c>
      <c r="C137" s="675" t="s">
        <v>3386</v>
      </c>
      <c r="D137" s="676" t="s">
        <v>3387</v>
      </c>
      <c r="E137" s="677" t="s">
        <v>3388</v>
      </c>
      <c r="F137" s="678" t="s">
        <v>3389</v>
      </c>
      <c r="G137" s="679" t="s">
        <v>3390</v>
      </c>
      <c r="H137" s="680" t="s">
        <v>3391</v>
      </c>
    </row>
    <row r="138" spans="1:8" ht="13.5" thickBot="1">
      <c r="A138" s="681" t="s">
        <v>3392</v>
      </c>
      <c r="B138" s="682" t="s">
        <v>3393</v>
      </c>
      <c r="C138" s="683" t="s">
        <v>3394</v>
      </c>
      <c r="D138" s="684" t="s">
        <v>3395</v>
      </c>
      <c r="E138" s="685" t="s">
        <v>3396</v>
      </c>
      <c r="F138" s="1012" t="s">
        <v>3397</v>
      </c>
      <c r="G138" s="1013"/>
      <c r="H138" s="1014"/>
    </row>
    <row r="139" spans="1:8">
      <c r="A139" s="8"/>
      <c r="B139" s="8"/>
      <c r="C139" s="8"/>
      <c r="D139" s="8"/>
      <c r="E139" s="8"/>
      <c r="F139" s="8"/>
      <c r="G139" s="8"/>
      <c r="H139" s="8"/>
    </row>
    <row r="140" spans="1:8" ht="77.25" thickBot="1">
      <c r="A140" s="181" t="s">
        <v>3491</v>
      </c>
      <c r="B140" s="8"/>
      <c r="C140" s="8"/>
      <c r="D140" s="8"/>
      <c r="E140" s="8"/>
      <c r="F140" s="8"/>
      <c r="G140" s="8"/>
      <c r="H140" s="8"/>
    </row>
    <row r="141" spans="1:8" ht="51">
      <c r="A141" s="686" t="s">
        <v>3398</v>
      </c>
      <c r="B141" s="687" t="s">
        <v>3400</v>
      </c>
      <c r="C141" s="8"/>
      <c r="D141" s="8"/>
      <c r="E141" s="8"/>
      <c r="F141" s="8"/>
      <c r="G141" s="8"/>
      <c r="H141" s="8"/>
    </row>
    <row r="142" spans="1:8" ht="102.75" thickBot="1">
      <c r="A142" s="688" t="s">
        <v>3399</v>
      </c>
      <c r="B142" s="689" t="s">
        <v>3401</v>
      </c>
      <c r="C142" s="8"/>
      <c r="D142" s="8"/>
      <c r="E142" s="8"/>
      <c r="F142" s="8"/>
      <c r="G142" s="8"/>
      <c r="H142" s="8"/>
    </row>
    <row r="143" spans="1:8" ht="38.25">
      <c r="A143" s="686" t="s">
        <v>3402</v>
      </c>
      <c r="B143" s="686" t="s">
        <v>3404</v>
      </c>
      <c r="C143" s="8"/>
      <c r="D143" s="8"/>
      <c r="E143" s="8"/>
      <c r="F143" s="8"/>
      <c r="G143" s="8"/>
      <c r="H143" s="8"/>
    </row>
    <row r="144" spans="1:8" ht="90" thickBot="1">
      <c r="A144" s="688" t="s">
        <v>3403</v>
      </c>
      <c r="B144" s="688" t="s">
        <v>3405</v>
      </c>
      <c r="C144" s="8"/>
      <c r="D144" s="8"/>
      <c r="E144" s="8"/>
      <c r="F144" s="8"/>
      <c r="G144" s="8"/>
      <c r="H144" s="8"/>
    </row>
    <row r="145" spans="1:8" ht="38.25">
      <c r="A145" s="686" t="s">
        <v>3406</v>
      </c>
      <c r="B145" s="687" t="s">
        <v>3408</v>
      </c>
      <c r="C145" s="8"/>
      <c r="D145" s="8"/>
      <c r="E145" s="8"/>
      <c r="F145" s="8"/>
      <c r="G145" s="8"/>
      <c r="H145" s="8"/>
    </row>
    <row r="146" spans="1:8" ht="64.5" thickBot="1">
      <c r="A146" s="688" t="s">
        <v>3407</v>
      </c>
      <c r="B146" s="689" t="s">
        <v>3409</v>
      </c>
      <c r="C146" s="8"/>
      <c r="D146" s="8"/>
      <c r="E146" s="8"/>
      <c r="F146" s="8"/>
      <c r="G146" s="8"/>
      <c r="H146" s="8"/>
    </row>
    <row r="147" spans="1:8" ht="25.5">
      <c r="A147" s="686" t="s">
        <v>3410</v>
      </c>
      <c r="B147" s="686" t="s">
        <v>3411</v>
      </c>
      <c r="C147" s="8"/>
      <c r="D147" s="8"/>
      <c r="E147" s="8"/>
      <c r="F147" s="8"/>
      <c r="G147" s="8"/>
      <c r="H147" s="8"/>
    </row>
    <row r="148" spans="1:8" ht="90" thickBot="1">
      <c r="A148" s="688" t="s">
        <v>3492</v>
      </c>
      <c r="B148" s="688" t="s">
        <v>3412</v>
      </c>
      <c r="C148" s="8"/>
      <c r="D148" s="8"/>
      <c r="E148" s="8"/>
      <c r="F148" s="8"/>
      <c r="G148" s="8"/>
      <c r="H148" s="8"/>
    </row>
    <row r="149" spans="1:8" ht="25.5">
      <c r="A149" s="686" t="s">
        <v>3413</v>
      </c>
      <c r="B149" s="687" t="s">
        <v>3415</v>
      </c>
      <c r="C149" s="8"/>
      <c r="D149" s="8"/>
      <c r="E149" s="8"/>
      <c r="F149" s="8"/>
      <c r="G149" s="8"/>
      <c r="H149" s="8"/>
    </row>
    <row r="150" spans="1:8" ht="51.75" thickBot="1">
      <c r="A150" s="688" t="s">
        <v>3414</v>
      </c>
      <c r="B150" s="689" t="s">
        <v>3416</v>
      </c>
      <c r="C150" s="8"/>
      <c r="D150" s="8"/>
      <c r="E150" s="8"/>
      <c r="F150" s="8"/>
      <c r="G150" s="8"/>
      <c r="H150" s="8"/>
    </row>
    <row r="151" spans="1:8" ht="38.25">
      <c r="A151" s="686" t="s">
        <v>3417</v>
      </c>
      <c r="B151" s="686" t="s">
        <v>3419</v>
      </c>
      <c r="C151" s="8"/>
      <c r="D151" s="8"/>
      <c r="E151" s="8"/>
      <c r="F151" s="8"/>
      <c r="G151" s="8"/>
      <c r="H151" s="8"/>
    </row>
    <row r="152" spans="1:8" ht="51.75" thickBot="1">
      <c r="A152" s="688" t="s">
        <v>3418</v>
      </c>
      <c r="B152" s="688" t="s">
        <v>3420</v>
      </c>
      <c r="C152" s="8"/>
      <c r="D152" s="8"/>
      <c r="E152" s="8"/>
      <c r="F152" s="8"/>
      <c r="G152" s="8"/>
      <c r="H152" s="8"/>
    </row>
    <row r="153" spans="1:8" ht="51">
      <c r="A153" s="686" t="s">
        <v>3421</v>
      </c>
      <c r="B153" s="687" t="s">
        <v>3423</v>
      </c>
      <c r="C153" s="8"/>
      <c r="D153" s="8"/>
      <c r="E153" s="8"/>
      <c r="F153" s="8"/>
      <c r="G153" s="8"/>
      <c r="H153" s="8"/>
    </row>
    <row r="154" spans="1:8" ht="51.75" thickBot="1">
      <c r="A154" s="688" t="s">
        <v>3422</v>
      </c>
      <c r="B154" s="689" t="s">
        <v>3424</v>
      </c>
      <c r="C154" s="8"/>
      <c r="D154" s="8"/>
      <c r="E154" s="8"/>
      <c r="F154" s="8"/>
      <c r="G154" s="8"/>
      <c r="H154" s="8"/>
    </row>
    <row r="155" spans="1:8" ht="38.25">
      <c r="A155" s="687" t="s">
        <v>3425</v>
      </c>
      <c r="B155" s="686" t="s">
        <v>3427</v>
      </c>
      <c r="C155" s="8"/>
      <c r="D155" s="8"/>
      <c r="E155" s="8"/>
      <c r="F155" s="8"/>
      <c r="G155" s="8"/>
      <c r="H155" s="8"/>
    </row>
    <row r="156" spans="1:8" ht="51.75" thickBot="1">
      <c r="A156" s="689" t="s">
        <v>3426</v>
      </c>
      <c r="B156" s="688" t="s">
        <v>3428</v>
      </c>
      <c r="C156" s="8"/>
      <c r="D156" s="8"/>
      <c r="E156" s="8"/>
      <c r="F156" s="8"/>
      <c r="G156" s="8"/>
      <c r="H156" s="8"/>
    </row>
    <row r="157" spans="1:8" ht="51">
      <c r="A157" s="687" t="s">
        <v>3429</v>
      </c>
      <c r="B157" s="686" t="s">
        <v>3431</v>
      </c>
      <c r="C157" s="8"/>
      <c r="D157" s="8"/>
      <c r="E157" s="8"/>
      <c r="F157" s="8"/>
      <c r="G157" s="8"/>
      <c r="H157" s="8"/>
    </row>
    <row r="158" spans="1:8" ht="64.5" thickBot="1">
      <c r="A158" s="689" t="s">
        <v>3430</v>
      </c>
      <c r="B158" s="688" t="s">
        <v>3432</v>
      </c>
      <c r="C158" s="8"/>
      <c r="D158" s="8"/>
      <c r="E158" s="8"/>
      <c r="F158" s="8"/>
      <c r="G158" s="8"/>
      <c r="H158" s="8"/>
    </row>
    <row r="159" spans="1:8" ht="25.5">
      <c r="A159" s="687" t="s">
        <v>3433</v>
      </c>
      <c r="B159" s="686" t="s">
        <v>3435</v>
      </c>
      <c r="C159" s="8"/>
      <c r="D159" s="8"/>
      <c r="E159" s="8"/>
      <c r="F159" s="8"/>
      <c r="G159" s="8"/>
      <c r="H159" s="8"/>
    </row>
    <row r="160" spans="1:8" ht="64.5" thickBot="1">
      <c r="A160" s="689" t="s">
        <v>3434</v>
      </c>
      <c r="B160" s="688" t="s">
        <v>3436</v>
      </c>
      <c r="C160" s="8"/>
      <c r="D160" s="8"/>
      <c r="E160" s="8"/>
      <c r="F160" s="8"/>
      <c r="G160" s="8"/>
      <c r="H160" s="8"/>
    </row>
    <row r="161" spans="1:8" ht="38.25">
      <c r="A161" s="686" t="s">
        <v>3437</v>
      </c>
      <c r="B161" s="686" t="s">
        <v>3438</v>
      </c>
      <c r="C161" s="8"/>
      <c r="D161" s="8"/>
      <c r="E161" s="8"/>
      <c r="F161" s="8"/>
      <c r="G161" s="8"/>
      <c r="H161" s="8"/>
    </row>
    <row r="162" spans="1:8" ht="102.75" thickBot="1">
      <c r="A162" s="688" t="s">
        <v>3493</v>
      </c>
      <c r="B162" s="688" t="s">
        <v>3439</v>
      </c>
      <c r="C162" s="8"/>
      <c r="D162" s="8"/>
      <c r="E162" s="8"/>
      <c r="F162" s="8"/>
      <c r="G162" s="8"/>
      <c r="H162" s="8"/>
    </row>
    <row r="163" spans="1:8" ht="38.25">
      <c r="A163" s="686" t="s">
        <v>3440</v>
      </c>
      <c r="B163" s="686" t="s">
        <v>3441</v>
      </c>
      <c r="C163" s="8"/>
      <c r="D163" s="8"/>
      <c r="E163" s="8"/>
      <c r="F163" s="8"/>
      <c r="G163" s="8"/>
      <c r="H163" s="8"/>
    </row>
    <row r="164" spans="1:8" ht="77.25" thickBot="1">
      <c r="A164" s="688" t="s">
        <v>3494</v>
      </c>
      <c r="B164" s="688" t="s">
        <v>3442</v>
      </c>
      <c r="C164" s="8"/>
      <c r="D164" s="8"/>
      <c r="E164" s="8"/>
      <c r="F164" s="8"/>
      <c r="G164" s="8"/>
      <c r="H164" s="8"/>
    </row>
    <row r="165" spans="1:8" ht="38.25">
      <c r="A165" s="686" t="s">
        <v>3443</v>
      </c>
      <c r="B165" s="687" t="s">
        <v>3445</v>
      </c>
      <c r="C165" s="8"/>
      <c r="D165" s="8"/>
      <c r="E165" s="8"/>
      <c r="F165" s="8"/>
      <c r="G165" s="8"/>
      <c r="H165" s="8"/>
    </row>
    <row r="166" spans="1:8" ht="77.25" thickBot="1">
      <c r="A166" s="688" t="s">
        <v>3444</v>
      </c>
      <c r="B166" s="689" t="s">
        <v>3446</v>
      </c>
      <c r="C166" s="8"/>
      <c r="D166" s="8"/>
      <c r="E166" s="8"/>
      <c r="F166" s="8"/>
      <c r="G166" s="8"/>
      <c r="H166" s="8"/>
    </row>
    <row r="167" spans="1:8" ht="38.25">
      <c r="A167" s="686" t="s">
        <v>3447</v>
      </c>
      <c r="B167" s="687" t="s">
        <v>3449</v>
      </c>
      <c r="C167" s="8"/>
      <c r="D167" s="8"/>
      <c r="E167" s="8"/>
      <c r="F167" s="8"/>
      <c r="G167" s="8"/>
      <c r="H167" s="8"/>
    </row>
    <row r="168" spans="1:8" ht="90" thickBot="1">
      <c r="A168" s="688" t="s">
        <v>3448</v>
      </c>
      <c r="B168" s="689" t="s">
        <v>3450</v>
      </c>
      <c r="C168" s="8"/>
      <c r="D168" s="8"/>
      <c r="E168" s="8"/>
      <c r="F168" s="8"/>
      <c r="G168" s="8"/>
      <c r="H168" s="8"/>
    </row>
    <row r="169" spans="1:8">
      <c r="A169" s="8"/>
      <c r="B169" s="8"/>
      <c r="C169" s="8"/>
      <c r="D169" s="8"/>
      <c r="E169" s="8"/>
      <c r="F169" s="8"/>
      <c r="G169" s="8"/>
      <c r="H169" s="8"/>
    </row>
    <row r="170" spans="1:8" ht="38.25">
      <c r="A170" s="181" t="s">
        <v>3451</v>
      </c>
      <c r="B170" s="8"/>
      <c r="C170" s="8"/>
      <c r="D170" s="8"/>
      <c r="E170" s="8"/>
      <c r="F170" s="8"/>
      <c r="G170" s="8"/>
      <c r="H170" s="8"/>
    </row>
    <row r="171" spans="1:8" ht="63.75">
      <c r="A171" s="690" t="s">
        <v>3495</v>
      </c>
      <c r="B171" s="8"/>
      <c r="C171" s="8"/>
      <c r="D171" s="8"/>
      <c r="E171" s="8"/>
      <c r="F171" s="8"/>
      <c r="G171" s="8"/>
      <c r="H171" s="8"/>
    </row>
    <row r="172" spans="1:8" ht="76.5">
      <c r="A172" s="690" t="s">
        <v>3496</v>
      </c>
      <c r="B172" s="8"/>
      <c r="C172" s="8"/>
      <c r="D172" s="8"/>
      <c r="E172" s="8"/>
      <c r="F172" s="8"/>
      <c r="G172" s="8"/>
      <c r="H172" s="8"/>
    </row>
    <row r="173" spans="1:8" ht="76.5">
      <c r="A173" s="691" t="s">
        <v>3497</v>
      </c>
      <c r="B173" s="8"/>
      <c r="C173" s="8"/>
      <c r="D173" s="8"/>
      <c r="E173" s="8"/>
      <c r="F173" s="8"/>
      <c r="G173" s="8"/>
      <c r="H173" s="8"/>
    </row>
    <row r="174" spans="1:8" ht="51">
      <c r="A174" s="691" t="s">
        <v>3498</v>
      </c>
      <c r="B174" s="8"/>
      <c r="C174" s="8"/>
      <c r="D174" s="8"/>
      <c r="E174" s="8"/>
      <c r="F174" s="8"/>
      <c r="G174" s="8"/>
      <c r="H174" s="8"/>
    </row>
    <row r="175" spans="1:8" ht="89.25">
      <c r="A175" s="692" t="s">
        <v>3499</v>
      </c>
      <c r="B175" s="8"/>
      <c r="C175" s="8"/>
      <c r="D175" s="8"/>
      <c r="E175" s="8"/>
      <c r="F175" s="8"/>
      <c r="G175" s="8"/>
      <c r="H175" s="8"/>
    </row>
    <row r="176" spans="1:8" ht="76.5">
      <c r="A176" s="692" t="s">
        <v>3500</v>
      </c>
      <c r="B176" s="8"/>
      <c r="C176" s="8"/>
      <c r="D176" s="8"/>
      <c r="E176" s="8"/>
      <c r="F176" s="8"/>
      <c r="G176" s="8"/>
      <c r="H176" s="8"/>
    </row>
    <row r="177" spans="1:8" ht="12.75">
      <c r="A177" s="691" t="s">
        <v>3501</v>
      </c>
      <c r="B177" s="8"/>
      <c r="C177" s="8"/>
      <c r="D177" s="8"/>
      <c r="E177" s="8"/>
      <c r="F177" s="8"/>
      <c r="G177" s="8"/>
      <c r="H177" s="8"/>
    </row>
    <row r="178" spans="1:8" ht="127.5">
      <c r="A178" s="693" t="s">
        <v>3452</v>
      </c>
      <c r="B178" s="8"/>
      <c r="C178" s="8"/>
      <c r="D178" s="8"/>
      <c r="E178" s="8"/>
      <c r="F178" s="8"/>
      <c r="G178" s="8"/>
      <c r="H178" s="8"/>
    </row>
    <row r="179" spans="1:8" ht="12.75">
      <c r="A179" s="691" t="s">
        <v>3502</v>
      </c>
      <c r="B179" s="8"/>
      <c r="C179" s="8"/>
      <c r="D179" s="8"/>
      <c r="E179" s="8"/>
      <c r="F179" s="8"/>
      <c r="G179" s="8"/>
      <c r="H179" s="8"/>
    </row>
    <row r="180" spans="1:8" ht="102">
      <c r="A180" s="693" t="s">
        <v>3453</v>
      </c>
      <c r="B180" s="8"/>
      <c r="C180" s="8"/>
      <c r="D180" s="8"/>
      <c r="E180" s="8"/>
      <c r="F180" s="8"/>
      <c r="G180" s="8"/>
      <c r="H180" s="8"/>
    </row>
    <row r="181" spans="1:8" ht="25.5">
      <c r="A181" s="694" t="s">
        <v>3454</v>
      </c>
      <c r="B181" s="8"/>
      <c r="C181" s="8"/>
      <c r="D181" s="8"/>
      <c r="E181" s="8"/>
      <c r="F181" s="8"/>
      <c r="G181" s="8"/>
      <c r="H181" s="8"/>
    </row>
    <row r="182" spans="1:8" ht="102">
      <c r="A182" s="693" t="s">
        <v>3455</v>
      </c>
      <c r="B182" s="8"/>
      <c r="C182" s="8"/>
      <c r="D182" s="8"/>
      <c r="E182" s="8"/>
      <c r="F182" s="8"/>
      <c r="G182" s="8"/>
      <c r="H182" s="8"/>
    </row>
    <row r="183" spans="1:8" ht="51">
      <c r="A183" s="695" t="s">
        <v>3456</v>
      </c>
      <c r="B183" s="8"/>
      <c r="C183" s="8"/>
      <c r="D183" s="8"/>
      <c r="E183" s="8"/>
      <c r="F183" s="8"/>
      <c r="G183" s="8"/>
      <c r="H183" s="8"/>
    </row>
    <row r="184" spans="1:8" ht="90" thickBot="1">
      <c r="A184" s="693" t="s">
        <v>3457</v>
      </c>
      <c r="B184" s="8"/>
      <c r="C184" s="8"/>
      <c r="D184" s="8"/>
      <c r="E184" s="8"/>
      <c r="F184" s="8"/>
      <c r="G184" s="8"/>
      <c r="H184" s="8"/>
    </row>
    <row r="185" spans="1:8" ht="27" thickTop="1" thickBot="1">
      <c r="A185" s="696" t="s">
        <v>3458</v>
      </c>
      <c r="B185" s="8"/>
      <c r="C185" s="8"/>
      <c r="D185" s="8"/>
      <c r="E185" s="8"/>
      <c r="F185" s="8"/>
      <c r="G185" s="8"/>
      <c r="H185" s="8"/>
    </row>
    <row r="186" spans="1:8" ht="77.25" thickTop="1">
      <c r="A186" s="693" t="s">
        <v>3459</v>
      </c>
      <c r="B186" s="8"/>
      <c r="C186" s="8"/>
      <c r="D186" s="8"/>
      <c r="E186" s="8"/>
      <c r="F186" s="8"/>
      <c r="G186" s="8"/>
      <c r="H186" s="8"/>
    </row>
    <row r="187" spans="1:8" ht="25.5">
      <c r="A187" s="697" t="s">
        <v>3460</v>
      </c>
      <c r="B187" s="8"/>
      <c r="C187" s="8"/>
      <c r="D187" s="8"/>
      <c r="E187" s="8"/>
      <c r="F187" s="8"/>
      <c r="G187" s="8"/>
      <c r="H187" s="8"/>
    </row>
    <row r="188" spans="1:8" ht="63.75">
      <c r="A188" s="693" t="s">
        <v>3461</v>
      </c>
      <c r="B188" s="8"/>
      <c r="C188" s="8"/>
      <c r="D188" s="8"/>
      <c r="E188" s="8"/>
      <c r="F188" s="8"/>
      <c r="G188" s="8"/>
      <c r="H188" s="8"/>
    </row>
    <row r="189" spans="1:8" ht="48">
      <c r="A189" s="180" t="s">
        <v>3462</v>
      </c>
      <c r="B189" s="8"/>
      <c r="C189" s="8"/>
      <c r="D189" s="8"/>
      <c r="E189" s="8"/>
      <c r="F189" s="8"/>
      <c r="G189" s="8"/>
      <c r="H189" s="8"/>
    </row>
    <row r="190" spans="1:8" ht="89.25">
      <c r="A190" s="698" t="s">
        <v>3463</v>
      </c>
      <c r="B190" s="8"/>
      <c r="C190" s="8"/>
      <c r="D190" s="8"/>
      <c r="E190" s="8"/>
      <c r="F190" s="8"/>
      <c r="G190" s="8"/>
      <c r="H190" s="8"/>
    </row>
    <row r="191" spans="1:8" ht="140.25">
      <c r="A191" s="699">
        <v>1</v>
      </c>
      <c r="B191" s="700" t="s">
        <v>3464</v>
      </c>
      <c r="C191" s="8"/>
      <c r="D191" s="8"/>
      <c r="E191" s="8"/>
      <c r="F191" s="8"/>
      <c r="G191" s="8"/>
      <c r="H191" s="8"/>
    </row>
    <row r="192" spans="1:8" ht="25.5">
      <c r="A192" s="699">
        <v>2</v>
      </c>
      <c r="B192" s="700" t="s">
        <v>3503</v>
      </c>
      <c r="C192" s="8"/>
      <c r="D192" s="8"/>
      <c r="E192" s="8"/>
      <c r="F192" s="8"/>
      <c r="G192" s="8"/>
      <c r="H192" s="8"/>
    </row>
    <row r="193" spans="1:8" ht="12.75">
      <c r="A193" s="699">
        <v>3</v>
      </c>
      <c r="B193" s="700" t="s">
        <v>3504</v>
      </c>
      <c r="C193" s="8"/>
      <c r="D193" s="8"/>
      <c r="E193" s="8"/>
      <c r="F193" s="8"/>
      <c r="G193" s="8"/>
      <c r="H193" s="8"/>
    </row>
    <row r="194" spans="1:8" ht="114.75">
      <c r="A194" s="699">
        <v>4</v>
      </c>
      <c r="B194" s="700" t="s">
        <v>3505</v>
      </c>
      <c r="C194" s="8"/>
      <c r="D194" s="8"/>
      <c r="E194" s="8"/>
      <c r="F194" s="8"/>
      <c r="G194" s="8"/>
      <c r="H194" s="8"/>
    </row>
    <row r="195" spans="1:8" ht="63.75">
      <c r="A195" s="699">
        <v>5</v>
      </c>
      <c r="B195" s="700" t="s">
        <v>3506</v>
      </c>
      <c r="C195" s="8"/>
      <c r="D195" s="8"/>
      <c r="E195" s="8"/>
      <c r="F195" s="8"/>
      <c r="G195" s="8"/>
      <c r="H195" s="8"/>
    </row>
    <row r="196" spans="1:8" ht="102">
      <c r="A196" s="699">
        <v>6</v>
      </c>
      <c r="B196" s="700" t="s">
        <v>3507</v>
      </c>
      <c r="C196" s="8"/>
      <c r="D196" s="8"/>
      <c r="E196" s="8"/>
      <c r="F196" s="8"/>
      <c r="G196" s="8"/>
      <c r="H196" s="8"/>
    </row>
    <row r="197" spans="1:8" ht="89.25">
      <c r="A197" s="699">
        <v>7</v>
      </c>
      <c r="B197" s="700" t="s">
        <v>3508</v>
      </c>
      <c r="C197" s="8"/>
      <c r="D197" s="8"/>
      <c r="E197" s="8"/>
      <c r="F197" s="8"/>
      <c r="G197" s="8"/>
      <c r="H197" s="8"/>
    </row>
    <row r="198" spans="1:8" ht="12.75">
      <c r="A198" s="699">
        <v>8</v>
      </c>
      <c r="B198" s="700" t="s">
        <v>3509</v>
      </c>
      <c r="C198" s="8"/>
      <c r="D198" s="8"/>
      <c r="E198" s="8"/>
      <c r="F198" s="8"/>
      <c r="G198" s="8"/>
      <c r="H198" s="8"/>
    </row>
    <row r="199" spans="1:8" ht="89.25">
      <c r="A199" s="701">
        <v>9</v>
      </c>
      <c r="B199" s="700" t="s">
        <v>3510</v>
      </c>
      <c r="C199" s="8"/>
      <c r="D199" s="8"/>
      <c r="E199" s="8"/>
      <c r="F199" s="8"/>
      <c r="G199" s="8"/>
      <c r="H199" s="8"/>
    </row>
    <row r="200" spans="1:8" ht="127.5">
      <c r="A200" s="701">
        <v>10</v>
      </c>
      <c r="B200" s="700" t="s">
        <v>3511</v>
      </c>
      <c r="C200" s="8"/>
      <c r="D200" s="8"/>
      <c r="E200" s="8"/>
      <c r="F200" s="8"/>
      <c r="G200" s="8"/>
      <c r="H200" s="8"/>
    </row>
    <row r="201" spans="1:8" ht="76.5">
      <c r="A201" s="701">
        <v>11</v>
      </c>
      <c r="B201" s="700" t="s">
        <v>3512</v>
      </c>
      <c r="C201" s="8"/>
      <c r="D201" s="8"/>
      <c r="E201" s="8"/>
      <c r="F201" s="8"/>
      <c r="G201" s="8"/>
      <c r="H201" s="8"/>
    </row>
    <row r="202" spans="1:8" ht="89.25">
      <c r="A202" s="701">
        <v>12</v>
      </c>
      <c r="B202" s="700" t="s">
        <v>3513</v>
      </c>
      <c r="C202" s="8"/>
      <c r="D202" s="8"/>
      <c r="E202" s="8"/>
      <c r="F202" s="8"/>
      <c r="G202" s="8"/>
      <c r="H202" s="8"/>
    </row>
    <row r="203" spans="1:8" ht="102">
      <c r="A203" s="701">
        <v>13</v>
      </c>
      <c r="B203" s="700" t="s">
        <v>3514</v>
      </c>
      <c r="C203" s="8"/>
      <c r="D203" s="8"/>
      <c r="E203" s="8"/>
      <c r="F203" s="8"/>
      <c r="G203" s="8"/>
      <c r="H203" s="8"/>
    </row>
    <row r="204" spans="1:8" ht="63.75">
      <c r="A204" s="701">
        <v>14</v>
      </c>
      <c r="B204" s="700" t="s">
        <v>3515</v>
      </c>
      <c r="C204" s="8"/>
      <c r="D204" s="8"/>
      <c r="E204" s="8"/>
      <c r="F204" s="8"/>
      <c r="G204" s="8"/>
      <c r="H204" s="8"/>
    </row>
    <row r="205" spans="1:8" ht="12.75">
      <c r="A205" s="701">
        <v>15</v>
      </c>
      <c r="B205" s="700" t="s">
        <v>3516</v>
      </c>
      <c r="C205" s="8"/>
      <c r="D205" s="8"/>
      <c r="E205" s="8"/>
      <c r="F205" s="8"/>
      <c r="G205" s="8"/>
      <c r="H205" s="8"/>
    </row>
    <row r="206" spans="1:8" ht="12.75">
      <c r="A206" s="701">
        <v>16</v>
      </c>
      <c r="B206" s="700" t="s">
        <v>3517</v>
      </c>
      <c r="C206" s="8"/>
      <c r="D206" s="8"/>
      <c r="E206" s="8"/>
      <c r="F206" s="8"/>
      <c r="G206" s="8"/>
      <c r="H206" s="8"/>
    </row>
    <row r="207" spans="1:8" ht="12.75">
      <c r="A207" s="699">
        <v>17</v>
      </c>
      <c r="B207" s="700" t="s">
        <v>3518</v>
      </c>
      <c r="C207" s="8"/>
      <c r="D207" s="8"/>
      <c r="E207" s="8"/>
      <c r="F207" s="8"/>
      <c r="G207" s="8"/>
      <c r="H207" s="8"/>
    </row>
    <row r="208" spans="1:8">
      <c r="A208" s="702"/>
      <c r="B208" s="8"/>
      <c r="C208" s="8"/>
      <c r="D208" s="8"/>
      <c r="E208" s="8"/>
      <c r="F208" s="8"/>
      <c r="G208" s="8"/>
      <c r="H208" s="8"/>
    </row>
    <row r="209" spans="1:8" ht="108">
      <c r="A209" s="703" t="s">
        <v>3465</v>
      </c>
      <c r="B209" s="8"/>
      <c r="C209" s="8"/>
      <c r="D209" s="8"/>
      <c r="E209" s="8"/>
      <c r="F209" s="8"/>
      <c r="G209" s="8"/>
      <c r="H209" s="8"/>
    </row>
    <row r="210" spans="1:8" ht="72">
      <c r="A210" s="176" t="s">
        <v>3466</v>
      </c>
      <c r="B210" s="8"/>
      <c r="C210" s="8"/>
      <c r="D210" s="8"/>
      <c r="E210" s="8"/>
      <c r="F210" s="8"/>
      <c r="G210" s="8"/>
      <c r="H210" s="8"/>
    </row>
    <row r="211" spans="1:8" ht="89.25">
      <c r="A211" s="693" t="s">
        <v>3467</v>
      </c>
      <c r="B211" s="8"/>
      <c r="C211" s="8"/>
      <c r="D211" s="8"/>
      <c r="E211" s="8"/>
      <c r="F211" s="8"/>
      <c r="G211" s="8"/>
      <c r="H211" s="8"/>
    </row>
    <row r="212" spans="1:8" ht="114.75">
      <c r="A212" s="693" t="s">
        <v>3468</v>
      </c>
      <c r="B212" s="8"/>
      <c r="C212" s="8"/>
      <c r="D212" s="8"/>
      <c r="E212" s="8"/>
      <c r="F212" s="8"/>
      <c r="G212" s="8"/>
      <c r="H212" s="8"/>
    </row>
    <row r="213" spans="1:8" ht="76.5">
      <c r="A213" s="693" t="s">
        <v>3469</v>
      </c>
      <c r="B213" s="8"/>
      <c r="C213" s="8"/>
      <c r="D213" s="8"/>
      <c r="E213" s="8"/>
      <c r="F213" s="8"/>
      <c r="G213" s="8"/>
      <c r="H213" s="8"/>
    </row>
    <row r="214" spans="1:8" ht="89.25">
      <c r="A214" s="697" t="s">
        <v>3470</v>
      </c>
      <c r="B214" s="8"/>
      <c r="C214" s="8"/>
      <c r="D214" s="8"/>
      <c r="E214" s="8"/>
      <c r="F214" s="8"/>
      <c r="G214" s="8"/>
      <c r="H214" s="8"/>
    </row>
    <row r="215" spans="1:8" ht="77.25" thickBot="1">
      <c r="A215" s="693" t="s">
        <v>3471</v>
      </c>
      <c r="B215" s="8"/>
      <c r="C215" s="8"/>
      <c r="D215" s="8"/>
      <c r="E215" s="8"/>
      <c r="F215" s="8"/>
      <c r="G215" s="8"/>
      <c r="H215" s="8"/>
    </row>
    <row r="216" spans="1:8" ht="12.75" thickBot="1">
      <c r="A216" s="177" t="s">
        <v>3472</v>
      </c>
      <c r="B216" s="8"/>
      <c r="C216" s="8"/>
      <c r="D216" s="8"/>
      <c r="E216" s="8"/>
      <c r="F216" s="8"/>
      <c r="G216" s="8"/>
      <c r="H216" s="8"/>
    </row>
    <row r="217" spans="1:8" ht="12.75" thickBot="1">
      <c r="A217" s="177" t="s">
        <v>3473</v>
      </c>
      <c r="B217" s="8"/>
      <c r="C217" s="8"/>
      <c r="D217" s="8"/>
      <c r="E217" s="8"/>
      <c r="F217" s="8"/>
      <c r="G217" s="8"/>
      <c r="H217" s="8"/>
    </row>
    <row r="218" spans="1:8" ht="12.75" thickBot="1">
      <c r="A218" s="177" t="s">
        <v>3474</v>
      </c>
      <c r="B218" s="8"/>
      <c r="C218" s="8"/>
      <c r="D218" s="8"/>
      <c r="E218" s="8"/>
      <c r="F218" s="8"/>
      <c r="G218" s="8"/>
      <c r="H218" s="8"/>
    </row>
    <row r="219" spans="1:8" ht="12.75" thickBot="1">
      <c r="A219" s="178" t="s">
        <v>3475</v>
      </c>
      <c r="B219" s="8"/>
      <c r="C219" s="8"/>
      <c r="D219" s="8"/>
      <c r="E219" s="8"/>
      <c r="F219" s="8"/>
      <c r="G219" s="8"/>
      <c r="H219" s="8"/>
    </row>
    <row r="220" spans="1:8" ht="12.75" thickBot="1">
      <c r="A220" s="177" t="s">
        <v>3476</v>
      </c>
      <c r="B220" s="8"/>
      <c r="C220" s="8"/>
      <c r="D220" s="8"/>
      <c r="E220" s="8"/>
      <c r="F220" s="8"/>
      <c r="G220" s="8"/>
      <c r="H220" s="8"/>
    </row>
    <row r="221" spans="1:8" ht="12.75" thickBot="1">
      <c r="A221" s="177" t="s">
        <v>3477</v>
      </c>
      <c r="B221" s="8"/>
      <c r="C221" s="8"/>
      <c r="D221" s="8"/>
      <c r="E221" s="8"/>
      <c r="F221" s="8"/>
      <c r="G221" s="8"/>
      <c r="H221" s="8"/>
    </row>
    <row r="222" spans="1:8" ht="12.75" thickBot="1">
      <c r="A222" s="177" t="s">
        <v>3478</v>
      </c>
      <c r="B222" s="8"/>
      <c r="C222" s="8"/>
      <c r="D222" s="8"/>
      <c r="E222" s="8"/>
      <c r="F222" s="8"/>
      <c r="G222" s="8"/>
      <c r="H222" s="8"/>
    </row>
    <row r="223" spans="1:8" ht="12.75" thickBot="1">
      <c r="A223" s="177" t="s">
        <v>3479</v>
      </c>
      <c r="B223" s="8"/>
      <c r="C223" s="8"/>
      <c r="D223" s="8"/>
      <c r="E223" s="8"/>
      <c r="F223" s="8"/>
      <c r="G223" s="8"/>
      <c r="H223" s="8"/>
    </row>
    <row r="224" spans="1:8" ht="344.25">
      <c r="A224" s="704" t="s">
        <v>3480</v>
      </c>
      <c r="B224" s="8"/>
      <c r="C224" s="8"/>
      <c r="D224" s="8"/>
      <c r="E224" s="8"/>
      <c r="F224" s="8"/>
      <c r="G224" s="8"/>
      <c r="H224" s="8"/>
    </row>
    <row r="225" spans="1:8">
      <c r="A225" s="8"/>
      <c r="B225" s="8"/>
      <c r="C225" s="8"/>
      <c r="D225" s="8"/>
      <c r="E225" s="8"/>
      <c r="F225" s="8"/>
      <c r="G225" s="8"/>
      <c r="H225" s="8"/>
    </row>
    <row r="226" spans="1:8" ht="72">
      <c r="A226" s="703" t="s">
        <v>3481</v>
      </c>
      <c r="B226" s="8"/>
      <c r="C226" s="8"/>
      <c r="D226" s="8"/>
      <c r="E226" s="8"/>
      <c r="F226" s="8"/>
      <c r="G226" s="8"/>
      <c r="H226" s="8"/>
    </row>
    <row r="227" spans="1:8" ht="84">
      <c r="A227" s="703" t="s">
        <v>3482</v>
      </c>
      <c r="B227" s="8"/>
      <c r="C227" s="8"/>
      <c r="D227" s="8"/>
      <c r="E227" s="8"/>
      <c r="F227" s="8"/>
      <c r="G227" s="8"/>
      <c r="H227" s="8"/>
    </row>
    <row r="228" spans="1:8" ht="84">
      <c r="A228" s="703" t="s">
        <v>3483</v>
      </c>
      <c r="B228" s="8"/>
      <c r="C228" s="8"/>
      <c r="D228" s="8"/>
      <c r="E228" s="8"/>
      <c r="F228" s="8"/>
      <c r="G228" s="8"/>
      <c r="H228" s="8"/>
    </row>
    <row r="229" spans="1:8" ht="96">
      <c r="A229" s="703" t="s">
        <v>3484</v>
      </c>
      <c r="B229" s="8"/>
      <c r="C229" s="8"/>
      <c r="D229" s="8"/>
      <c r="E229" s="8"/>
      <c r="F229" s="8"/>
      <c r="G229" s="8"/>
      <c r="H229" s="8"/>
    </row>
    <row r="230" spans="1:8">
      <c r="A230" s="8"/>
      <c r="B230" s="8"/>
      <c r="C230" s="8"/>
      <c r="D230" s="8"/>
      <c r="E230" s="8"/>
      <c r="F230" s="8"/>
      <c r="G230" s="8"/>
      <c r="H230" s="8"/>
    </row>
    <row r="231" spans="1:8" ht="82.5">
      <c r="A231" s="705" t="s">
        <v>3485</v>
      </c>
      <c r="B231" s="8"/>
      <c r="C231" s="8"/>
      <c r="D231" s="8"/>
      <c r="E231" s="8"/>
      <c r="F231" s="8"/>
      <c r="G231" s="8"/>
      <c r="H231" s="8"/>
    </row>
    <row r="232" spans="1:8">
      <c r="A232" s="706"/>
      <c r="B232" s="8"/>
      <c r="C232" s="8"/>
      <c r="D232" s="8"/>
      <c r="E232" s="8"/>
      <c r="F232" s="8"/>
      <c r="G232" s="8"/>
      <c r="H232" s="8"/>
    </row>
    <row r="233" spans="1:8">
      <c r="A233" s="706"/>
      <c r="B233" s="8"/>
      <c r="C233" s="8"/>
      <c r="D233" s="8"/>
      <c r="E233" s="8"/>
      <c r="F233" s="8"/>
      <c r="G233" s="8"/>
      <c r="H233" s="8"/>
    </row>
    <row r="234" spans="1:8" ht="12.75">
      <c r="A234" s="707"/>
      <c r="B234" s="8"/>
      <c r="C234" s="8"/>
      <c r="D234" s="8"/>
      <c r="E234" s="8"/>
      <c r="F234" s="8"/>
      <c r="G234" s="8"/>
      <c r="H234" s="8"/>
    </row>
    <row r="235" spans="1:8" ht="36">
      <c r="A235" s="708" t="s">
        <v>3486</v>
      </c>
      <c r="B235" s="8"/>
      <c r="C235" s="8"/>
      <c r="D235" s="8"/>
      <c r="E235" s="8"/>
      <c r="F235" s="8"/>
      <c r="G235" s="8"/>
      <c r="H235" s="8"/>
    </row>
    <row r="236" spans="1:8" ht="12.75">
      <c r="A236" s="709"/>
      <c r="B236" s="8"/>
      <c r="C236" s="8"/>
      <c r="D236" s="8"/>
      <c r="E236" s="8"/>
      <c r="F236" s="8"/>
      <c r="G236" s="8"/>
      <c r="H236" s="8"/>
    </row>
    <row r="237" spans="1:8" ht="12.75">
      <c r="A237" s="709"/>
      <c r="B237" s="8"/>
      <c r="C237" s="8"/>
      <c r="D237" s="8"/>
      <c r="E237" s="8"/>
      <c r="F237" s="8"/>
      <c r="G237" s="8"/>
      <c r="H237" s="8"/>
    </row>
    <row r="238" spans="1:8" ht="12.75">
      <c r="A238" s="709"/>
      <c r="B238" s="8"/>
      <c r="C238" s="8"/>
      <c r="D238" s="8"/>
      <c r="E238" s="8"/>
      <c r="F238" s="8"/>
      <c r="G238" s="8"/>
      <c r="H238" s="8"/>
    </row>
  </sheetData>
  <mergeCells count="11">
    <mergeCell ref="B45:C45"/>
    <mergeCell ref="A37:C37"/>
    <mergeCell ref="D37:F37"/>
    <mergeCell ref="B40:C40"/>
    <mergeCell ref="B41:C41"/>
    <mergeCell ref="B44:C44"/>
    <mergeCell ref="B46:C46"/>
    <mergeCell ref="B52:C52"/>
    <mergeCell ref="B53:C53"/>
    <mergeCell ref="B54:C54"/>
    <mergeCell ref="F138:H138"/>
  </mergeCells>
  <phoneticPr fontId="3"/>
  <hyperlinks>
    <hyperlink ref="A14" r:id="rId1" xr:uid="{00000000-0004-0000-0E00-000000000000}"/>
    <hyperlink ref="A9" r:id="rId2" xr:uid="{00000000-0004-0000-0E00-000001000000}"/>
    <hyperlink ref="A1" r:id="rId3" xr:uid="{00000000-0004-0000-0E00-000002000000}"/>
    <hyperlink ref="A24" r:id="rId4" display="http://www.netyasun.com/" xr:uid="{00000000-0004-0000-0E00-000003000000}"/>
    <hyperlink ref="A25" r:id="rId5" display="http://www.netyasun.com/home/color.html" xr:uid="{00000000-0004-0000-0E00-000004000000}"/>
    <hyperlink ref="A189" r:id="rId6" display="http://www.netyasun.com/home/colortest.html" xr:uid="{00000000-0004-0000-0E00-000005000000}"/>
    <hyperlink ref="A209" r:id="rId7" location="LINK1" display="http://www.netyasun.com/home/color.html - LINK1" xr:uid="{00000000-0004-0000-0E00-000006000000}"/>
    <hyperlink ref="A226" r:id="rId8" display="http://www.netyasun.com/home/color.html" xr:uid="{00000000-0004-0000-0E00-000007000000}"/>
    <hyperlink ref="A227" r:id="rId9" display="http://www.netyasun.com/home/background.html" xr:uid="{00000000-0004-0000-0E00-000008000000}"/>
    <hyperlink ref="A228" r:id="rId10" display="http://www.netyasun.com/home/background-manual.html" xr:uid="{00000000-0004-0000-0E00-000009000000}"/>
    <hyperlink ref="A229" r:id="rId11" display="http://www.netyasun.com/" xr:uid="{00000000-0004-0000-0E00-00000A000000}"/>
    <hyperlink ref="A235" r:id="rId12" tooltip="ホームページ制作" display="http://www.netyasun.net/" xr:uid="{00000000-0004-0000-0E00-00000B000000}"/>
  </hyperlinks>
  <pageMargins left="0.74803149606299213" right="0.23622047244094491" top="0.55118110236220474" bottom="0.51181102362204722" header="0.27559055118110237" footer="0.23622047244094491"/>
  <pageSetup paperSize="9" orientation="portrait" r:id="rId13"/>
  <headerFooter alignWithMargins="0">
    <oddFooter>&amp;C&amp;P/&amp;N&amp;R&amp;F &amp;A</oddFooter>
  </headerFooter>
  <drawing r:id="rId1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20"/>
  <sheetViews>
    <sheetView topLeftCell="A4" workbookViewId="0">
      <selection activeCell="H2" sqref="H2"/>
    </sheetView>
  </sheetViews>
  <sheetFormatPr defaultRowHeight="13.5" outlineLevelRow="2"/>
  <cols>
    <col min="1" max="1" width="7.75" style="138" customWidth="1"/>
    <col min="2" max="2" width="5" style="138" bestFit="1" customWidth="1"/>
    <col min="3" max="3" width="3.25" style="138" bestFit="1" customWidth="1"/>
    <col min="4" max="4" width="14.125" style="138" bestFit="1" customWidth="1"/>
    <col min="5" max="5" width="12.625" style="138" bestFit="1" customWidth="1"/>
    <col min="6" max="6" width="6.75" style="138" bestFit="1" customWidth="1"/>
    <col min="7" max="8" width="6.75" style="138" customWidth="1"/>
    <col min="9" max="10" width="6.75" style="138" hidden="1" customWidth="1"/>
    <col min="11" max="13" width="6.75" style="138" customWidth="1"/>
    <col min="14" max="14" width="6.875" style="138" customWidth="1"/>
    <col min="15" max="15" width="7.375" style="138" customWidth="1"/>
    <col min="16" max="16384" width="9" style="138"/>
  </cols>
  <sheetData>
    <row r="1" spans="1:22" s="17" customFormat="1">
      <c r="A1" s="136" t="s">
        <v>3544</v>
      </c>
    </row>
    <row r="2" spans="1:22" s="17" customFormat="1" ht="12">
      <c r="A2" s="17" t="s">
        <v>3547</v>
      </c>
      <c r="H2" s="17" t="s">
        <v>3555</v>
      </c>
    </row>
    <row r="3" spans="1:22" s="17" customFormat="1" ht="12">
      <c r="A3" s="17" t="s">
        <v>3683</v>
      </c>
    </row>
    <row r="4" spans="1:22" ht="14.25">
      <c r="A4" s="138" t="s">
        <v>3682</v>
      </c>
    </row>
    <row r="6" spans="1:22" s="17" customFormat="1" ht="12">
      <c r="A6" s="17" t="s">
        <v>4171</v>
      </c>
    </row>
    <row r="7" spans="1:22" s="17" customFormat="1">
      <c r="A7" s="136" t="s">
        <v>2096</v>
      </c>
    </row>
    <row r="8" spans="1:22">
      <c r="A8" s="138" t="s">
        <v>2433</v>
      </c>
    </row>
    <row r="9" spans="1:22">
      <c r="A9" s="138">
        <v>1</v>
      </c>
      <c r="B9" s="776" t="s">
        <v>2723</v>
      </c>
    </row>
    <row r="11" spans="1:22">
      <c r="A11" s="2" t="s">
        <v>521</v>
      </c>
      <c r="B11" s="715" t="s">
        <v>19</v>
      </c>
      <c r="C11" s="715" t="s">
        <v>56</v>
      </c>
      <c r="D11" s="715" t="s">
        <v>4511</v>
      </c>
      <c r="E11" s="716" t="s">
        <v>20</v>
      </c>
      <c r="F11" s="716" t="s">
        <v>21</v>
      </c>
      <c r="G11" s="715" t="s">
        <v>22</v>
      </c>
      <c r="H11" s="715" t="s">
        <v>23</v>
      </c>
      <c r="I11" s="715" t="s">
        <v>24</v>
      </c>
      <c r="J11" s="715" t="s">
        <v>25</v>
      </c>
      <c r="K11" s="717" t="s">
        <v>523</v>
      </c>
      <c r="L11" s="715" t="s">
        <v>26</v>
      </c>
      <c r="M11" s="717" t="s">
        <v>524</v>
      </c>
      <c r="N11" s="717" t="s">
        <v>525</v>
      </c>
      <c r="O11" s="715" t="s">
        <v>526</v>
      </c>
    </row>
    <row r="12" spans="1:22" s="864" customFormat="1" outlineLevel="2">
      <c r="A12" s="854">
        <v>57</v>
      </c>
      <c r="B12" s="853" t="s">
        <v>2327</v>
      </c>
      <c r="C12" s="854">
        <v>2</v>
      </c>
      <c r="D12" s="855" t="s">
        <v>4618</v>
      </c>
      <c r="E12" s="868" t="s">
        <v>4470</v>
      </c>
      <c r="F12" s="865">
        <v>638.20000000000005</v>
      </c>
      <c r="G12" s="886"/>
      <c r="H12" s="886">
        <v>0</v>
      </c>
      <c r="I12" s="866"/>
      <c r="J12" s="866">
        <v>0</v>
      </c>
      <c r="K12" s="884"/>
      <c r="L12" s="885"/>
      <c r="M12" s="888"/>
      <c r="N12" s="889">
        <v>0.3354166666666667</v>
      </c>
      <c r="O12" s="863"/>
      <c r="P12" s="138"/>
      <c r="R12" s="867"/>
      <c r="S12" s="867"/>
      <c r="T12" s="867"/>
      <c r="U12" s="867"/>
      <c r="V12" s="867"/>
    </row>
    <row r="13" spans="1:22" s="864" customFormat="1" outlineLevel="2">
      <c r="A13" s="854">
        <v>57</v>
      </c>
      <c r="B13" s="853" t="s">
        <v>2327</v>
      </c>
      <c r="C13" s="854">
        <v>2</v>
      </c>
      <c r="D13" s="855" t="s">
        <v>120</v>
      </c>
      <c r="E13" s="868" t="s">
        <v>4469</v>
      </c>
      <c r="F13" s="865">
        <v>949.6</v>
      </c>
      <c r="G13" s="886">
        <v>3</v>
      </c>
      <c r="H13" s="886">
        <f>H12+G13</f>
        <v>3</v>
      </c>
      <c r="I13" s="866">
        <v>4.8611111111111112E-2</v>
      </c>
      <c r="J13" s="866">
        <f>J12+I13</f>
        <v>4.8611111111111112E-2</v>
      </c>
      <c r="K13" s="887">
        <f>M13-N12</f>
        <v>4.2361111111111072E-2</v>
      </c>
      <c r="L13" s="885">
        <f>N13-M13</f>
        <v>6.9444444444449749E-4</v>
      </c>
      <c r="M13" s="888">
        <v>0.37777777777777777</v>
      </c>
      <c r="N13" s="888">
        <v>0.37847222222222227</v>
      </c>
      <c r="O13" s="863"/>
      <c r="P13" s="138"/>
      <c r="R13" s="867"/>
      <c r="S13" s="867"/>
      <c r="T13" s="867"/>
      <c r="U13" s="867"/>
      <c r="V13" s="867"/>
    </row>
    <row r="14" spans="1:22" s="864" customFormat="1" outlineLevel="2">
      <c r="A14" s="854">
        <v>57</v>
      </c>
      <c r="B14" s="853" t="s">
        <v>2327</v>
      </c>
      <c r="C14" s="854">
        <v>2</v>
      </c>
      <c r="D14" s="855" t="s">
        <v>120</v>
      </c>
      <c r="E14" s="868" t="s">
        <v>4556</v>
      </c>
      <c r="F14" s="865">
        <v>1146.9000000000001</v>
      </c>
      <c r="G14" s="886">
        <v>1.2</v>
      </c>
      <c r="H14" s="886">
        <f>H13+G14</f>
        <v>4.2</v>
      </c>
      <c r="I14" s="866">
        <v>2.0833333333333332E-2</v>
      </c>
      <c r="J14" s="866">
        <f>J13+I14</f>
        <v>6.9444444444444448E-2</v>
      </c>
      <c r="K14" s="887">
        <f>M14-N13</f>
        <v>2.7083333333333237E-2</v>
      </c>
      <c r="L14" s="885">
        <f>N14-M14</f>
        <v>1.388888888888995E-3</v>
      </c>
      <c r="M14" s="888">
        <v>0.4055555555555555</v>
      </c>
      <c r="N14" s="888">
        <v>0.4069444444444445</v>
      </c>
      <c r="O14" s="863" t="s">
        <v>4560</v>
      </c>
      <c r="P14" s="138"/>
      <c r="R14" s="867"/>
      <c r="S14" s="867"/>
      <c r="T14" s="867"/>
      <c r="U14" s="867"/>
      <c r="V14" s="867"/>
    </row>
    <row r="15" spans="1:22" s="864" customFormat="1" outlineLevel="2">
      <c r="A15" s="854">
        <v>57</v>
      </c>
      <c r="B15" s="853" t="s">
        <v>2327</v>
      </c>
      <c r="C15" s="854">
        <v>2</v>
      </c>
      <c r="D15" s="855" t="s">
        <v>120</v>
      </c>
      <c r="E15" s="868" t="s">
        <v>4557</v>
      </c>
      <c r="F15" s="865">
        <v>1128.0999999999999</v>
      </c>
      <c r="G15" s="886">
        <v>0.6</v>
      </c>
      <c r="H15" s="886">
        <f>H14+G15</f>
        <v>4.8</v>
      </c>
      <c r="I15" s="866">
        <v>1.0416666666666666E-2</v>
      </c>
      <c r="J15" s="866">
        <f>J14+I15</f>
        <v>7.9861111111111119E-2</v>
      </c>
      <c r="K15" s="887">
        <f>M15-N14</f>
        <v>8.3333333333333037E-3</v>
      </c>
      <c r="L15" s="885">
        <f>N15-M15</f>
        <v>7.6388888888888618E-3</v>
      </c>
      <c r="M15" s="888">
        <v>0.4152777777777778</v>
      </c>
      <c r="N15" s="888">
        <v>0.42291666666666666</v>
      </c>
      <c r="O15" s="863" t="s">
        <v>2682</v>
      </c>
      <c r="P15" s="138"/>
      <c r="R15" s="867"/>
      <c r="S15" s="867"/>
      <c r="T15" s="867"/>
      <c r="U15" s="867"/>
      <c r="V15" s="867"/>
    </row>
    <row r="16" spans="1:22" s="864" customFormat="1" outlineLevel="2">
      <c r="A16" s="854">
        <v>57</v>
      </c>
      <c r="B16" s="853" t="s">
        <v>2327</v>
      </c>
      <c r="C16" s="854">
        <v>2</v>
      </c>
      <c r="D16" s="855" t="s">
        <v>120</v>
      </c>
      <c r="E16" s="868" t="s">
        <v>4154</v>
      </c>
      <c r="F16" s="865">
        <v>638.5</v>
      </c>
      <c r="G16" s="886">
        <v>7.7</v>
      </c>
      <c r="H16" s="886">
        <f>H15+G16</f>
        <v>12.5</v>
      </c>
      <c r="I16" s="866">
        <v>7.6388888888888895E-2</v>
      </c>
      <c r="J16" s="866">
        <f>J15+I16</f>
        <v>0.15625</v>
      </c>
      <c r="K16" s="887">
        <f>M16-N15</f>
        <v>9.7916666666666707E-2</v>
      </c>
      <c r="L16" s="885"/>
      <c r="M16" s="911">
        <v>0.52083333333333337</v>
      </c>
      <c r="N16" s="888"/>
      <c r="O16" s="863"/>
      <c r="P16" s="138"/>
      <c r="R16" s="867"/>
      <c r="S16" s="867"/>
      <c r="T16" s="867"/>
      <c r="U16" s="867"/>
      <c r="V16" s="867"/>
    </row>
    <row r="17" spans="1:22" s="864" customFormat="1" outlineLevel="2">
      <c r="A17" s="148" t="s">
        <v>3839</v>
      </c>
      <c r="B17" s="776" t="s">
        <v>2723</v>
      </c>
      <c r="C17" s="150">
        <v>2</v>
      </c>
      <c r="D17" s="151" t="s">
        <v>120</v>
      </c>
      <c r="E17" s="861">
        <v>43721</v>
      </c>
      <c r="F17" s="860">
        <v>12.5</v>
      </c>
      <c r="G17" s="895">
        <f>SUBTOTAL(9,G12:G16)</f>
        <v>12.5</v>
      </c>
      <c r="H17" s="891" t="s">
        <v>4008</v>
      </c>
      <c r="I17" s="892">
        <f>SUBTOTAL(9,I12:I16)</f>
        <v>0.15625</v>
      </c>
      <c r="J17" s="892"/>
      <c r="K17" s="893">
        <f>SUBTOTAL(9,K12:K16)</f>
        <v>0.17569444444444432</v>
      </c>
      <c r="L17" s="893">
        <f>SUBTOTAL(9,L12:L16)</f>
        <v>9.7222222222223542E-3</v>
      </c>
      <c r="M17" s="893">
        <f>M16-N12</f>
        <v>0.18541666666666667</v>
      </c>
      <c r="N17" s="894" t="s">
        <v>552</v>
      </c>
      <c r="O17" s="890" t="s">
        <v>2688</v>
      </c>
      <c r="P17" s="138"/>
      <c r="R17" s="867"/>
      <c r="S17" s="867"/>
      <c r="T17" s="867"/>
      <c r="U17" s="867"/>
      <c r="V17" s="867"/>
    </row>
    <row r="18" spans="1:22" s="864" customFormat="1" outlineLevel="1">
      <c r="A18" s="148" t="s">
        <v>4106</v>
      </c>
      <c r="B18" s="776" t="s">
        <v>2723</v>
      </c>
      <c r="C18" s="150">
        <v>23</v>
      </c>
      <c r="D18" s="151" t="s">
        <v>4516</v>
      </c>
      <c r="E18" s="861">
        <v>43685</v>
      </c>
      <c r="F18" s="860">
        <v>7</v>
      </c>
      <c r="G18" s="895">
        <f>SUBTOTAL(9,G12:G17)</f>
        <v>12.5</v>
      </c>
      <c r="H18" s="891"/>
      <c r="I18" s="892">
        <f>SUBTOTAL(9,I12:I17)</f>
        <v>0.15625</v>
      </c>
      <c r="J18" s="892"/>
      <c r="K18" s="893">
        <f>SUBTOTAL(9,K12:K17)</f>
        <v>0.17569444444444432</v>
      </c>
      <c r="L18" s="893">
        <f>SUBTOTAL(9,L12:L17)</f>
        <v>9.7222222222223542E-3</v>
      </c>
      <c r="M18" s="893">
        <f>M17-N12</f>
        <v>-0.15000000000000002</v>
      </c>
      <c r="N18" s="894" t="s">
        <v>552</v>
      </c>
      <c r="O18" s="890" t="s">
        <v>4506</v>
      </c>
      <c r="P18" s="138"/>
      <c r="R18" s="55">
        <f>SUM(R11:R17)</f>
        <v>0</v>
      </c>
      <c r="S18" s="55">
        <f>SUM(S11:S17)</f>
        <v>0</v>
      </c>
      <c r="T18" s="55">
        <f>SUM(T11:T17)</f>
        <v>0</v>
      </c>
      <c r="U18" s="55">
        <f>SUM(U11:U17)</f>
        <v>0</v>
      </c>
      <c r="V18" s="55">
        <f>SUM(V11:V17)</f>
        <v>0</v>
      </c>
    </row>
    <row r="19" spans="1:22">
      <c r="A19" s="854">
        <v>55</v>
      </c>
      <c r="B19" s="853" t="s">
        <v>2327</v>
      </c>
      <c r="C19" s="854">
        <v>1</v>
      </c>
      <c r="D19" s="855" t="s">
        <v>119</v>
      </c>
      <c r="E19" s="883" t="s">
        <v>4512</v>
      </c>
      <c r="F19" s="881"/>
      <c r="G19" s="875"/>
      <c r="H19" s="875"/>
      <c r="I19" s="876"/>
      <c r="J19" s="876"/>
      <c r="K19" s="877"/>
      <c r="L19" s="878"/>
      <c r="M19" s="877"/>
      <c r="N19" s="877"/>
      <c r="O19" s="879"/>
    </row>
    <row r="20" spans="1:22">
      <c r="A20" s="148" t="s">
        <v>3835</v>
      </c>
      <c r="B20" s="776" t="s">
        <v>2723</v>
      </c>
      <c r="C20" s="150">
        <v>1</v>
      </c>
      <c r="D20" s="151" t="s">
        <v>119</v>
      </c>
      <c r="E20" s="861">
        <v>43684</v>
      </c>
      <c r="F20" s="860">
        <v>13.5</v>
      </c>
      <c r="G20" s="895">
        <f>SUBTOTAL(9,G12:G18)</f>
        <v>12.5</v>
      </c>
      <c r="H20" s="891" t="s">
        <v>4008</v>
      </c>
      <c r="I20" s="892">
        <f>SUBTOTAL(9,I12:I18)</f>
        <v>0.15625</v>
      </c>
      <c r="J20" s="892"/>
      <c r="K20" s="893">
        <f>SUBTOTAL(9,K12:K18)</f>
        <v>0.17569444444444432</v>
      </c>
      <c r="L20" s="893">
        <f>SUBTOTAL(9,L12:L18)</f>
        <v>9.7222222222223542E-3</v>
      </c>
      <c r="M20" s="893">
        <f>M18-N12</f>
        <v>-0.48541666666666672</v>
      </c>
      <c r="N20" s="894" t="s">
        <v>552</v>
      </c>
      <c r="O20" s="890" t="s">
        <v>682</v>
      </c>
    </row>
  </sheetData>
  <phoneticPr fontId="3"/>
  <hyperlinks>
    <hyperlink ref="A7" r:id="rId1" xr:uid="{00000000-0004-0000-0F00-000000000000}"/>
    <hyperlink ref="A1" r:id="rId2" xr:uid="{00000000-0004-0000-0F00-000001000000}"/>
  </hyperlinks>
  <pageMargins left="0.74803149606299213" right="0.23622047244094491" top="0.55118110236220474" bottom="0.51181102362204722" header="0.27559055118110237" footer="0.23622047244094491"/>
  <pageSetup paperSize="9" orientation="portrait" r:id="rId3"/>
  <headerFooter alignWithMargins="0">
    <oddFooter>&amp;C&amp;P/&amp;N&amp;R&amp;F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82"/>
  <sheetViews>
    <sheetView topLeftCell="A151" workbookViewId="0">
      <selection activeCell="C86" sqref="C86"/>
    </sheetView>
  </sheetViews>
  <sheetFormatPr defaultRowHeight="13.5"/>
  <cols>
    <col min="1" max="1" width="6.75" style="138" bestFit="1" customWidth="1"/>
    <col min="2" max="2" width="27.75" style="138" bestFit="1" customWidth="1"/>
    <col min="3" max="4" width="6.75" style="138" bestFit="1" customWidth="1"/>
    <col min="5" max="5" width="5.875" style="138" bestFit="1" customWidth="1"/>
    <col min="6" max="6" width="6.75" style="138" bestFit="1" customWidth="1"/>
    <col min="7" max="7" width="11.25" style="138" bestFit="1" customWidth="1"/>
    <col min="8" max="8" width="8.5" style="138" bestFit="1" customWidth="1"/>
    <col min="9" max="9" width="5" style="138" bestFit="1" customWidth="1"/>
    <col min="10" max="16384" width="9" style="138"/>
  </cols>
  <sheetData>
    <row r="1" spans="1:12" s="17" customFormat="1" ht="12"/>
    <row r="2" spans="1:12">
      <c r="A2" s="160" t="s">
        <v>2808</v>
      </c>
      <c r="B2" s="160" t="s">
        <v>2788</v>
      </c>
      <c r="C2" s="160" t="s">
        <v>2789</v>
      </c>
      <c r="D2" s="160" t="s">
        <v>2792</v>
      </c>
      <c r="E2" s="160" t="s">
        <v>2793</v>
      </c>
      <c r="F2" s="160" t="s">
        <v>2790</v>
      </c>
      <c r="G2" s="160" t="s">
        <v>1684</v>
      </c>
      <c r="H2" s="160" t="s">
        <v>2807</v>
      </c>
      <c r="I2" s="160" t="s">
        <v>2791</v>
      </c>
    </row>
    <row r="3" spans="1:12">
      <c r="A3" s="78" t="s">
        <v>1213</v>
      </c>
      <c r="B3" s="174" t="s">
        <v>196</v>
      </c>
      <c r="C3" s="127">
        <v>11.3</v>
      </c>
      <c r="D3" s="127">
        <v>13.3</v>
      </c>
      <c r="E3" s="129">
        <v>0.1388888888888889</v>
      </c>
      <c r="F3" s="129">
        <v>0.15555555555555556</v>
      </c>
      <c r="G3" s="126" t="s">
        <v>814</v>
      </c>
      <c r="H3" s="174" t="s">
        <v>2157</v>
      </c>
      <c r="I3" s="126">
        <v>1</v>
      </c>
      <c r="L3" s="138" t="str">
        <f>B3&amp;K3</f>
        <v>坂東太郎のみち</v>
      </c>
    </row>
    <row r="4" spans="1:12">
      <c r="A4" s="78" t="s">
        <v>1732</v>
      </c>
      <c r="B4" s="174" t="s">
        <v>197</v>
      </c>
      <c r="C4" s="127">
        <v>11.4</v>
      </c>
      <c r="D4" s="127">
        <v>12.7</v>
      </c>
      <c r="E4" s="129">
        <v>0.12152777777777778</v>
      </c>
      <c r="F4" s="129">
        <v>0.14930555555555555</v>
      </c>
      <c r="G4" s="126" t="s">
        <v>814</v>
      </c>
      <c r="H4" s="174" t="s">
        <v>577</v>
      </c>
      <c r="I4" s="126">
        <v>2</v>
      </c>
      <c r="K4" s="138" t="s">
        <v>1683</v>
      </c>
      <c r="L4" s="138" t="str">
        <f t="shared" ref="L4:L31" si="0">B4&amp;K4</f>
        <v>自然と歴史をたどるみちみち</v>
      </c>
    </row>
    <row r="5" spans="1:12">
      <c r="A5" s="78" t="s">
        <v>1734</v>
      </c>
      <c r="B5" s="174" t="s">
        <v>198</v>
      </c>
      <c r="C5" s="127">
        <v>15.2</v>
      </c>
      <c r="D5" s="127">
        <v>16.5</v>
      </c>
      <c r="E5" s="129">
        <v>0.15277777777777776</v>
      </c>
      <c r="F5" s="129">
        <v>0.18958333333333333</v>
      </c>
      <c r="G5" s="126" t="s">
        <v>1736</v>
      </c>
      <c r="H5" s="174" t="s">
        <v>1427</v>
      </c>
      <c r="I5" s="126">
        <v>2</v>
      </c>
      <c r="K5" s="138" t="s">
        <v>1683</v>
      </c>
      <c r="L5" s="138" t="str">
        <f t="shared" si="0"/>
        <v>古墳をたずねるみちみち</v>
      </c>
    </row>
    <row r="6" spans="1:12">
      <c r="A6" s="78" t="s">
        <v>2384</v>
      </c>
      <c r="B6" s="174" t="s">
        <v>199</v>
      </c>
      <c r="C6" s="127">
        <v>5.8</v>
      </c>
      <c r="D6" s="127">
        <v>5.8</v>
      </c>
      <c r="E6" s="129">
        <v>6.25E-2</v>
      </c>
      <c r="F6" s="129">
        <v>6.5972222222222224E-2</v>
      </c>
      <c r="G6" s="126" t="s">
        <v>1738</v>
      </c>
      <c r="H6" s="174" t="s">
        <v>553</v>
      </c>
      <c r="I6" s="126">
        <v>1</v>
      </c>
      <c r="K6" s="138" t="s">
        <v>1683</v>
      </c>
      <c r="L6" s="138" t="str">
        <f t="shared" si="0"/>
        <v>水鳥のみちみち</v>
      </c>
    </row>
    <row r="7" spans="1:12">
      <c r="A7" s="78" t="s">
        <v>1739</v>
      </c>
      <c r="B7" s="174" t="s">
        <v>200</v>
      </c>
      <c r="C7" s="127">
        <v>7.9</v>
      </c>
      <c r="D7" s="127">
        <v>7.9</v>
      </c>
      <c r="E7" s="129">
        <v>0.10069444444444443</v>
      </c>
      <c r="F7" s="129">
        <v>0.10208333333333335</v>
      </c>
      <c r="G7" s="126" t="s">
        <v>860</v>
      </c>
      <c r="H7" s="174" t="s">
        <v>553</v>
      </c>
      <c r="I7" s="126">
        <v>1</v>
      </c>
      <c r="K7" s="138" t="s">
        <v>1683</v>
      </c>
      <c r="L7" s="138" t="str">
        <f t="shared" si="0"/>
        <v>埴輪と遊ぶみちみち</v>
      </c>
    </row>
    <row r="8" spans="1:12">
      <c r="A8" s="78" t="s">
        <v>1741</v>
      </c>
      <c r="B8" s="174" t="s">
        <v>202</v>
      </c>
      <c r="C8" s="127">
        <v>8.6</v>
      </c>
      <c r="D8" s="127">
        <v>8.6</v>
      </c>
      <c r="E8" s="129">
        <v>0.10069444444444443</v>
      </c>
      <c r="F8" s="129">
        <v>0.1111111111111111</v>
      </c>
      <c r="G8" s="126" t="s">
        <v>860</v>
      </c>
      <c r="H8" s="174" t="s">
        <v>553</v>
      </c>
      <c r="I8" s="126">
        <v>1</v>
      </c>
      <c r="K8" s="138" t="s">
        <v>1683</v>
      </c>
      <c r="L8" s="138" t="str">
        <f t="shared" si="0"/>
        <v>山武杉のみちみち</v>
      </c>
    </row>
    <row r="9" spans="1:12">
      <c r="A9" s="78" t="s">
        <v>1742</v>
      </c>
      <c r="B9" s="174" t="s">
        <v>2796</v>
      </c>
      <c r="C9" s="127">
        <v>15.6</v>
      </c>
      <c r="D9" s="127">
        <v>15.1</v>
      </c>
      <c r="E9" s="129">
        <v>0.1875</v>
      </c>
      <c r="F9" s="129">
        <v>0.18541666666666667</v>
      </c>
      <c r="G9" s="126" t="s">
        <v>1196</v>
      </c>
      <c r="H9" s="174" t="s">
        <v>1427</v>
      </c>
      <c r="I9" s="126">
        <v>3</v>
      </c>
      <c r="K9" s="138" t="s">
        <v>1683</v>
      </c>
      <c r="L9" s="138" t="str">
        <f t="shared" si="0"/>
        <v>伊藤左千夫のみちみち</v>
      </c>
    </row>
    <row r="10" spans="1:12">
      <c r="A10" s="78" t="s">
        <v>1743</v>
      </c>
      <c r="B10" s="174" t="s">
        <v>205</v>
      </c>
      <c r="C10" s="127">
        <v>14.8</v>
      </c>
      <c r="D10" s="127">
        <v>13.3</v>
      </c>
      <c r="E10" s="129">
        <v>0.16666666666666666</v>
      </c>
      <c r="F10" s="129">
        <v>0.15555555555555556</v>
      </c>
      <c r="G10" s="126" t="s">
        <v>1744</v>
      </c>
      <c r="H10" s="174" t="s">
        <v>553</v>
      </c>
      <c r="I10" s="126">
        <v>2</v>
      </c>
      <c r="K10" s="138" t="s">
        <v>1683</v>
      </c>
      <c r="L10" s="138" t="str">
        <f t="shared" si="0"/>
        <v>桜をめでるみちみち</v>
      </c>
    </row>
    <row r="11" spans="1:12">
      <c r="A11" s="78" t="s">
        <v>1745</v>
      </c>
      <c r="B11" s="174" t="s">
        <v>207</v>
      </c>
      <c r="C11" s="127">
        <v>10</v>
      </c>
      <c r="D11" s="127">
        <v>11.5</v>
      </c>
      <c r="E11" s="129">
        <v>0.12152777777777778</v>
      </c>
      <c r="F11" s="129">
        <v>0.13819444444444443</v>
      </c>
      <c r="G11" s="126" t="s">
        <v>1744</v>
      </c>
      <c r="H11" s="174" t="s">
        <v>553</v>
      </c>
      <c r="I11" s="126">
        <v>2</v>
      </c>
      <c r="K11" s="138" t="s">
        <v>1683</v>
      </c>
      <c r="L11" s="138" t="str">
        <f t="shared" si="0"/>
        <v>昭和の森をたずねるみちみち</v>
      </c>
    </row>
    <row r="12" spans="1:12">
      <c r="A12" s="78" t="s">
        <v>1746</v>
      </c>
      <c r="B12" s="174" t="s">
        <v>209</v>
      </c>
      <c r="C12" s="127">
        <v>13</v>
      </c>
      <c r="D12" s="127">
        <v>13</v>
      </c>
      <c r="E12" s="129">
        <v>0.13541666666666666</v>
      </c>
      <c r="F12" s="129">
        <v>0.13055555555555556</v>
      </c>
      <c r="G12" s="126" t="s">
        <v>1747</v>
      </c>
      <c r="H12" s="174" t="s">
        <v>1427</v>
      </c>
      <c r="I12" s="126">
        <v>2</v>
      </c>
      <c r="K12" s="138" t="s">
        <v>1683</v>
      </c>
      <c r="L12" s="138" t="str">
        <f t="shared" si="0"/>
        <v>山里のみちみち</v>
      </c>
    </row>
    <row r="13" spans="1:12">
      <c r="A13" s="78" t="s">
        <v>1748</v>
      </c>
      <c r="B13" s="174" t="s">
        <v>210</v>
      </c>
      <c r="C13" s="127">
        <v>12.5</v>
      </c>
      <c r="D13" s="127">
        <v>13.6</v>
      </c>
      <c r="E13" s="129">
        <v>0.13194444444444445</v>
      </c>
      <c r="F13" s="129">
        <v>0.15486111111111112</v>
      </c>
      <c r="G13" s="126" t="s">
        <v>1747</v>
      </c>
      <c r="H13" s="174" t="s">
        <v>1749</v>
      </c>
      <c r="I13" s="126">
        <v>2</v>
      </c>
      <c r="K13" s="138" t="s">
        <v>1683</v>
      </c>
      <c r="L13" s="138" t="str">
        <f t="shared" si="0"/>
        <v>森と森をつなぐみちみち</v>
      </c>
    </row>
    <row r="14" spans="1:12">
      <c r="A14" s="78" t="s">
        <v>1750</v>
      </c>
      <c r="B14" s="174" t="s">
        <v>2797</v>
      </c>
      <c r="C14" s="127">
        <v>11.3</v>
      </c>
      <c r="D14" s="127">
        <v>12.4</v>
      </c>
      <c r="E14" s="129">
        <v>0.14583333333333334</v>
      </c>
      <c r="F14" s="129">
        <v>0.15277777777777776</v>
      </c>
      <c r="G14" s="126" t="s">
        <v>1751</v>
      </c>
      <c r="H14" s="174" t="s">
        <v>577</v>
      </c>
      <c r="I14" s="126">
        <v>2</v>
      </c>
      <c r="K14" s="138" t="s">
        <v>1683</v>
      </c>
      <c r="L14" s="138" t="str">
        <f t="shared" si="0"/>
        <v>観音様のみちみち</v>
      </c>
    </row>
    <row r="15" spans="1:12">
      <c r="A15" s="78" t="s">
        <v>1752</v>
      </c>
      <c r="B15" s="174" t="s">
        <v>2798</v>
      </c>
      <c r="C15" s="127">
        <v>9.5</v>
      </c>
      <c r="D15" s="127">
        <v>9.5</v>
      </c>
      <c r="E15" s="129">
        <v>0.10069444444444443</v>
      </c>
      <c r="F15" s="129">
        <v>0.11388888888888889</v>
      </c>
      <c r="G15" s="126" t="s">
        <v>1751</v>
      </c>
      <c r="H15" s="174" t="s">
        <v>577</v>
      </c>
      <c r="I15" s="126">
        <v>1</v>
      </c>
      <c r="K15" s="138" t="s">
        <v>1683</v>
      </c>
      <c r="L15" s="138" t="str">
        <f t="shared" si="0"/>
        <v>先住民のあるいたみちみち</v>
      </c>
    </row>
    <row r="16" spans="1:12">
      <c r="A16" s="78" t="s">
        <v>1753</v>
      </c>
      <c r="B16" s="174" t="s">
        <v>213</v>
      </c>
      <c r="C16" s="127">
        <v>11.3</v>
      </c>
      <c r="D16" s="127">
        <v>11.3</v>
      </c>
      <c r="E16" s="129">
        <v>0.11805555555555557</v>
      </c>
      <c r="F16" s="129">
        <v>0.12291666666666667</v>
      </c>
      <c r="G16" s="126" t="s">
        <v>2794</v>
      </c>
      <c r="H16" s="174" t="s">
        <v>1755</v>
      </c>
      <c r="I16" s="126">
        <v>2</v>
      </c>
      <c r="L16" s="138" t="str">
        <f t="shared" si="0"/>
        <v>大海原を望めるみち</v>
      </c>
    </row>
    <row r="17" spans="1:12">
      <c r="A17" s="78" t="s">
        <v>1756</v>
      </c>
      <c r="B17" s="174" t="s">
        <v>215</v>
      </c>
      <c r="C17" s="127">
        <v>11.9</v>
      </c>
      <c r="D17" s="127">
        <v>11.9</v>
      </c>
      <c r="E17" s="129">
        <v>0.13194444444444445</v>
      </c>
      <c r="F17" s="129">
        <v>0.15347222222222223</v>
      </c>
      <c r="G17" s="126" t="s">
        <v>2795</v>
      </c>
      <c r="H17" s="174" t="s">
        <v>1757</v>
      </c>
      <c r="I17" s="126">
        <v>2</v>
      </c>
      <c r="K17" s="138" t="s">
        <v>1683</v>
      </c>
      <c r="L17" s="138" t="str">
        <f t="shared" si="0"/>
        <v>九十九里の砂をふみしめて歩くみちみち</v>
      </c>
    </row>
    <row r="18" spans="1:12">
      <c r="A18" s="78" t="s">
        <v>1758</v>
      </c>
      <c r="B18" s="174" t="s">
        <v>2799</v>
      </c>
      <c r="C18" s="127">
        <v>8</v>
      </c>
      <c r="D18" s="127">
        <v>8</v>
      </c>
      <c r="E18" s="129">
        <v>8.6805555555555566E-2</v>
      </c>
      <c r="F18" s="129">
        <v>8.4722222222222213E-2</v>
      </c>
      <c r="G18" s="126" t="s">
        <v>1759</v>
      </c>
      <c r="H18" s="174" t="s">
        <v>553</v>
      </c>
      <c r="I18" s="126">
        <v>1</v>
      </c>
      <c r="K18" s="138" t="s">
        <v>1683</v>
      </c>
      <c r="L18" s="138" t="str">
        <f t="shared" si="0"/>
        <v>黒潮の潮騒をきくみちみち</v>
      </c>
    </row>
    <row r="19" spans="1:12">
      <c r="A19" s="78" t="s">
        <v>1760</v>
      </c>
      <c r="B19" s="174" t="s">
        <v>2800</v>
      </c>
      <c r="C19" s="127">
        <v>10.1</v>
      </c>
      <c r="D19" s="127">
        <v>11.1</v>
      </c>
      <c r="E19" s="129">
        <v>0.10416666666666667</v>
      </c>
      <c r="F19" s="129">
        <v>0.10833333333333334</v>
      </c>
      <c r="G19" s="126" t="s">
        <v>1759</v>
      </c>
      <c r="H19" s="174" t="s">
        <v>553</v>
      </c>
      <c r="I19" s="126">
        <v>1</v>
      </c>
      <c r="K19" s="138" t="s">
        <v>1683</v>
      </c>
      <c r="L19" s="138" t="str">
        <f t="shared" si="0"/>
        <v>御宿海岸を歩くみちみち</v>
      </c>
    </row>
    <row r="20" spans="1:12">
      <c r="A20" s="78" t="s">
        <v>1761</v>
      </c>
      <c r="B20" s="174" t="s">
        <v>2801</v>
      </c>
      <c r="C20" s="127">
        <v>8.4</v>
      </c>
      <c r="D20" s="127">
        <v>11.7</v>
      </c>
      <c r="E20" s="129">
        <v>8.6805555555555566E-2</v>
      </c>
      <c r="F20" s="129">
        <v>0.12986111111111112</v>
      </c>
      <c r="G20" s="126" t="s">
        <v>1762</v>
      </c>
      <c r="H20" s="174" t="s">
        <v>553</v>
      </c>
      <c r="I20" s="126">
        <v>2</v>
      </c>
      <c r="K20" s="138" t="s">
        <v>1683</v>
      </c>
      <c r="L20" s="138" t="str">
        <f t="shared" si="0"/>
        <v>荒磯のみちみち</v>
      </c>
    </row>
    <row r="21" spans="1:12">
      <c r="A21" s="78" t="s">
        <v>1763</v>
      </c>
      <c r="B21" s="174" t="s">
        <v>2802</v>
      </c>
      <c r="C21" s="127">
        <v>3.2</v>
      </c>
      <c r="D21" s="127">
        <v>6.1</v>
      </c>
      <c r="E21" s="129">
        <v>3.125E-2</v>
      </c>
      <c r="F21" s="129">
        <v>7.8472222222222221E-2</v>
      </c>
      <c r="G21" s="126" t="s">
        <v>1762</v>
      </c>
      <c r="H21" s="174" t="s">
        <v>553</v>
      </c>
      <c r="I21" s="126">
        <v>1</v>
      </c>
      <c r="K21" s="138" t="s">
        <v>1683</v>
      </c>
      <c r="L21" s="138" t="str">
        <f t="shared" si="0"/>
        <v>理想郷をたずねるみちみち</v>
      </c>
    </row>
    <row r="22" spans="1:12">
      <c r="A22" s="78" t="s">
        <v>1764</v>
      </c>
      <c r="B22" s="174" t="s">
        <v>221</v>
      </c>
      <c r="C22" s="127">
        <v>9.4</v>
      </c>
      <c r="D22" s="127">
        <v>9.4</v>
      </c>
      <c r="E22" s="129">
        <v>0.1076388888888889</v>
      </c>
      <c r="F22" s="129">
        <v>0.10972222222222222</v>
      </c>
      <c r="G22" s="126" t="s">
        <v>1426</v>
      </c>
      <c r="H22" s="174" t="s">
        <v>1427</v>
      </c>
      <c r="I22" s="126">
        <v>2</v>
      </c>
      <c r="L22" s="138" t="str">
        <f t="shared" si="0"/>
        <v>海と森をつなぐみち</v>
      </c>
    </row>
    <row r="23" spans="1:12">
      <c r="A23" s="78" t="s">
        <v>1765</v>
      </c>
      <c r="B23" s="174" t="s">
        <v>1766</v>
      </c>
      <c r="C23" s="127">
        <v>7.9</v>
      </c>
      <c r="D23" s="127">
        <v>7.9</v>
      </c>
      <c r="E23" s="129">
        <v>0.14583333333333334</v>
      </c>
      <c r="F23" s="129">
        <v>8.1944444444444445E-2</v>
      </c>
      <c r="G23" s="126" t="s">
        <v>1426</v>
      </c>
      <c r="H23" s="174" t="s">
        <v>577</v>
      </c>
      <c r="I23" s="126">
        <v>2</v>
      </c>
      <c r="L23" s="138" t="str">
        <f t="shared" si="0"/>
        <v>アジサイのみち</v>
      </c>
    </row>
    <row r="24" spans="1:12">
      <c r="A24" s="78" t="s">
        <v>1767</v>
      </c>
      <c r="B24" s="174" t="s">
        <v>223</v>
      </c>
      <c r="C24" s="127">
        <v>13.5</v>
      </c>
      <c r="D24" s="127">
        <v>13.5</v>
      </c>
      <c r="E24" s="129">
        <v>0.1875</v>
      </c>
      <c r="F24" s="129">
        <v>0.17569444444444446</v>
      </c>
      <c r="G24" s="126" t="s">
        <v>1768</v>
      </c>
      <c r="H24" s="174" t="s">
        <v>553</v>
      </c>
      <c r="I24" s="126">
        <v>3</v>
      </c>
      <c r="L24" s="138" t="str">
        <f t="shared" si="0"/>
        <v>モミ・ツガのみち</v>
      </c>
    </row>
    <row r="25" spans="1:12">
      <c r="A25" s="78" t="s">
        <v>1769</v>
      </c>
      <c r="B25" s="174" t="s">
        <v>2803</v>
      </c>
      <c r="C25" s="127">
        <v>8.5</v>
      </c>
      <c r="D25" s="127">
        <v>9</v>
      </c>
      <c r="E25" s="129">
        <v>0.12847222222222224</v>
      </c>
      <c r="F25" s="129">
        <v>0.11944444444444445</v>
      </c>
      <c r="G25" s="126" t="s">
        <v>1770</v>
      </c>
      <c r="H25" s="174" t="s">
        <v>553</v>
      </c>
      <c r="I25" s="126">
        <v>2</v>
      </c>
      <c r="K25" s="138" t="s">
        <v>1683</v>
      </c>
      <c r="L25" s="138" t="str">
        <f t="shared" si="0"/>
        <v>滝のあるみちみち</v>
      </c>
    </row>
    <row r="26" spans="1:12">
      <c r="A26" s="78" t="s">
        <v>1771</v>
      </c>
      <c r="B26" s="174" t="s">
        <v>2804</v>
      </c>
      <c r="C26" s="127">
        <v>9</v>
      </c>
      <c r="D26" s="127">
        <v>10.6</v>
      </c>
      <c r="E26" s="129">
        <v>0.1423611111111111</v>
      </c>
      <c r="F26" s="129">
        <v>0.13749999999999998</v>
      </c>
      <c r="G26" s="126" t="s">
        <v>1770</v>
      </c>
      <c r="H26" s="174" t="s">
        <v>1772</v>
      </c>
      <c r="I26" s="126">
        <v>3</v>
      </c>
      <c r="K26" s="138" t="s">
        <v>1683</v>
      </c>
      <c r="L26" s="138" t="str">
        <f t="shared" si="0"/>
        <v>ニホンザルと出合うみちみち</v>
      </c>
    </row>
    <row r="27" spans="1:12">
      <c r="A27" s="78" t="s">
        <v>1773</v>
      </c>
      <c r="B27" s="174" t="s">
        <v>2805</v>
      </c>
      <c r="C27" s="127">
        <v>17.7</v>
      </c>
      <c r="D27" s="127">
        <v>15.9</v>
      </c>
      <c r="E27" s="129">
        <v>0.23958333333333334</v>
      </c>
      <c r="F27" s="129">
        <v>0.16944444444444443</v>
      </c>
      <c r="G27" s="126" t="s">
        <v>1774</v>
      </c>
      <c r="H27" s="174" t="s">
        <v>1712</v>
      </c>
      <c r="I27" s="126">
        <v>3</v>
      </c>
      <c r="K27" s="138" t="s">
        <v>1683</v>
      </c>
      <c r="L27" s="138" t="str">
        <f t="shared" si="0"/>
        <v>九十九谷をたどるみちみち</v>
      </c>
    </row>
    <row r="28" spans="1:12">
      <c r="A28" s="78" t="s">
        <v>1775</v>
      </c>
      <c r="B28" s="174" t="s">
        <v>227</v>
      </c>
      <c r="C28" s="127">
        <v>8.4</v>
      </c>
      <c r="D28" s="127">
        <v>8.4</v>
      </c>
      <c r="E28" s="129">
        <v>0.18055555555555555</v>
      </c>
      <c r="F28" s="129">
        <v>0.14861111111111111</v>
      </c>
      <c r="G28" s="126" t="s">
        <v>1776</v>
      </c>
      <c r="H28" s="174" t="s">
        <v>553</v>
      </c>
      <c r="I28" s="126">
        <v>3</v>
      </c>
      <c r="L28" s="138" t="str">
        <f t="shared" si="0"/>
        <v>東京湾を望むみち</v>
      </c>
    </row>
    <row r="29" spans="1:12">
      <c r="A29" s="78" t="s">
        <v>1777</v>
      </c>
      <c r="B29" s="174" t="s">
        <v>229</v>
      </c>
      <c r="C29" s="127">
        <v>14.2</v>
      </c>
      <c r="D29" s="127">
        <v>7.2</v>
      </c>
      <c r="E29" s="129">
        <v>0.14583333333333334</v>
      </c>
      <c r="F29" s="129">
        <v>9.0972222222222218E-2</v>
      </c>
      <c r="G29" s="126" t="s">
        <v>1736</v>
      </c>
      <c r="H29" s="174" t="s">
        <v>1427</v>
      </c>
      <c r="I29" s="126">
        <v>1</v>
      </c>
      <c r="K29" s="138" t="s">
        <v>1683</v>
      </c>
      <c r="L29" s="138" t="str">
        <f t="shared" si="0"/>
        <v>川と沼をつなぐみちみち</v>
      </c>
    </row>
    <row r="30" spans="1:12">
      <c r="A30" s="78" t="s">
        <v>1779</v>
      </c>
      <c r="B30" s="174" t="s">
        <v>231</v>
      </c>
      <c r="C30" s="127">
        <v>8.3000000000000007</v>
      </c>
      <c r="D30" s="127">
        <v>8.3000000000000007</v>
      </c>
      <c r="E30" s="129">
        <v>8.6805555555555566E-2</v>
      </c>
      <c r="F30" s="129">
        <v>8.0555555555555561E-2</v>
      </c>
      <c r="G30" s="126" t="s">
        <v>1738</v>
      </c>
      <c r="H30" s="174" t="s">
        <v>553</v>
      </c>
      <c r="I30" s="126">
        <v>1</v>
      </c>
      <c r="K30" s="138" t="s">
        <v>1683</v>
      </c>
      <c r="L30" s="138" t="str">
        <f t="shared" si="0"/>
        <v>沼めぐりのみちみち</v>
      </c>
    </row>
    <row r="31" spans="1:12">
      <c r="A31" s="78" t="s">
        <v>1781</v>
      </c>
      <c r="B31" s="174" t="s">
        <v>2806</v>
      </c>
      <c r="C31" s="127">
        <v>7.3</v>
      </c>
      <c r="D31" s="127">
        <v>9</v>
      </c>
      <c r="E31" s="129">
        <v>9.7222222222222224E-2</v>
      </c>
      <c r="F31" s="129">
        <v>0.12152777777777778</v>
      </c>
      <c r="G31" s="126" t="s">
        <v>1196</v>
      </c>
      <c r="H31" s="174" t="s">
        <v>553</v>
      </c>
      <c r="I31" s="126">
        <v>1</v>
      </c>
      <c r="K31" s="138" t="s">
        <v>1683</v>
      </c>
      <c r="L31" s="138" t="str">
        <f t="shared" si="0"/>
        <v>城跡をたずねるみちみち</v>
      </c>
    </row>
    <row r="32" spans="1:12">
      <c r="A32" s="130" t="s">
        <v>2406</v>
      </c>
      <c r="B32" s="161">
        <f>COUNTA(B3:B31)</f>
        <v>29</v>
      </c>
      <c r="C32" s="132">
        <f>SUBTOTAL(9,C3:C31)</f>
        <v>304</v>
      </c>
      <c r="D32" s="132">
        <f>SUBTOTAL(9,D3:D31)</f>
        <v>312.49999999999994</v>
      </c>
      <c r="E32" s="133">
        <f>SUBTOTAL(9,E3:E31)</f>
        <v>3.6874999999999996</v>
      </c>
      <c r="F32" s="133">
        <f>SUBTOTAL(9,F3:F31)</f>
        <v>3.718055555555555</v>
      </c>
      <c r="G32" s="131"/>
      <c r="H32" s="161"/>
      <c r="I32" s="134"/>
    </row>
    <row r="34" spans="1:12">
      <c r="A34" s="160" t="s">
        <v>2808</v>
      </c>
      <c r="B34" s="160" t="s">
        <v>2788</v>
      </c>
      <c r="C34" s="160" t="s">
        <v>2789</v>
      </c>
      <c r="D34" s="160" t="s">
        <v>2792</v>
      </c>
      <c r="E34" s="160" t="s">
        <v>2793</v>
      </c>
      <c r="F34" s="160" t="s">
        <v>2790</v>
      </c>
      <c r="G34" s="160" t="s">
        <v>1684</v>
      </c>
      <c r="H34" s="160" t="s">
        <v>2807</v>
      </c>
      <c r="I34" s="160" t="s">
        <v>2791</v>
      </c>
    </row>
    <row r="35" spans="1:12">
      <c r="A35" s="78" t="s">
        <v>2335</v>
      </c>
      <c r="B35" s="174" t="s">
        <v>57</v>
      </c>
      <c r="C35" s="127">
        <v>16.2</v>
      </c>
      <c r="D35" s="127">
        <v>17.8</v>
      </c>
      <c r="E35" s="128">
        <v>0.2951388888888889</v>
      </c>
      <c r="F35" s="128">
        <v>0.27430555555555552</v>
      </c>
      <c r="G35" s="126" t="s">
        <v>551</v>
      </c>
      <c r="H35" s="174" t="s">
        <v>553</v>
      </c>
      <c r="I35" s="126">
        <v>3</v>
      </c>
      <c r="K35" s="138" t="s">
        <v>1683</v>
      </c>
      <c r="L35" s="138" t="str">
        <f t="shared" ref="L35:L41" si="1">B35&amp;K35</f>
        <v>湖のみちみち</v>
      </c>
    </row>
    <row r="36" spans="1:12">
      <c r="A36" s="78" t="s">
        <v>1687</v>
      </c>
      <c r="B36" s="174" t="s">
        <v>58</v>
      </c>
      <c r="C36" s="127">
        <v>19.399999999999999</v>
      </c>
      <c r="D36" s="127">
        <v>19.2</v>
      </c>
      <c r="E36" s="129">
        <v>0.2951388888888889</v>
      </c>
      <c r="F36" s="129">
        <v>0.2590277777777778</v>
      </c>
      <c r="G36" s="126" t="s">
        <v>562</v>
      </c>
      <c r="H36" s="174" t="s">
        <v>553</v>
      </c>
      <c r="I36" s="126">
        <v>3</v>
      </c>
      <c r="K36" s="138" t="s">
        <v>1683</v>
      </c>
      <c r="L36" s="138" t="str">
        <f t="shared" si="1"/>
        <v>鳥のみちみち</v>
      </c>
    </row>
    <row r="37" spans="1:12">
      <c r="A37" s="78" t="s">
        <v>1689</v>
      </c>
      <c r="B37" s="174" t="s">
        <v>59</v>
      </c>
      <c r="C37" s="127">
        <v>14.7</v>
      </c>
      <c r="D37" s="127">
        <v>14.7</v>
      </c>
      <c r="E37" s="129">
        <v>0.25</v>
      </c>
      <c r="F37" s="129">
        <v>0.26041666666666669</v>
      </c>
      <c r="G37" s="126" t="s">
        <v>576</v>
      </c>
      <c r="H37" s="174" t="s">
        <v>577</v>
      </c>
      <c r="I37" s="126">
        <v>3</v>
      </c>
      <c r="K37" s="138" t="s">
        <v>1683</v>
      </c>
      <c r="L37" s="138" t="str">
        <f t="shared" si="1"/>
        <v>富士見のみちみち</v>
      </c>
    </row>
    <row r="38" spans="1:12">
      <c r="A38" s="78" t="s">
        <v>1691</v>
      </c>
      <c r="B38" s="174" t="s">
        <v>60</v>
      </c>
      <c r="C38" s="127">
        <v>8</v>
      </c>
      <c r="D38" s="127">
        <v>9.1999999999999993</v>
      </c>
      <c r="E38" s="129">
        <v>0.14583333333333334</v>
      </c>
      <c r="F38" s="129">
        <v>0.14722222222222223</v>
      </c>
      <c r="G38" s="126" t="s">
        <v>584</v>
      </c>
      <c r="H38" s="174" t="s">
        <v>585</v>
      </c>
      <c r="I38" s="126">
        <v>2</v>
      </c>
      <c r="K38" s="138" t="s">
        <v>1683</v>
      </c>
      <c r="L38" s="138" t="str">
        <f t="shared" si="1"/>
        <v>歴史のみちみち</v>
      </c>
    </row>
    <row r="39" spans="1:12">
      <c r="A39" s="78" t="s">
        <v>1693</v>
      </c>
      <c r="B39" s="174" t="s">
        <v>2809</v>
      </c>
      <c r="C39" s="127">
        <v>9</v>
      </c>
      <c r="D39" s="127">
        <v>8</v>
      </c>
      <c r="E39" s="129">
        <v>0.18055555555555555</v>
      </c>
      <c r="F39" s="129">
        <v>0.21388888888888891</v>
      </c>
      <c r="G39" s="126" t="s">
        <v>584</v>
      </c>
      <c r="H39" s="174" t="s">
        <v>596</v>
      </c>
      <c r="I39" s="126">
        <v>3</v>
      </c>
      <c r="K39" s="138" t="s">
        <v>1683</v>
      </c>
      <c r="L39" s="138" t="str">
        <f t="shared" si="1"/>
        <v>鍾乳洞と滝みちみち</v>
      </c>
    </row>
    <row r="40" spans="1:12">
      <c r="A40" s="78" t="s">
        <v>1695</v>
      </c>
      <c r="B40" s="174" t="s">
        <v>2810</v>
      </c>
      <c r="C40" s="127">
        <v>11.5</v>
      </c>
      <c r="D40" s="127">
        <v>14.9</v>
      </c>
      <c r="E40" s="129">
        <v>0.1875</v>
      </c>
      <c r="F40" s="129">
        <v>0.21527777777777779</v>
      </c>
      <c r="G40" s="126" t="s">
        <v>606</v>
      </c>
      <c r="H40" s="174" t="s">
        <v>615</v>
      </c>
      <c r="I40" s="126">
        <v>2</v>
      </c>
      <c r="K40" s="138" t="s">
        <v>1683</v>
      </c>
      <c r="L40" s="138" t="str">
        <f t="shared" si="1"/>
        <v>杉の木陰みちみち</v>
      </c>
    </row>
    <row r="41" spans="1:12">
      <c r="A41" s="78" t="s">
        <v>1697</v>
      </c>
      <c r="B41" s="174" t="s">
        <v>61</v>
      </c>
      <c r="C41" s="127">
        <v>13.1</v>
      </c>
      <c r="D41" s="127">
        <v>16.399999999999999</v>
      </c>
      <c r="E41" s="129">
        <v>0.20833333333333334</v>
      </c>
      <c r="F41" s="129">
        <v>0.31944444444444448</v>
      </c>
      <c r="G41" s="126" t="s">
        <v>614</v>
      </c>
      <c r="H41" s="174" t="s">
        <v>615</v>
      </c>
      <c r="I41" s="126">
        <v>3</v>
      </c>
      <c r="K41" s="138" t="s">
        <v>1683</v>
      </c>
      <c r="L41" s="138" t="str">
        <f t="shared" si="1"/>
        <v>山草のみちみち</v>
      </c>
    </row>
    <row r="42" spans="1:12">
      <c r="A42" s="162" t="s">
        <v>1699</v>
      </c>
      <c r="B42" s="161">
        <f>COUNTA(B35:B41)</f>
        <v>7</v>
      </c>
      <c r="C42" s="163">
        <f>SUBTOTAL(9,C35:C41)</f>
        <v>91.899999999999991</v>
      </c>
      <c r="D42" s="163">
        <f>SUBTOTAL(9,D35:D41)</f>
        <v>100.20000000000002</v>
      </c>
      <c r="E42" s="164">
        <f>SUBTOTAL(9,E35:E41)</f>
        <v>1.5625</v>
      </c>
      <c r="F42" s="164">
        <f>SUBTOTAL(9,F35:F41)</f>
        <v>1.6895833333333334</v>
      </c>
      <c r="G42" s="165"/>
      <c r="H42" s="161"/>
      <c r="I42" s="166"/>
    </row>
    <row r="44" spans="1:12">
      <c r="A44" s="160" t="s">
        <v>2808</v>
      </c>
      <c r="B44" s="160" t="s">
        <v>2788</v>
      </c>
      <c r="C44" s="160" t="s">
        <v>2789</v>
      </c>
      <c r="D44" s="160" t="s">
        <v>2792</v>
      </c>
      <c r="E44" s="160" t="s">
        <v>2793</v>
      </c>
      <c r="F44" s="160" t="s">
        <v>2790</v>
      </c>
      <c r="G44" s="160" t="s">
        <v>1684</v>
      </c>
      <c r="H44" s="160" t="s">
        <v>1685</v>
      </c>
      <c r="I44" s="160" t="s">
        <v>2791</v>
      </c>
    </row>
    <row r="45" spans="1:12">
      <c r="A45" s="78" t="s">
        <v>2387</v>
      </c>
      <c r="B45" s="174" t="s">
        <v>170</v>
      </c>
      <c r="C45" s="127">
        <v>13</v>
      </c>
      <c r="D45" s="127">
        <v>16.600000000000001</v>
      </c>
      <c r="E45" s="128">
        <v>0.16666666666666666</v>
      </c>
      <c r="F45" s="128">
        <v>0.21874999999999989</v>
      </c>
      <c r="G45" s="126" t="s">
        <v>3554</v>
      </c>
      <c r="H45" s="126" t="s">
        <v>577</v>
      </c>
      <c r="I45" s="126">
        <v>2</v>
      </c>
    </row>
    <row r="46" spans="1:12">
      <c r="A46" s="78" t="s">
        <v>2388</v>
      </c>
      <c r="B46" s="174" t="s">
        <v>172</v>
      </c>
      <c r="C46" s="127">
        <v>12.3</v>
      </c>
      <c r="D46" s="127">
        <v>12.3</v>
      </c>
      <c r="E46" s="128">
        <v>0.1388888888888889</v>
      </c>
      <c r="F46" s="128">
        <v>0.18194444444444446</v>
      </c>
      <c r="G46" s="126" t="s">
        <v>3553</v>
      </c>
      <c r="H46" s="126" t="s">
        <v>682</v>
      </c>
      <c r="I46" s="126">
        <v>2</v>
      </c>
    </row>
    <row r="47" spans="1:12">
      <c r="A47" s="78" t="s">
        <v>2389</v>
      </c>
      <c r="B47" s="174" t="s">
        <v>173</v>
      </c>
      <c r="C47" s="127">
        <v>6.7</v>
      </c>
      <c r="D47" s="127">
        <v>8.4</v>
      </c>
      <c r="E47" s="128">
        <v>8.3333333333333329E-2</v>
      </c>
      <c r="F47" s="128">
        <v>0.10486111111111113</v>
      </c>
      <c r="G47" s="126" t="s">
        <v>3553</v>
      </c>
      <c r="H47" s="126" t="s">
        <v>682</v>
      </c>
      <c r="I47" s="126">
        <v>2</v>
      </c>
    </row>
    <row r="48" spans="1:12">
      <c r="A48" s="78" t="s">
        <v>2390</v>
      </c>
      <c r="B48" s="174" t="s">
        <v>174</v>
      </c>
      <c r="C48" s="127">
        <v>12.6</v>
      </c>
      <c r="D48" s="127">
        <v>16.7</v>
      </c>
      <c r="E48" s="128">
        <v>0.125</v>
      </c>
      <c r="F48" s="128">
        <v>0.24166666666666664</v>
      </c>
      <c r="G48" s="126" t="s">
        <v>3553</v>
      </c>
      <c r="H48" s="126" t="s">
        <v>682</v>
      </c>
      <c r="I48" s="126">
        <v>2</v>
      </c>
    </row>
    <row r="49" spans="1:9">
      <c r="A49" s="78" t="s">
        <v>2391</v>
      </c>
      <c r="B49" s="174" t="s">
        <v>175</v>
      </c>
      <c r="C49" s="127">
        <v>9.8000000000000007</v>
      </c>
      <c r="D49" s="127">
        <v>9.8000000000000007</v>
      </c>
      <c r="E49" s="128">
        <v>0.125</v>
      </c>
      <c r="F49" s="128">
        <v>0.18055555555555555</v>
      </c>
      <c r="G49" s="126" t="s">
        <v>2663</v>
      </c>
      <c r="H49" s="126" t="s">
        <v>682</v>
      </c>
      <c r="I49" s="126">
        <v>3</v>
      </c>
    </row>
    <row r="50" spans="1:9">
      <c r="A50" s="78" t="s">
        <v>2392</v>
      </c>
      <c r="B50" s="174" t="s">
        <v>176</v>
      </c>
      <c r="C50" s="127">
        <v>7.6</v>
      </c>
      <c r="D50" s="127">
        <v>9.1999999999999993</v>
      </c>
      <c r="E50" s="128">
        <v>8.3333333333333329E-2</v>
      </c>
      <c r="F50" s="128">
        <v>0.15069444444444444</v>
      </c>
      <c r="G50" s="126" t="s">
        <v>2663</v>
      </c>
      <c r="H50" s="126" t="s">
        <v>682</v>
      </c>
      <c r="I50" s="126">
        <v>2</v>
      </c>
    </row>
    <row r="51" spans="1:9">
      <c r="A51" s="78" t="s">
        <v>2393</v>
      </c>
      <c r="B51" s="174" t="s">
        <v>177</v>
      </c>
      <c r="C51" s="127">
        <v>8.1999999999999993</v>
      </c>
      <c r="D51" s="127">
        <v>9.5</v>
      </c>
      <c r="E51" s="128">
        <v>0.14583333333333334</v>
      </c>
      <c r="F51" s="128">
        <v>0.13124999999999992</v>
      </c>
      <c r="G51" s="126" t="s">
        <v>3564</v>
      </c>
      <c r="H51" s="126" t="s">
        <v>577</v>
      </c>
      <c r="I51" s="126">
        <v>2</v>
      </c>
    </row>
    <row r="52" spans="1:9">
      <c r="A52" s="78" t="s">
        <v>2394</v>
      </c>
      <c r="B52" s="174" t="s">
        <v>178</v>
      </c>
      <c r="C52" s="127">
        <v>17.3</v>
      </c>
      <c r="D52" s="127">
        <v>24.5</v>
      </c>
      <c r="E52" s="128">
        <v>0.25</v>
      </c>
      <c r="F52" s="128">
        <v>0.4055555555555555</v>
      </c>
      <c r="G52" s="126" t="s">
        <v>2669</v>
      </c>
      <c r="H52" s="126" t="s">
        <v>682</v>
      </c>
      <c r="I52" s="126">
        <v>3</v>
      </c>
    </row>
    <row r="53" spans="1:9">
      <c r="A53" s="78" t="s">
        <v>2395</v>
      </c>
      <c r="B53" s="174" t="s">
        <v>179</v>
      </c>
      <c r="C53" s="127">
        <v>21</v>
      </c>
      <c r="D53" s="127">
        <v>22.5</v>
      </c>
      <c r="E53" s="128">
        <v>0.25</v>
      </c>
      <c r="F53" s="128">
        <v>0.37152777777777785</v>
      </c>
      <c r="G53" s="126" t="s">
        <v>3568</v>
      </c>
      <c r="H53" s="126" t="s">
        <v>682</v>
      </c>
      <c r="I53" s="126">
        <v>3</v>
      </c>
    </row>
    <row r="54" spans="1:9">
      <c r="A54" s="78" t="s">
        <v>2396</v>
      </c>
      <c r="B54" s="174" t="s">
        <v>180</v>
      </c>
      <c r="C54" s="127">
        <v>8.8000000000000007</v>
      </c>
      <c r="D54" s="127">
        <v>9.1</v>
      </c>
      <c r="E54" s="128">
        <v>0.10416666666666667</v>
      </c>
      <c r="F54" s="128">
        <v>0.11319444444444438</v>
      </c>
      <c r="G54" s="126" t="s">
        <v>3568</v>
      </c>
      <c r="H54" s="126" t="s">
        <v>682</v>
      </c>
      <c r="I54" s="126">
        <v>2</v>
      </c>
    </row>
    <row r="55" spans="1:9">
      <c r="A55" s="78" t="s">
        <v>2397</v>
      </c>
      <c r="B55" s="174" t="s">
        <v>181</v>
      </c>
      <c r="C55" s="127">
        <v>10</v>
      </c>
      <c r="D55" s="127">
        <v>11.1</v>
      </c>
      <c r="E55" s="128">
        <v>0.125</v>
      </c>
      <c r="F55" s="128">
        <v>0.16319444444444445</v>
      </c>
      <c r="G55" s="126" t="s">
        <v>2740</v>
      </c>
      <c r="H55" s="126" t="s">
        <v>553</v>
      </c>
      <c r="I55" s="126">
        <v>2</v>
      </c>
    </row>
    <row r="56" spans="1:9">
      <c r="A56" s="78" t="s">
        <v>2398</v>
      </c>
      <c r="B56" s="174" t="s">
        <v>183</v>
      </c>
      <c r="C56" s="127">
        <v>8.8000000000000007</v>
      </c>
      <c r="D56" s="127">
        <v>12.4</v>
      </c>
      <c r="E56" s="128">
        <v>0.125</v>
      </c>
      <c r="F56" s="128">
        <v>0.1423611111111111</v>
      </c>
      <c r="G56" s="126" t="s">
        <v>2740</v>
      </c>
      <c r="H56" s="126" t="s">
        <v>553</v>
      </c>
      <c r="I56" s="126">
        <v>1</v>
      </c>
    </row>
    <row r="57" spans="1:9">
      <c r="A57" s="78" t="s">
        <v>2399</v>
      </c>
      <c r="B57" s="174" t="s">
        <v>185</v>
      </c>
      <c r="C57" s="127">
        <v>7.3</v>
      </c>
      <c r="D57" s="127">
        <v>6.8</v>
      </c>
      <c r="E57" s="129">
        <v>8.3333333333333329E-2</v>
      </c>
      <c r="F57" s="129">
        <v>9.4444444444444442E-2</v>
      </c>
      <c r="G57" s="126" t="s">
        <v>2621</v>
      </c>
      <c r="H57" s="126" t="s">
        <v>577</v>
      </c>
      <c r="I57" s="126">
        <v>1</v>
      </c>
    </row>
    <row r="58" spans="1:9">
      <c r="A58" s="78" t="s">
        <v>2400</v>
      </c>
      <c r="B58" s="174" t="s">
        <v>187</v>
      </c>
      <c r="C58" s="127">
        <v>17.2</v>
      </c>
      <c r="D58" s="127">
        <v>19.2</v>
      </c>
      <c r="E58" s="129">
        <v>0.1875</v>
      </c>
      <c r="F58" s="129">
        <v>0.21111111111111111</v>
      </c>
      <c r="G58" s="126" t="s">
        <v>2621</v>
      </c>
      <c r="H58" s="126" t="s">
        <v>577</v>
      </c>
      <c r="I58" s="126">
        <v>2</v>
      </c>
    </row>
    <row r="59" spans="1:9">
      <c r="A59" s="78" t="s">
        <v>2401</v>
      </c>
      <c r="B59" s="174" t="s">
        <v>189</v>
      </c>
      <c r="C59" s="127">
        <v>13.4</v>
      </c>
      <c r="D59" s="127">
        <v>18.2</v>
      </c>
      <c r="E59" s="129">
        <v>0.125</v>
      </c>
      <c r="F59" s="129">
        <v>0.21875</v>
      </c>
      <c r="G59" s="126" t="s">
        <v>2741</v>
      </c>
      <c r="H59" s="126" t="s">
        <v>1705</v>
      </c>
      <c r="I59" s="126">
        <v>2</v>
      </c>
    </row>
    <row r="60" spans="1:9">
      <c r="A60" s="78" t="s">
        <v>2402</v>
      </c>
      <c r="B60" s="174" t="s">
        <v>191</v>
      </c>
      <c r="C60" s="127">
        <v>12.3</v>
      </c>
      <c r="D60" s="127">
        <v>12.3</v>
      </c>
      <c r="E60" s="129">
        <v>0.125</v>
      </c>
      <c r="F60" s="129">
        <v>0.13402777777777777</v>
      </c>
      <c r="G60" s="126" t="s">
        <v>2741</v>
      </c>
      <c r="H60" s="126" t="s">
        <v>2743</v>
      </c>
      <c r="I60" s="126">
        <v>2</v>
      </c>
    </row>
    <row r="61" spans="1:9">
      <c r="A61" s="78" t="s">
        <v>2403</v>
      </c>
      <c r="B61" s="174" t="s">
        <v>2603</v>
      </c>
      <c r="C61" s="127">
        <v>21</v>
      </c>
      <c r="D61" s="127">
        <v>23.4</v>
      </c>
      <c r="E61" s="129">
        <v>0.20833333333333334</v>
      </c>
      <c r="F61" s="129">
        <v>0.24930555555555556</v>
      </c>
      <c r="G61" s="126" t="s">
        <v>2672</v>
      </c>
      <c r="H61" s="126" t="s">
        <v>2744</v>
      </c>
      <c r="I61" s="126">
        <v>2</v>
      </c>
    </row>
    <row r="62" spans="1:9">
      <c r="A62" s="78" t="s">
        <v>2404</v>
      </c>
      <c r="B62" s="174" t="s">
        <v>195</v>
      </c>
      <c r="C62" s="127">
        <v>26.5</v>
      </c>
      <c r="D62" s="127">
        <v>28.1</v>
      </c>
      <c r="E62" s="129">
        <v>0.22916666666666666</v>
      </c>
      <c r="F62" s="129">
        <v>0.27291666666666664</v>
      </c>
      <c r="G62" s="126" t="s">
        <v>2742</v>
      </c>
      <c r="H62" s="126" t="s">
        <v>553</v>
      </c>
      <c r="I62" s="126">
        <v>2</v>
      </c>
    </row>
    <row r="63" spans="1:9">
      <c r="A63" s="162" t="s">
        <v>2405</v>
      </c>
      <c r="B63" s="161">
        <f>COUNTA(B45:B62)</f>
        <v>18</v>
      </c>
      <c r="C63" s="163">
        <f>SUBTOTAL(9,C45:C62)</f>
        <v>233.8</v>
      </c>
      <c r="D63" s="163">
        <f>SUBTOTAL(9,D45:D62)</f>
        <v>270.10000000000002</v>
      </c>
      <c r="E63" s="164">
        <f>SUBTOTAL(9,E45:E62)</f>
        <v>2.6805555555555554</v>
      </c>
      <c r="F63" s="164">
        <f>SUBTOTAL(9,F45:F62)</f>
        <v>3.5861111111111112</v>
      </c>
      <c r="G63" s="131"/>
      <c r="H63" s="161"/>
      <c r="I63" s="134"/>
    </row>
    <row r="66" spans="1:9">
      <c r="A66" s="160" t="s">
        <v>2808</v>
      </c>
      <c r="B66" s="160" t="s">
        <v>2788</v>
      </c>
      <c r="C66" s="160" t="s">
        <v>2789</v>
      </c>
      <c r="D66" s="160" t="s">
        <v>2792</v>
      </c>
      <c r="E66" s="160" t="s">
        <v>2793</v>
      </c>
      <c r="F66" s="160" t="s">
        <v>2790</v>
      </c>
      <c r="G66" s="160" t="s">
        <v>1684</v>
      </c>
      <c r="H66" s="160" t="s">
        <v>1685</v>
      </c>
      <c r="I66" s="160" t="s">
        <v>2791</v>
      </c>
    </row>
    <row r="67" spans="1:9">
      <c r="A67" s="78" t="s">
        <v>3904</v>
      </c>
      <c r="B67" s="48" t="s">
        <v>3724</v>
      </c>
      <c r="C67" s="126">
        <v>8.9</v>
      </c>
      <c r="D67" s="127">
        <v>9</v>
      </c>
      <c r="E67" s="129">
        <v>0.125</v>
      </c>
      <c r="F67" s="129">
        <v>0.18055555555555558</v>
      </c>
      <c r="G67" s="126" t="s">
        <v>2014</v>
      </c>
      <c r="H67" s="126" t="s">
        <v>577</v>
      </c>
      <c r="I67" s="126">
        <v>3</v>
      </c>
    </row>
    <row r="68" spans="1:9">
      <c r="A68" s="78" t="s">
        <v>3905</v>
      </c>
      <c r="B68" s="48" t="s">
        <v>62</v>
      </c>
      <c r="C68" s="126">
        <v>9.5</v>
      </c>
      <c r="D68" s="127">
        <v>9.5</v>
      </c>
      <c r="E68" s="129">
        <v>0.1111111111111111</v>
      </c>
      <c r="F68" s="129">
        <v>0.15972222222222224</v>
      </c>
      <c r="G68" s="126" t="s">
        <v>2014</v>
      </c>
      <c r="H68" s="126" t="s">
        <v>577</v>
      </c>
      <c r="I68" s="126">
        <v>2</v>
      </c>
    </row>
    <row r="69" spans="1:9">
      <c r="A69" s="78" t="s">
        <v>3906</v>
      </c>
      <c r="B69" s="48" t="s">
        <v>3727</v>
      </c>
      <c r="C69" s="126">
        <v>14.5</v>
      </c>
      <c r="D69" s="127">
        <v>14.5</v>
      </c>
      <c r="E69" s="129">
        <v>0.1875</v>
      </c>
      <c r="F69" s="129">
        <v>0.28194444444444444</v>
      </c>
      <c r="G69" s="126" t="s">
        <v>2011</v>
      </c>
      <c r="H69" s="126" t="s">
        <v>1705</v>
      </c>
      <c r="I69" s="126">
        <v>3</v>
      </c>
    </row>
    <row r="70" spans="1:9">
      <c r="A70" s="78" t="s">
        <v>3907</v>
      </c>
      <c r="B70" s="48" t="s">
        <v>64</v>
      </c>
      <c r="C70" s="126">
        <v>15.6</v>
      </c>
      <c r="D70" s="127">
        <v>15.6</v>
      </c>
      <c r="E70" s="129">
        <v>0.20138888888888887</v>
      </c>
      <c r="F70" s="129">
        <v>0.3125</v>
      </c>
      <c r="G70" s="126" t="s">
        <v>2013</v>
      </c>
      <c r="H70" s="126" t="s">
        <v>577</v>
      </c>
      <c r="I70" s="126">
        <v>3</v>
      </c>
    </row>
    <row r="71" spans="1:9">
      <c r="A71" s="78" t="s">
        <v>3908</v>
      </c>
      <c r="B71" s="48" t="s">
        <v>66</v>
      </c>
      <c r="C71" s="126">
        <v>13.1</v>
      </c>
      <c r="D71" s="127">
        <v>10.9</v>
      </c>
      <c r="E71" s="129">
        <v>0.1388888888888889</v>
      </c>
      <c r="F71" s="129">
        <v>0.17152777777777775</v>
      </c>
      <c r="G71" s="126" t="s">
        <v>2012</v>
      </c>
      <c r="H71" s="126" t="s">
        <v>553</v>
      </c>
      <c r="I71" s="126">
        <v>3</v>
      </c>
    </row>
    <row r="72" spans="1:9">
      <c r="A72" s="78" t="s">
        <v>3909</v>
      </c>
      <c r="B72" s="48" t="s">
        <v>68</v>
      </c>
      <c r="C72" s="126">
        <v>8.1999999999999993</v>
      </c>
      <c r="D72" s="127">
        <v>8.1999999999999993</v>
      </c>
      <c r="E72" s="129">
        <v>8.6805555555555566E-2</v>
      </c>
      <c r="F72" s="129">
        <v>0.11527777777777781</v>
      </c>
      <c r="G72" s="126" t="s">
        <v>2012</v>
      </c>
      <c r="H72" s="126" t="s">
        <v>553</v>
      </c>
      <c r="I72" s="126">
        <v>1</v>
      </c>
    </row>
    <row r="73" spans="1:9">
      <c r="A73" s="78" t="s">
        <v>3910</v>
      </c>
      <c r="B73" s="48" t="s">
        <v>3834</v>
      </c>
      <c r="C73" s="126">
        <v>8.8000000000000007</v>
      </c>
      <c r="D73" s="127">
        <v>10.799999999999999</v>
      </c>
      <c r="E73" s="129">
        <v>0.10069444444444443</v>
      </c>
      <c r="F73" s="129">
        <v>0.1465277777777777</v>
      </c>
      <c r="G73" s="126" t="s">
        <v>1711</v>
      </c>
      <c r="H73" s="126" t="s">
        <v>1712</v>
      </c>
      <c r="I73" s="126">
        <v>1</v>
      </c>
    </row>
    <row r="74" spans="1:9">
      <c r="A74" s="78" t="s">
        <v>3911</v>
      </c>
      <c r="B74" s="48" t="s">
        <v>71</v>
      </c>
      <c r="C74" s="126">
        <v>4.3</v>
      </c>
      <c r="D74" s="127">
        <v>4.3</v>
      </c>
      <c r="E74" s="129">
        <v>6.25E-2</v>
      </c>
      <c r="F74" s="129">
        <v>8.1944444444444445E-2</v>
      </c>
      <c r="G74" s="126" t="s">
        <v>1711</v>
      </c>
      <c r="H74" s="126" t="s">
        <v>577</v>
      </c>
      <c r="I74" s="126">
        <v>1</v>
      </c>
    </row>
    <row r="75" spans="1:9">
      <c r="A75" s="78" t="s">
        <v>3912</v>
      </c>
      <c r="B75" s="48" t="s">
        <v>72</v>
      </c>
      <c r="C75" s="126">
        <v>14.3</v>
      </c>
      <c r="D75" s="127">
        <v>14.3</v>
      </c>
      <c r="E75" s="129">
        <v>0.15277777777777776</v>
      </c>
      <c r="F75" s="129">
        <v>0.1875</v>
      </c>
      <c r="G75" s="126" t="s">
        <v>1715</v>
      </c>
      <c r="H75" s="126" t="s">
        <v>553</v>
      </c>
      <c r="I75" s="126">
        <v>3</v>
      </c>
    </row>
    <row r="76" spans="1:9">
      <c r="A76" s="78" t="s">
        <v>1716</v>
      </c>
      <c r="B76" s="48" t="s">
        <v>73</v>
      </c>
      <c r="C76" s="126">
        <v>11.2</v>
      </c>
      <c r="D76" s="127">
        <v>3.9</v>
      </c>
      <c r="E76" s="129">
        <v>0.10416666666666667</v>
      </c>
      <c r="F76" s="129">
        <v>5.5555555555555552E-2</v>
      </c>
      <c r="G76" s="126" t="s">
        <v>1715</v>
      </c>
      <c r="H76" s="126" t="s">
        <v>553</v>
      </c>
      <c r="I76" s="126">
        <v>1</v>
      </c>
    </row>
    <row r="77" spans="1:9">
      <c r="A77" s="78" t="s">
        <v>1717</v>
      </c>
      <c r="B77" s="48" t="s">
        <v>3773</v>
      </c>
      <c r="C77" s="127">
        <v>8</v>
      </c>
      <c r="D77" s="127">
        <v>8</v>
      </c>
      <c r="E77" s="129">
        <v>9.7222222222222224E-2</v>
      </c>
      <c r="F77" s="129">
        <v>0.12847222222222221</v>
      </c>
      <c r="G77" s="126" t="s">
        <v>2011</v>
      </c>
      <c r="H77" s="126" t="s">
        <v>1718</v>
      </c>
      <c r="I77" s="126">
        <v>2</v>
      </c>
    </row>
    <row r="78" spans="1:9">
      <c r="A78" s="78" t="s">
        <v>1719</v>
      </c>
      <c r="B78" s="48" t="s">
        <v>3775</v>
      </c>
      <c r="C78" s="127">
        <v>22</v>
      </c>
      <c r="D78" s="127">
        <v>22</v>
      </c>
      <c r="E78" s="129">
        <v>0.2638888888888889</v>
      </c>
      <c r="F78" s="129">
        <v>0.3034722222222222</v>
      </c>
      <c r="G78" s="126" t="s">
        <v>1720</v>
      </c>
      <c r="H78" s="126" t="s">
        <v>577</v>
      </c>
      <c r="I78" s="126">
        <v>3</v>
      </c>
    </row>
    <row r="79" spans="1:9">
      <c r="A79" s="78" t="s">
        <v>1721</v>
      </c>
      <c r="B79" s="48" t="s">
        <v>76</v>
      </c>
      <c r="C79" s="126">
        <v>17.100000000000001</v>
      </c>
      <c r="D79" s="127">
        <v>17.100000000000001</v>
      </c>
      <c r="E79" s="129">
        <v>0.18402777777777779</v>
      </c>
      <c r="F79" s="129">
        <v>0.25347222222222221</v>
      </c>
      <c r="G79" s="126" t="s">
        <v>1723</v>
      </c>
      <c r="H79" s="126" t="s">
        <v>1724</v>
      </c>
      <c r="I79" s="126">
        <v>3</v>
      </c>
    </row>
    <row r="80" spans="1:9">
      <c r="A80" s="162" t="s">
        <v>1725</v>
      </c>
      <c r="B80" s="161">
        <f>COUNTA(B67:B79)</f>
        <v>13</v>
      </c>
      <c r="C80" s="163">
        <f>SUBTOTAL(9,C67:C79)</f>
        <v>155.49999999999997</v>
      </c>
      <c r="D80" s="163">
        <f>SUBTOTAL(9,D67:D79)</f>
        <v>148.1</v>
      </c>
      <c r="E80" s="164">
        <f>SUBTOTAL(9,E67:E79)</f>
        <v>1.8159722222222223</v>
      </c>
      <c r="F80" s="164">
        <f>SUBTOTAL(9,F67:F79)</f>
        <v>2.3784722222222219</v>
      </c>
      <c r="G80" s="131"/>
      <c r="H80" s="161"/>
      <c r="I80" s="134"/>
    </row>
    <row r="82" spans="1:9">
      <c r="A82" s="160" t="s">
        <v>2808</v>
      </c>
      <c r="B82" s="160" t="s">
        <v>2788</v>
      </c>
      <c r="C82" s="160" t="s">
        <v>2789</v>
      </c>
      <c r="D82" s="160" t="s">
        <v>2792</v>
      </c>
      <c r="E82" s="160" t="s">
        <v>2793</v>
      </c>
      <c r="F82" s="160" t="s">
        <v>2790</v>
      </c>
      <c r="G82" s="160" t="s">
        <v>1684</v>
      </c>
      <c r="H82" s="160" t="s">
        <v>2807</v>
      </c>
      <c r="I82" s="160" t="s">
        <v>2791</v>
      </c>
    </row>
    <row r="83" spans="1:9">
      <c r="A83" s="78" t="s">
        <v>1212</v>
      </c>
      <c r="B83" s="48" t="s">
        <v>78</v>
      </c>
      <c r="C83" s="127">
        <v>5</v>
      </c>
      <c r="D83" s="127">
        <v>6</v>
      </c>
      <c r="E83" s="129">
        <v>6.25E-2</v>
      </c>
      <c r="F83" s="129">
        <v>7.0833333333333331E-2</v>
      </c>
      <c r="G83" s="126" t="s">
        <v>2007</v>
      </c>
      <c r="H83" s="126" t="s">
        <v>1427</v>
      </c>
      <c r="I83" s="126">
        <v>1</v>
      </c>
    </row>
    <row r="84" spans="1:9">
      <c r="A84" s="78" t="s">
        <v>1726</v>
      </c>
      <c r="B84" s="48" t="s">
        <v>80</v>
      </c>
      <c r="C84" s="127">
        <v>13.2</v>
      </c>
      <c r="D84" s="127">
        <v>23.9</v>
      </c>
      <c r="E84" s="129">
        <v>0.1875</v>
      </c>
      <c r="F84" s="129">
        <v>0.28055555555555556</v>
      </c>
      <c r="G84" s="126" t="s">
        <v>2008</v>
      </c>
      <c r="H84" s="126" t="s">
        <v>577</v>
      </c>
      <c r="I84" s="126">
        <v>3</v>
      </c>
    </row>
    <row r="85" spans="1:9">
      <c r="A85" s="78" t="s">
        <v>1727</v>
      </c>
      <c r="B85" s="48" t="s">
        <v>82</v>
      </c>
      <c r="C85" s="958" t="s">
        <v>4894</v>
      </c>
      <c r="D85" s="127" t="s">
        <v>1728</v>
      </c>
      <c r="E85" s="127" t="s">
        <v>1728</v>
      </c>
      <c r="F85" s="126" t="s">
        <v>1728</v>
      </c>
      <c r="G85" s="126" t="s">
        <v>35</v>
      </c>
      <c r="H85" s="126" t="s">
        <v>1728</v>
      </c>
      <c r="I85" s="126" t="s">
        <v>1728</v>
      </c>
    </row>
    <row r="86" spans="1:9">
      <c r="A86" s="78" t="s">
        <v>1843</v>
      </c>
      <c r="B86" s="48" t="s">
        <v>83</v>
      </c>
      <c r="C86" s="127">
        <v>20</v>
      </c>
      <c r="D86" s="127">
        <v>20</v>
      </c>
      <c r="E86" s="129">
        <v>0.33333333333333331</v>
      </c>
      <c r="F86" s="129">
        <v>0.27083333333333331</v>
      </c>
      <c r="G86" s="126" t="s">
        <v>2009</v>
      </c>
      <c r="H86" s="126" t="s">
        <v>1822</v>
      </c>
      <c r="I86" s="126">
        <v>3</v>
      </c>
    </row>
    <row r="87" spans="1:9">
      <c r="A87" s="78" t="s">
        <v>1844</v>
      </c>
      <c r="B87" s="48" t="s">
        <v>84</v>
      </c>
      <c r="C87" s="127">
        <v>14.8</v>
      </c>
      <c r="D87" s="127">
        <v>14.8</v>
      </c>
      <c r="E87" s="129">
        <v>0.20833333333333334</v>
      </c>
      <c r="F87" s="129">
        <v>0.21180555555555552</v>
      </c>
      <c r="G87" s="126" t="s">
        <v>1978</v>
      </c>
      <c r="H87" s="126" t="s">
        <v>1427</v>
      </c>
      <c r="I87" s="126">
        <v>2</v>
      </c>
    </row>
    <row r="88" spans="1:9">
      <c r="A88" s="78" t="s">
        <v>1845</v>
      </c>
      <c r="B88" s="48" t="s">
        <v>86</v>
      </c>
      <c r="C88" s="127">
        <v>17.5</v>
      </c>
      <c r="D88" s="127">
        <v>10.3</v>
      </c>
      <c r="E88" s="129">
        <v>0.16666666666666666</v>
      </c>
      <c r="F88" s="129">
        <v>0.1479166666666667</v>
      </c>
      <c r="G88" s="126" t="s">
        <v>1978</v>
      </c>
      <c r="H88" s="126" t="s">
        <v>848</v>
      </c>
      <c r="I88" s="126">
        <v>2</v>
      </c>
    </row>
    <row r="89" spans="1:9">
      <c r="A89" s="78" t="s">
        <v>1846</v>
      </c>
      <c r="B89" s="48" t="s">
        <v>88</v>
      </c>
      <c r="C89" s="127">
        <v>11.5</v>
      </c>
      <c r="D89" s="127">
        <v>11.499999999999998</v>
      </c>
      <c r="E89" s="129">
        <v>0.14583333333333334</v>
      </c>
      <c r="F89" s="129">
        <v>0.1472222222222222</v>
      </c>
      <c r="G89" s="126" t="s">
        <v>1965</v>
      </c>
      <c r="H89" s="126" t="s">
        <v>848</v>
      </c>
      <c r="I89" s="126">
        <v>2</v>
      </c>
    </row>
    <row r="90" spans="1:9">
      <c r="A90" s="78" t="s">
        <v>1847</v>
      </c>
      <c r="B90" s="48" t="s">
        <v>3963</v>
      </c>
      <c r="C90" s="127">
        <v>8.8000000000000007</v>
      </c>
      <c r="D90" s="127">
        <v>8.8000000000000007</v>
      </c>
      <c r="E90" s="129">
        <v>0.125</v>
      </c>
      <c r="F90" s="129">
        <v>0.13125000000000003</v>
      </c>
      <c r="G90" s="126" t="s">
        <v>1965</v>
      </c>
      <c r="H90" s="126" t="s">
        <v>848</v>
      </c>
      <c r="I90" s="126">
        <v>1</v>
      </c>
    </row>
    <row r="91" spans="1:9">
      <c r="A91" s="78" t="s">
        <v>1848</v>
      </c>
      <c r="B91" s="48" t="s">
        <v>89</v>
      </c>
      <c r="C91" s="127">
        <v>9.8000000000000007</v>
      </c>
      <c r="D91" s="127">
        <v>11.3</v>
      </c>
      <c r="E91" s="129">
        <v>0.1875</v>
      </c>
      <c r="F91" s="129">
        <v>0.1791666666666667</v>
      </c>
      <c r="G91" s="126" t="s">
        <v>1966</v>
      </c>
      <c r="H91" s="126" t="s">
        <v>848</v>
      </c>
      <c r="I91" s="126">
        <v>3</v>
      </c>
    </row>
    <row r="92" spans="1:9">
      <c r="A92" s="78" t="s">
        <v>1849</v>
      </c>
      <c r="B92" s="48" t="s">
        <v>3964</v>
      </c>
      <c r="C92" s="127">
        <v>9.6</v>
      </c>
      <c r="D92" s="127">
        <v>9.6</v>
      </c>
      <c r="E92" s="129">
        <v>0.1875</v>
      </c>
      <c r="F92" s="129">
        <v>0.14583333333333331</v>
      </c>
      <c r="G92" s="126" t="s">
        <v>1966</v>
      </c>
      <c r="H92" s="126" t="s">
        <v>848</v>
      </c>
      <c r="I92" s="126">
        <v>3</v>
      </c>
    </row>
    <row r="93" spans="1:9">
      <c r="A93" s="78" t="s">
        <v>1895</v>
      </c>
      <c r="B93" s="48" t="s">
        <v>90</v>
      </c>
      <c r="C93" s="127">
        <v>7.5</v>
      </c>
      <c r="D93" s="127">
        <v>11.5</v>
      </c>
      <c r="E93" s="129">
        <v>0.125</v>
      </c>
      <c r="F93" s="129">
        <v>0.15069444444444452</v>
      </c>
      <c r="G93" s="126" t="s">
        <v>2015</v>
      </c>
      <c r="H93" s="126" t="s">
        <v>553</v>
      </c>
      <c r="I93" s="126">
        <v>1</v>
      </c>
    </row>
    <row r="94" spans="1:9">
      <c r="A94" s="78" t="s">
        <v>1850</v>
      </c>
      <c r="B94" s="48" t="s">
        <v>92</v>
      </c>
      <c r="C94" s="127">
        <v>7.9</v>
      </c>
      <c r="D94" s="127">
        <v>7.9</v>
      </c>
      <c r="E94" s="129">
        <v>0.14583333333333334</v>
      </c>
      <c r="F94" s="129">
        <v>9.9999999999999978E-2</v>
      </c>
      <c r="G94" s="126" t="s">
        <v>2015</v>
      </c>
      <c r="H94" s="126" t="s">
        <v>553</v>
      </c>
      <c r="I94" s="126">
        <v>2</v>
      </c>
    </row>
    <row r="95" spans="1:9">
      <c r="A95" s="78" t="s">
        <v>1851</v>
      </c>
      <c r="B95" s="48" t="s">
        <v>3965</v>
      </c>
      <c r="C95" s="127">
        <v>7.4</v>
      </c>
      <c r="D95" s="127">
        <v>10.7</v>
      </c>
      <c r="E95" s="129">
        <v>0.15277777777777776</v>
      </c>
      <c r="F95" s="129">
        <v>0.14166666666666666</v>
      </c>
      <c r="G95" s="126" t="s">
        <v>1975</v>
      </c>
      <c r="H95" s="126" t="s">
        <v>553</v>
      </c>
      <c r="I95" s="126">
        <v>2</v>
      </c>
    </row>
    <row r="96" spans="1:9">
      <c r="A96" s="78" t="s">
        <v>1852</v>
      </c>
      <c r="B96" s="48" t="s">
        <v>3966</v>
      </c>
      <c r="C96" s="127">
        <v>6.7</v>
      </c>
      <c r="D96" s="127">
        <v>7.3</v>
      </c>
      <c r="E96" s="129">
        <v>0.15972222222222224</v>
      </c>
      <c r="F96" s="129">
        <v>7.7777777777777779E-2</v>
      </c>
      <c r="G96" s="126" t="s">
        <v>1975</v>
      </c>
      <c r="H96" s="126" t="s">
        <v>553</v>
      </c>
      <c r="I96" s="126">
        <v>1</v>
      </c>
    </row>
    <row r="97" spans="1:9">
      <c r="A97" s="78" t="s">
        <v>2451</v>
      </c>
      <c r="B97" s="48" t="s">
        <v>96</v>
      </c>
      <c r="C97" s="127">
        <v>8.1999999999999993</v>
      </c>
      <c r="D97" s="127">
        <v>8.1999999999999993</v>
      </c>
      <c r="E97" s="129">
        <v>0.125</v>
      </c>
      <c r="F97" s="129">
        <v>0.16111111111111115</v>
      </c>
      <c r="G97" s="126" t="s">
        <v>2212</v>
      </c>
      <c r="H97" s="126" t="s">
        <v>553</v>
      </c>
      <c r="I97" s="126">
        <v>3</v>
      </c>
    </row>
    <row r="98" spans="1:9">
      <c r="A98" s="78" t="s">
        <v>2452</v>
      </c>
      <c r="B98" s="48" t="s">
        <v>98</v>
      </c>
      <c r="C98" s="127">
        <v>8.6999999999999993</v>
      </c>
      <c r="D98" s="127">
        <v>6.7</v>
      </c>
      <c r="E98" s="129">
        <v>9.0277777777777776E-2</v>
      </c>
      <c r="F98" s="129">
        <v>8.2638888888888928E-2</v>
      </c>
      <c r="G98" s="126" t="s">
        <v>2341</v>
      </c>
      <c r="H98" s="126" t="s">
        <v>553</v>
      </c>
      <c r="I98" s="126">
        <v>1</v>
      </c>
    </row>
    <row r="99" spans="1:9">
      <c r="A99" s="78" t="s">
        <v>2453</v>
      </c>
      <c r="B99" s="48" t="s">
        <v>100</v>
      </c>
      <c r="C99" s="127">
        <v>8.5</v>
      </c>
      <c r="D99" s="127">
        <v>7.8</v>
      </c>
      <c r="E99" s="129">
        <v>0.10416666666666667</v>
      </c>
      <c r="F99" s="129">
        <v>8.6111111111111027E-2</v>
      </c>
      <c r="G99" s="126" t="s">
        <v>2341</v>
      </c>
      <c r="H99" s="126" t="s">
        <v>553</v>
      </c>
      <c r="I99" s="126">
        <v>1</v>
      </c>
    </row>
    <row r="100" spans="1:9">
      <c r="A100" s="78" t="s">
        <v>2454</v>
      </c>
      <c r="B100" s="48" t="s">
        <v>3967</v>
      </c>
      <c r="C100" s="127">
        <v>8</v>
      </c>
      <c r="D100" s="127">
        <v>20</v>
      </c>
      <c r="E100" s="129">
        <v>0.125</v>
      </c>
      <c r="F100" s="129">
        <v>0.2319444444444444</v>
      </c>
      <c r="G100" s="126" t="s">
        <v>2324</v>
      </c>
      <c r="H100" s="126" t="s">
        <v>553</v>
      </c>
      <c r="I100" s="126">
        <v>2</v>
      </c>
    </row>
    <row r="101" spans="1:9">
      <c r="A101" s="78" t="s">
        <v>2455</v>
      </c>
      <c r="B101" s="48" t="s">
        <v>102</v>
      </c>
      <c r="C101" s="127">
        <v>10.4</v>
      </c>
      <c r="D101" s="127">
        <v>11.6</v>
      </c>
      <c r="E101" s="129">
        <v>0.14583333333333334</v>
      </c>
      <c r="F101" s="129">
        <v>0.1423611111111111</v>
      </c>
      <c r="G101" s="126" t="s">
        <v>2420</v>
      </c>
      <c r="H101" s="126" t="s">
        <v>553</v>
      </c>
      <c r="I101" s="126">
        <v>1</v>
      </c>
    </row>
    <row r="102" spans="1:9">
      <c r="A102" s="78" t="s">
        <v>2456</v>
      </c>
      <c r="B102" s="48" t="s">
        <v>3968</v>
      </c>
      <c r="C102" s="127">
        <v>10.1</v>
      </c>
      <c r="D102" s="127">
        <v>10.1</v>
      </c>
      <c r="E102" s="129">
        <v>0.14583333333333334</v>
      </c>
      <c r="F102" s="129">
        <v>0.10972222222222222</v>
      </c>
      <c r="G102" s="126" t="s">
        <v>2449</v>
      </c>
      <c r="H102" s="126" t="s">
        <v>553</v>
      </c>
      <c r="I102" s="126">
        <v>2</v>
      </c>
    </row>
    <row r="103" spans="1:9">
      <c r="A103" s="78" t="s">
        <v>2457</v>
      </c>
      <c r="B103" s="48" t="s">
        <v>3969</v>
      </c>
      <c r="C103" s="127">
        <v>11.8</v>
      </c>
      <c r="D103" s="127">
        <v>14.5</v>
      </c>
      <c r="E103" s="129">
        <v>0.20833333333333334</v>
      </c>
      <c r="F103" s="129">
        <v>0.22916666666666666</v>
      </c>
      <c r="G103" s="126" t="s">
        <v>3785</v>
      </c>
      <c r="H103" s="126" t="s">
        <v>553</v>
      </c>
      <c r="I103" s="126">
        <v>3</v>
      </c>
    </row>
    <row r="104" spans="1:9">
      <c r="A104" s="78" t="s">
        <v>2458</v>
      </c>
      <c r="B104" s="48" t="s">
        <v>3970</v>
      </c>
      <c r="C104" s="127">
        <v>12</v>
      </c>
      <c r="D104" s="127">
        <v>12</v>
      </c>
      <c r="E104" s="129">
        <v>0.15972222222222224</v>
      </c>
      <c r="F104" s="129">
        <v>0.20555555555555557</v>
      </c>
      <c r="G104" s="126" t="s">
        <v>3785</v>
      </c>
      <c r="H104" s="126" t="s">
        <v>553</v>
      </c>
      <c r="I104" s="126">
        <v>3</v>
      </c>
    </row>
    <row r="105" spans="1:9">
      <c r="A105" s="78" t="s">
        <v>1853</v>
      </c>
      <c r="B105" s="48" t="s">
        <v>107</v>
      </c>
      <c r="C105" s="127">
        <v>2.6</v>
      </c>
      <c r="D105" s="127">
        <v>2.6</v>
      </c>
      <c r="E105" s="129">
        <v>5.5555555555555552E-2</v>
      </c>
      <c r="F105" s="129">
        <v>7.0833333333333331E-2</v>
      </c>
      <c r="G105" s="126" t="s">
        <v>3786</v>
      </c>
      <c r="H105" s="126" t="s">
        <v>553</v>
      </c>
      <c r="I105" s="126">
        <v>1</v>
      </c>
    </row>
    <row r="106" spans="1:9">
      <c r="A106" s="78" t="s">
        <v>1854</v>
      </c>
      <c r="B106" s="48" t="s">
        <v>109</v>
      </c>
      <c r="C106" s="127">
        <v>8</v>
      </c>
      <c r="D106" s="127">
        <v>16.600000000000001</v>
      </c>
      <c r="E106" s="129">
        <v>0.13194444444444445</v>
      </c>
      <c r="F106" s="129">
        <v>0.23819444444444446</v>
      </c>
      <c r="G106" s="126" t="s">
        <v>3786</v>
      </c>
      <c r="H106" s="126" t="s">
        <v>553</v>
      </c>
      <c r="I106" s="126">
        <v>1</v>
      </c>
    </row>
    <row r="107" spans="1:9">
      <c r="A107" s="78" t="s">
        <v>1855</v>
      </c>
      <c r="B107" s="48" t="s">
        <v>111</v>
      </c>
      <c r="C107" s="127">
        <v>12.2</v>
      </c>
      <c r="D107" s="127">
        <v>13.9</v>
      </c>
      <c r="E107" s="129">
        <v>0.1875</v>
      </c>
      <c r="F107" s="129">
        <v>0.19305555555555554</v>
      </c>
      <c r="G107" s="126" t="s">
        <v>3915</v>
      </c>
      <c r="H107" s="126" t="s">
        <v>577</v>
      </c>
      <c r="I107" s="126">
        <v>2</v>
      </c>
    </row>
    <row r="108" spans="1:9">
      <c r="A108" s="78" t="s">
        <v>1856</v>
      </c>
      <c r="B108" s="48" t="s">
        <v>112</v>
      </c>
      <c r="C108" s="127">
        <v>7.2</v>
      </c>
      <c r="D108" s="127">
        <v>13</v>
      </c>
      <c r="E108" s="129">
        <v>0.11805555555555557</v>
      </c>
      <c r="F108" s="129">
        <v>0.19513888888888889</v>
      </c>
      <c r="G108" s="126" t="s">
        <v>3919</v>
      </c>
      <c r="H108" s="126" t="s">
        <v>682</v>
      </c>
      <c r="I108" s="126">
        <v>2</v>
      </c>
    </row>
    <row r="109" spans="1:9">
      <c r="A109" s="78" t="s">
        <v>1857</v>
      </c>
      <c r="B109" s="48" t="s">
        <v>113</v>
      </c>
      <c r="C109" s="127">
        <v>7</v>
      </c>
      <c r="D109" s="127">
        <v>8.1999999999999993</v>
      </c>
      <c r="E109" s="129">
        <v>8.3333333333333329E-2</v>
      </c>
      <c r="F109" s="129">
        <v>0.13333333333333333</v>
      </c>
      <c r="G109" s="126" t="s">
        <v>3919</v>
      </c>
      <c r="H109" s="126" t="s">
        <v>682</v>
      </c>
      <c r="I109" s="126">
        <v>2</v>
      </c>
    </row>
    <row r="110" spans="1:9">
      <c r="A110" s="78" t="s">
        <v>1858</v>
      </c>
      <c r="B110" s="48" t="s">
        <v>3977</v>
      </c>
      <c r="C110" s="127">
        <v>7.1</v>
      </c>
      <c r="D110" s="127">
        <v>7.1</v>
      </c>
      <c r="E110" s="129">
        <v>0.10416666666666667</v>
      </c>
      <c r="F110" s="129">
        <v>8.4722222222222213E-2</v>
      </c>
      <c r="G110" s="126" t="s">
        <v>3918</v>
      </c>
      <c r="H110" s="126" t="s">
        <v>682</v>
      </c>
      <c r="I110" s="126">
        <v>1</v>
      </c>
    </row>
    <row r="111" spans="1:9">
      <c r="A111" s="78" t="s">
        <v>1859</v>
      </c>
      <c r="B111" s="48" t="s">
        <v>3971</v>
      </c>
      <c r="C111" s="127">
        <v>7.4</v>
      </c>
      <c r="D111" s="127">
        <v>15.6</v>
      </c>
      <c r="E111" s="129">
        <v>0.10416666666666667</v>
      </c>
      <c r="F111" s="129">
        <v>0.17777777777777778</v>
      </c>
      <c r="G111" s="126" t="s">
        <v>3916</v>
      </c>
      <c r="H111" s="126" t="s">
        <v>682</v>
      </c>
      <c r="I111" s="126">
        <v>1</v>
      </c>
    </row>
    <row r="112" spans="1:9">
      <c r="A112" s="78" t="s">
        <v>1860</v>
      </c>
      <c r="B112" s="48" t="s">
        <v>3972</v>
      </c>
      <c r="C112" s="127">
        <v>20.399999999999999</v>
      </c>
      <c r="D112" s="127">
        <v>20.399999999999999</v>
      </c>
      <c r="E112" s="129">
        <v>0.33333333333333331</v>
      </c>
      <c r="F112" s="129">
        <v>0.36944444444444446</v>
      </c>
      <c r="G112" s="126" t="s">
        <v>3920</v>
      </c>
      <c r="H112" s="126" t="s">
        <v>577</v>
      </c>
      <c r="I112" s="126">
        <v>3</v>
      </c>
    </row>
    <row r="113" spans="1:9">
      <c r="A113" s="78" t="s">
        <v>1861</v>
      </c>
      <c r="B113" s="48" t="s">
        <v>3973</v>
      </c>
      <c r="C113" s="127">
        <v>10</v>
      </c>
      <c r="D113" s="127">
        <v>10</v>
      </c>
      <c r="E113" s="129">
        <v>0.10416666666666667</v>
      </c>
      <c r="F113" s="129">
        <v>0.1111111111111111</v>
      </c>
      <c r="G113" s="126" t="s">
        <v>3916</v>
      </c>
      <c r="H113" s="126" t="s">
        <v>682</v>
      </c>
      <c r="I113" s="126">
        <v>1</v>
      </c>
    </row>
    <row r="114" spans="1:9">
      <c r="A114" s="78" t="s">
        <v>2459</v>
      </c>
      <c r="B114" s="48" t="s">
        <v>3974</v>
      </c>
      <c r="C114" s="127">
        <v>14.5</v>
      </c>
      <c r="D114" s="127">
        <v>14.5</v>
      </c>
      <c r="E114" s="129">
        <v>0.16666666666666666</v>
      </c>
      <c r="F114" s="129">
        <v>0.1986111111111111</v>
      </c>
      <c r="G114" s="126" t="s">
        <v>2470</v>
      </c>
      <c r="H114" s="126" t="s">
        <v>682</v>
      </c>
      <c r="I114" s="126">
        <v>2</v>
      </c>
    </row>
    <row r="115" spans="1:9">
      <c r="A115" s="78" t="s">
        <v>2460</v>
      </c>
      <c r="B115" s="48" t="s">
        <v>3975</v>
      </c>
      <c r="C115" s="127">
        <v>9.6999999999999993</v>
      </c>
      <c r="D115" s="127">
        <v>12.7</v>
      </c>
      <c r="E115" s="129">
        <v>0.16666666666666666</v>
      </c>
      <c r="F115" s="129">
        <v>0.24583333333333335</v>
      </c>
      <c r="G115" s="126" t="s">
        <v>2471</v>
      </c>
      <c r="H115" s="126" t="s">
        <v>682</v>
      </c>
      <c r="I115" s="126">
        <v>3</v>
      </c>
    </row>
    <row r="116" spans="1:9">
      <c r="A116" s="78" t="s">
        <v>1729</v>
      </c>
      <c r="B116" s="48" t="s">
        <v>117</v>
      </c>
      <c r="C116" s="127">
        <v>15.6</v>
      </c>
      <c r="D116" s="127">
        <v>13</v>
      </c>
      <c r="E116" s="129">
        <v>0.22916666666666666</v>
      </c>
      <c r="F116" s="129">
        <v>0.17361111111111113</v>
      </c>
      <c r="G116" s="126" t="s">
        <v>2007</v>
      </c>
      <c r="H116" s="126" t="s">
        <v>577</v>
      </c>
      <c r="I116" s="126">
        <v>3</v>
      </c>
    </row>
    <row r="117" spans="1:9">
      <c r="A117" s="78" t="s">
        <v>3737</v>
      </c>
      <c r="B117" s="48" t="s">
        <v>3976</v>
      </c>
      <c r="C117" s="127">
        <v>7.7</v>
      </c>
      <c r="D117" s="127">
        <v>7.7</v>
      </c>
      <c r="E117" s="129">
        <v>0.14583333333333334</v>
      </c>
      <c r="F117" s="129">
        <v>0.19791666666666666</v>
      </c>
      <c r="G117" s="126" t="s">
        <v>3921</v>
      </c>
      <c r="H117" s="126" t="s">
        <v>682</v>
      </c>
      <c r="I117" s="126">
        <v>3</v>
      </c>
    </row>
    <row r="118" spans="1:9">
      <c r="A118" s="162" t="s">
        <v>1730</v>
      </c>
      <c r="B118" s="161">
        <f>COUNTA(B83:B117)</f>
        <v>35</v>
      </c>
      <c r="C118" s="163">
        <f>SUBTOTAL(9,C83:C117)</f>
        <v>346.7999999999999</v>
      </c>
      <c r="D118" s="163">
        <f>SUBTOTAL(9,D83:D117)</f>
        <v>399.79999999999995</v>
      </c>
      <c r="E118" s="164">
        <f>SUBTOTAL(9,E83:E117)</f>
        <v>5.2222222222222232</v>
      </c>
      <c r="F118" s="164">
        <f>SUBTOTAL(9,F83:F117)</f>
        <v>5.6937500000000005</v>
      </c>
      <c r="G118" s="131"/>
      <c r="H118" s="161"/>
      <c r="I118" s="134"/>
    </row>
    <row r="120" spans="1:9">
      <c r="A120" s="160" t="s">
        <v>3978</v>
      </c>
      <c r="B120" s="160" t="s">
        <v>2788</v>
      </c>
      <c r="C120" s="160" t="s">
        <v>2789</v>
      </c>
      <c r="D120" s="160" t="s">
        <v>2792</v>
      </c>
      <c r="E120" s="160" t="s">
        <v>2793</v>
      </c>
      <c r="F120" s="160" t="s">
        <v>3595</v>
      </c>
      <c r="G120" s="160" t="s">
        <v>1684</v>
      </c>
      <c r="H120" s="160" t="s">
        <v>1685</v>
      </c>
      <c r="I120" s="160" t="s">
        <v>2791</v>
      </c>
    </row>
    <row r="121" spans="1:9">
      <c r="A121" s="78" t="s">
        <v>3983</v>
      </c>
      <c r="B121" s="174" t="s">
        <v>234</v>
      </c>
      <c r="C121" s="126">
        <v>10.3</v>
      </c>
      <c r="D121" s="126">
        <v>10.3</v>
      </c>
      <c r="E121" s="129">
        <v>0.125</v>
      </c>
      <c r="F121" s="129">
        <v>0.13333333333333333</v>
      </c>
      <c r="G121" s="126" t="s">
        <v>1783</v>
      </c>
      <c r="H121" s="126" t="s">
        <v>553</v>
      </c>
      <c r="I121" s="126">
        <v>3</v>
      </c>
    </row>
    <row r="122" spans="1:9">
      <c r="A122" s="78" t="s">
        <v>3984</v>
      </c>
      <c r="B122" s="174" t="s">
        <v>236</v>
      </c>
      <c r="C122" s="126">
        <v>3.4</v>
      </c>
      <c r="D122" s="126">
        <v>5.4</v>
      </c>
      <c r="E122" s="129">
        <v>6.25E-2</v>
      </c>
      <c r="F122" s="129">
        <v>6.805555555555555E-2</v>
      </c>
      <c r="G122" s="126" t="s">
        <v>1783</v>
      </c>
      <c r="H122" s="126" t="s">
        <v>553</v>
      </c>
      <c r="I122" s="126">
        <v>1</v>
      </c>
    </row>
    <row r="123" spans="1:9">
      <c r="A123" s="78" t="s">
        <v>3985</v>
      </c>
      <c r="B123" s="174" t="s">
        <v>238</v>
      </c>
      <c r="C123" s="126">
        <v>7.7</v>
      </c>
      <c r="D123" s="126">
        <v>7.7</v>
      </c>
      <c r="E123" s="129">
        <v>0.10416666666666667</v>
      </c>
      <c r="F123" s="129">
        <v>0.10277777777777779</v>
      </c>
      <c r="G123" s="126" t="s">
        <v>925</v>
      </c>
      <c r="H123" s="126" t="s">
        <v>553</v>
      </c>
      <c r="I123" s="126">
        <v>2</v>
      </c>
    </row>
    <row r="124" spans="1:9">
      <c r="A124" s="78" t="s">
        <v>3986</v>
      </c>
      <c r="B124" s="174" t="s">
        <v>240</v>
      </c>
      <c r="C124" s="126">
        <v>10.7</v>
      </c>
      <c r="D124" s="126">
        <v>10.7</v>
      </c>
      <c r="E124" s="129">
        <v>0.13194444444444445</v>
      </c>
      <c r="F124" s="129">
        <v>0.12986111111111112</v>
      </c>
      <c r="G124" s="126" t="s">
        <v>925</v>
      </c>
      <c r="H124" s="126" t="s">
        <v>553</v>
      </c>
      <c r="I124" s="126">
        <v>2</v>
      </c>
    </row>
    <row r="125" spans="1:9">
      <c r="A125" s="78" t="s">
        <v>3987</v>
      </c>
      <c r="B125" s="174" t="s">
        <v>242</v>
      </c>
      <c r="C125" s="126">
        <v>6.2</v>
      </c>
      <c r="D125" s="126">
        <v>7.5</v>
      </c>
      <c r="E125" s="129">
        <v>8.6805555555555566E-2</v>
      </c>
      <c r="F125" s="129">
        <v>9.0277777777777776E-2</v>
      </c>
      <c r="G125" s="126" t="s">
        <v>958</v>
      </c>
      <c r="H125" s="126" t="s">
        <v>553</v>
      </c>
      <c r="I125" s="126">
        <v>1</v>
      </c>
    </row>
    <row r="126" spans="1:9">
      <c r="A126" s="78" t="s">
        <v>3988</v>
      </c>
      <c r="B126" s="174" t="s">
        <v>244</v>
      </c>
      <c r="C126" s="126">
        <v>10.199999999999999</v>
      </c>
      <c r="D126" s="126">
        <v>10.8</v>
      </c>
      <c r="E126" s="129">
        <v>0.125</v>
      </c>
      <c r="F126" s="129">
        <v>0.14027777777777778</v>
      </c>
      <c r="G126" s="126" t="s">
        <v>958</v>
      </c>
      <c r="H126" s="126" t="s">
        <v>553</v>
      </c>
      <c r="I126" s="126">
        <v>1</v>
      </c>
    </row>
    <row r="127" spans="1:9">
      <c r="A127" s="78" t="s">
        <v>3989</v>
      </c>
      <c r="B127" s="174" t="s">
        <v>246</v>
      </c>
      <c r="C127" s="126">
        <v>7.6</v>
      </c>
      <c r="D127" s="126">
        <v>7.6</v>
      </c>
      <c r="E127" s="129">
        <v>0.1076388888888889</v>
      </c>
      <c r="F127" s="129">
        <v>0.10486111111111111</v>
      </c>
      <c r="G127" s="126" t="s">
        <v>971</v>
      </c>
      <c r="H127" s="126" t="s">
        <v>553</v>
      </c>
      <c r="I127" s="126">
        <v>2</v>
      </c>
    </row>
    <row r="128" spans="1:9">
      <c r="A128" s="78" t="s">
        <v>3990</v>
      </c>
      <c r="B128" s="174" t="s">
        <v>248</v>
      </c>
      <c r="C128" s="126">
        <v>8.9</v>
      </c>
      <c r="D128" s="126">
        <v>8.9</v>
      </c>
      <c r="E128" s="129">
        <v>0.11458333333333333</v>
      </c>
      <c r="F128" s="129">
        <v>0.12638888888888888</v>
      </c>
      <c r="G128" s="126" t="s">
        <v>971</v>
      </c>
      <c r="H128" s="126" t="s">
        <v>553</v>
      </c>
      <c r="I128" s="126">
        <v>2</v>
      </c>
    </row>
    <row r="129" spans="1:9">
      <c r="A129" s="78" t="s">
        <v>3991</v>
      </c>
      <c r="B129" s="174" t="s">
        <v>250</v>
      </c>
      <c r="C129" s="126">
        <v>9.4</v>
      </c>
      <c r="D129" s="126">
        <v>9.4</v>
      </c>
      <c r="E129" s="129">
        <v>0.12847222222222224</v>
      </c>
      <c r="F129" s="129">
        <v>0.13749999999999998</v>
      </c>
      <c r="G129" s="126" t="s">
        <v>971</v>
      </c>
      <c r="H129" s="126" t="s">
        <v>553</v>
      </c>
      <c r="I129" s="126">
        <v>2</v>
      </c>
    </row>
    <row r="130" spans="1:9">
      <c r="A130" s="78" t="s">
        <v>1798</v>
      </c>
      <c r="B130" s="174" t="s">
        <v>252</v>
      </c>
      <c r="C130" s="126">
        <v>8.5</v>
      </c>
      <c r="D130" s="126">
        <v>8.5</v>
      </c>
      <c r="E130" s="129">
        <v>0.11805555555555557</v>
      </c>
      <c r="F130" s="129">
        <v>0.1111111111111111</v>
      </c>
      <c r="G130" s="126" t="s">
        <v>1026</v>
      </c>
      <c r="H130" s="126" t="s">
        <v>553</v>
      </c>
      <c r="I130" s="126">
        <v>1</v>
      </c>
    </row>
    <row r="131" spans="1:9">
      <c r="A131" s="78" t="s">
        <v>1800</v>
      </c>
      <c r="B131" s="174" t="s">
        <v>254</v>
      </c>
      <c r="C131" s="126">
        <v>8.8000000000000007</v>
      </c>
      <c r="D131" s="126">
        <v>8.8000000000000007</v>
      </c>
      <c r="E131" s="129">
        <v>0.15972222222222224</v>
      </c>
      <c r="F131" s="129">
        <v>0.11944444444444445</v>
      </c>
      <c r="G131" s="126" t="s">
        <v>1026</v>
      </c>
      <c r="H131" s="126" t="s">
        <v>553</v>
      </c>
      <c r="I131" s="126">
        <v>2</v>
      </c>
    </row>
    <row r="132" spans="1:9">
      <c r="A132" s="78" t="s">
        <v>1802</v>
      </c>
      <c r="B132" s="174" t="s">
        <v>3979</v>
      </c>
      <c r="C132" s="126">
        <v>11.3</v>
      </c>
      <c r="D132" s="126">
        <v>11.3</v>
      </c>
      <c r="E132" s="129">
        <v>0.16666666666666666</v>
      </c>
      <c r="F132" s="129">
        <v>0.18055555555555555</v>
      </c>
      <c r="G132" s="126" t="s">
        <v>1035</v>
      </c>
      <c r="H132" s="126" t="s">
        <v>1427</v>
      </c>
      <c r="I132" s="126">
        <v>4</v>
      </c>
    </row>
    <row r="133" spans="1:9">
      <c r="A133" s="78" t="s">
        <v>1804</v>
      </c>
      <c r="B133" s="174" t="s">
        <v>3980</v>
      </c>
      <c r="C133" s="126">
        <v>10.3</v>
      </c>
      <c r="D133" s="126">
        <v>10.3</v>
      </c>
      <c r="E133" s="129">
        <v>0.14583333333333334</v>
      </c>
      <c r="F133" s="129">
        <v>0.17500000000000002</v>
      </c>
      <c r="G133" s="126" t="s">
        <v>1035</v>
      </c>
      <c r="H133" s="126" t="s">
        <v>553</v>
      </c>
      <c r="I133" s="126">
        <v>2</v>
      </c>
    </row>
    <row r="134" spans="1:9">
      <c r="A134" s="78" t="s">
        <v>1806</v>
      </c>
      <c r="B134" s="174" t="s">
        <v>258</v>
      </c>
      <c r="C134" s="126">
        <v>7.1</v>
      </c>
      <c r="D134" s="126">
        <v>15.1</v>
      </c>
      <c r="E134" s="129">
        <v>0.21875</v>
      </c>
      <c r="F134" s="129">
        <v>0.19305555555555554</v>
      </c>
      <c r="G134" s="126" t="s">
        <v>1808</v>
      </c>
      <c r="H134" s="126" t="s">
        <v>577</v>
      </c>
      <c r="I134" s="126">
        <v>2</v>
      </c>
    </row>
    <row r="135" spans="1:9">
      <c r="A135" s="78" t="s">
        <v>1809</v>
      </c>
      <c r="B135" s="174" t="s">
        <v>3981</v>
      </c>
      <c r="C135" s="126">
        <v>8.6</v>
      </c>
      <c r="D135" s="127">
        <v>10</v>
      </c>
      <c r="E135" s="129">
        <v>0.12847222222222224</v>
      </c>
      <c r="F135" s="129">
        <v>0.12152777777777778</v>
      </c>
      <c r="G135" s="126" t="s">
        <v>1811</v>
      </c>
      <c r="H135" s="126" t="s">
        <v>553</v>
      </c>
      <c r="I135" s="126">
        <v>1</v>
      </c>
    </row>
    <row r="136" spans="1:9">
      <c r="A136" s="78" t="s">
        <v>1812</v>
      </c>
      <c r="B136" s="174" t="s">
        <v>3982</v>
      </c>
      <c r="C136" s="126">
        <v>8.6999999999999993</v>
      </c>
      <c r="D136" s="126">
        <v>8.6999999999999993</v>
      </c>
      <c r="E136" s="129">
        <v>0.15972222222222224</v>
      </c>
      <c r="F136" s="129">
        <v>0.15972222222222224</v>
      </c>
      <c r="G136" s="126" t="s">
        <v>1811</v>
      </c>
      <c r="H136" s="126" t="s">
        <v>553</v>
      </c>
      <c r="I136" s="126">
        <v>3</v>
      </c>
    </row>
    <row r="137" spans="1:9">
      <c r="A137" s="78" t="s">
        <v>1814</v>
      </c>
      <c r="B137" s="174" t="s">
        <v>262</v>
      </c>
      <c r="C137" s="126">
        <v>16.2</v>
      </c>
      <c r="D137" s="126">
        <v>16.3</v>
      </c>
      <c r="E137" s="129">
        <v>0.2638888888888889</v>
      </c>
      <c r="F137" s="129">
        <v>0.3125</v>
      </c>
      <c r="G137" s="126" t="s">
        <v>1815</v>
      </c>
      <c r="H137" s="126" t="s">
        <v>615</v>
      </c>
      <c r="I137" s="126">
        <v>3</v>
      </c>
    </row>
    <row r="138" spans="1:9">
      <c r="A138" s="162" t="s">
        <v>2407</v>
      </c>
      <c r="B138" s="161">
        <f>COUNTA(B121:B137)</f>
        <v>17</v>
      </c>
      <c r="C138" s="163">
        <f>SUBTOTAL(9,C121:C137)</f>
        <v>153.89999999999998</v>
      </c>
      <c r="D138" s="163">
        <f>SUBTOTAL(9,D121:D137)</f>
        <v>167.3</v>
      </c>
      <c r="E138" s="164">
        <f>SUBTOTAL(9,E121:E137)</f>
        <v>2.3472222222222223</v>
      </c>
      <c r="F138" s="164">
        <f>SUBTOTAL(9,F121:F137)</f>
        <v>2.40625</v>
      </c>
      <c r="G138" s="131"/>
      <c r="H138" s="161"/>
      <c r="I138" s="134"/>
    </row>
    <row r="140" spans="1:9">
      <c r="A140" s="795" t="s">
        <v>56</v>
      </c>
      <c r="B140" s="795" t="s">
        <v>1683</v>
      </c>
      <c r="C140" s="160" t="s">
        <v>2789</v>
      </c>
      <c r="D140" s="160" t="s">
        <v>2792</v>
      </c>
      <c r="E140" s="796" t="s">
        <v>2793</v>
      </c>
      <c r="F140" s="160" t="s">
        <v>2790</v>
      </c>
      <c r="G140" s="160" t="s">
        <v>1684</v>
      </c>
      <c r="H140" s="160" t="s">
        <v>2807</v>
      </c>
      <c r="I140" s="160" t="s">
        <v>2791</v>
      </c>
    </row>
    <row r="141" spans="1:9">
      <c r="A141" s="78" t="s">
        <v>4528</v>
      </c>
      <c r="B141" s="174" t="s">
        <v>119</v>
      </c>
      <c r="C141" s="126">
        <v>13.5</v>
      </c>
      <c r="D141" s="127">
        <v>17.399999999999995</v>
      </c>
      <c r="E141" s="129">
        <v>0.24305555555555555</v>
      </c>
      <c r="F141" s="129">
        <v>0.25277777777777782</v>
      </c>
      <c r="G141" s="818">
        <v>43684</v>
      </c>
      <c r="H141" s="126" t="s">
        <v>553</v>
      </c>
      <c r="I141" s="126">
        <v>3</v>
      </c>
    </row>
    <row r="142" spans="1:9">
      <c r="A142" s="78" t="s">
        <v>2345</v>
      </c>
      <c r="B142" s="174" t="s">
        <v>120</v>
      </c>
      <c r="C142" s="126">
        <v>12.5</v>
      </c>
      <c r="D142" s="127">
        <v>12.5</v>
      </c>
      <c r="E142" s="129">
        <v>0.15277777777777776</v>
      </c>
      <c r="F142" s="129">
        <v>0.18541666666666667</v>
      </c>
      <c r="G142" s="818">
        <v>43721</v>
      </c>
      <c r="H142" s="126" t="s">
        <v>1705</v>
      </c>
      <c r="I142" s="126">
        <v>3</v>
      </c>
    </row>
    <row r="143" spans="1:9">
      <c r="A143" s="78" t="s">
        <v>2346</v>
      </c>
      <c r="B143" s="174" t="s">
        <v>4538</v>
      </c>
      <c r="C143" s="126">
        <v>8.5</v>
      </c>
      <c r="D143" s="127">
        <v>8.5</v>
      </c>
      <c r="E143" s="129">
        <v>0.14583333333333334</v>
      </c>
      <c r="F143" s="129">
        <v>0.13402777777777775</v>
      </c>
      <c r="G143" s="818">
        <v>43720</v>
      </c>
      <c r="H143" s="126" t="s">
        <v>2744</v>
      </c>
      <c r="I143" s="126">
        <v>3</v>
      </c>
    </row>
    <row r="144" spans="1:9">
      <c r="A144" s="78" t="s">
        <v>2347</v>
      </c>
      <c r="B144" s="174" t="s">
        <v>4539</v>
      </c>
      <c r="C144" s="126">
        <v>11.8</v>
      </c>
      <c r="D144" s="127">
        <v>11.8</v>
      </c>
      <c r="E144" s="129">
        <v>0.14583333333333334</v>
      </c>
      <c r="F144" s="129">
        <v>0.18750000000000006</v>
      </c>
      <c r="G144" s="818">
        <v>43720</v>
      </c>
      <c r="H144" s="126" t="s">
        <v>577</v>
      </c>
      <c r="I144" s="126">
        <v>3</v>
      </c>
    </row>
    <row r="145" spans="1:9">
      <c r="A145" s="906" t="s">
        <v>2348</v>
      </c>
      <c r="B145" s="814" t="s">
        <v>165</v>
      </c>
      <c r="C145" s="844"/>
      <c r="D145" s="815"/>
      <c r="E145" s="846"/>
      <c r="F145" s="819"/>
      <c r="G145" s="820" t="s">
        <v>35</v>
      </c>
      <c r="H145" s="814"/>
      <c r="I145" s="814"/>
    </row>
    <row r="146" spans="1:9">
      <c r="A146" s="78" t="s">
        <v>2349</v>
      </c>
      <c r="B146" s="174" t="s">
        <v>126</v>
      </c>
      <c r="C146" s="126">
        <v>8.5</v>
      </c>
      <c r="D146" s="127">
        <v>10.6</v>
      </c>
      <c r="E146" s="129">
        <v>0.19652777777777777</v>
      </c>
      <c r="F146" s="129">
        <v>0.19930555555555554</v>
      </c>
      <c r="G146" s="818">
        <v>43599</v>
      </c>
      <c r="H146" s="126" t="s">
        <v>1712</v>
      </c>
      <c r="I146" s="126">
        <v>3</v>
      </c>
    </row>
    <row r="147" spans="1:9">
      <c r="A147" s="78" t="s">
        <v>2350</v>
      </c>
      <c r="B147" s="174" t="s">
        <v>128</v>
      </c>
      <c r="C147" s="126">
        <v>9</v>
      </c>
      <c r="D147" s="127">
        <v>9</v>
      </c>
      <c r="E147" s="129">
        <v>0.15972222222222224</v>
      </c>
      <c r="F147" s="129">
        <v>0.18402777777777779</v>
      </c>
      <c r="G147" s="818">
        <v>43599</v>
      </c>
      <c r="H147" s="126" t="s">
        <v>1712</v>
      </c>
      <c r="I147" s="126">
        <v>2</v>
      </c>
    </row>
    <row r="148" spans="1:9">
      <c r="A148" s="78" t="s">
        <v>2351</v>
      </c>
      <c r="B148" s="174" t="s">
        <v>130</v>
      </c>
      <c r="C148" s="126">
        <v>14</v>
      </c>
      <c r="D148" s="127">
        <v>18.600000000000001</v>
      </c>
      <c r="E148" s="129">
        <v>0.19444444444444445</v>
      </c>
      <c r="F148" s="129">
        <v>0.24583333333333335</v>
      </c>
      <c r="G148" s="818">
        <v>43600</v>
      </c>
      <c r="H148" s="126" t="s">
        <v>4325</v>
      </c>
      <c r="I148" s="126">
        <v>2</v>
      </c>
    </row>
    <row r="149" spans="1:9">
      <c r="A149" s="78" t="s">
        <v>2352</v>
      </c>
      <c r="B149" s="174" t="s">
        <v>131</v>
      </c>
      <c r="C149" s="126">
        <v>7.3</v>
      </c>
      <c r="D149" s="127">
        <v>7.3</v>
      </c>
      <c r="E149" s="129">
        <v>0.13194444444444445</v>
      </c>
      <c r="F149" s="129">
        <v>0.1111111111111111</v>
      </c>
      <c r="G149" s="818">
        <v>43404</v>
      </c>
      <c r="H149" s="126" t="s">
        <v>682</v>
      </c>
      <c r="I149" s="126">
        <v>2</v>
      </c>
    </row>
    <row r="150" spans="1:9">
      <c r="A150" s="78" t="s">
        <v>2353</v>
      </c>
      <c r="B150" s="174" t="s">
        <v>132</v>
      </c>
      <c r="C150" s="126">
        <v>10.8</v>
      </c>
      <c r="D150" s="127">
        <v>10.8</v>
      </c>
      <c r="E150" s="129">
        <v>0.125</v>
      </c>
      <c r="F150" s="129">
        <v>0.16458333333333336</v>
      </c>
      <c r="G150" s="818">
        <v>43404</v>
      </c>
      <c r="H150" s="126" t="s">
        <v>682</v>
      </c>
      <c r="I150" s="126">
        <v>2</v>
      </c>
    </row>
    <row r="151" spans="1:9">
      <c r="A151" s="78" t="s">
        <v>2354</v>
      </c>
      <c r="B151" s="174" t="s">
        <v>133</v>
      </c>
      <c r="C151" s="126">
        <v>12.7</v>
      </c>
      <c r="D151" s="127">
        <v>12.7</v>
      </c>
      <c r="E151" s="129">
        <v>0.20138888888888887</v>
      </c>
      <c r="F151" s="129">
        <v>0.22152777777777777</v>
      </c>
      <c r="G151" s="818">
        <v>43405</v>
      </c>
      <c r="H151" s="126" t="s">
        <v>682</v>
      </c>
      <c r="I151" s="126">
        <v>2</v>
      </c>
    </row>
    <row r="152" spans="1:9">
      <c r="A152" s="906" t="s">
        <v>2355</v>
      </c>
      <c r="B152" s="814" t="s">
        <v>165</v>
      </c>
      <c r="C152" s="844"/>
      <c r="D152" s="815"/>
      <c r="E152" s="846"/>
      <c r="F152" s="819"/>
      <c r="G152" s="820" t="s">
        <v>35</v>
      </c>
      <c r="H152" s="814"/>
      <c r="I152" s="814"/>
    </row>
    <row r="153" spans="1:9">
      <c r="A153" s="78" t="s">
        <v>2356</v>
      </c>
      <c r="B153" s="174" t="s">
        <v>134</v>
      </c>
      <c r="C153" s="126">
        <v>6.7</v>
      </c>
      <c r="D153" s="127">
        <v>6.7</v>
      </c>
      <c r="E153" s="129">
        <v>8.3333333333333329E-2</v>
      </c>
      <c r="F153" s="129">
        <v>7.9861111111111105E-2</v>
      </c>
      <c r="G153" s="818">
        <v>43391</v>
      </c>
      <c r="H153" s="126" t="s">
        <v>682</v>
      </c>
      <c r="I153" s="126">
        <v>1</v>
      </c>
    </row>
    <row r="154" spans="1:9">
      <c r="A154" s="78" t="s">
        <v>2357</v>
      </c>
      <c r="B154" s="174" t="s">
        <v>135</v>
      </c>
      <c r="C154" s="126">
        <v>17.5</v>
      </c>
      <c r="D154" s="127">
        <v>17.5</v>
      </c>
      <c r="E154" s="129">
        <v>0.20833333333333334</v>
      </c>
      <c r="F154" s="129">
        <v>0.24583333333333335</v>
      </c>
      <c r="G154" s="818">
        <v>43391</v>
      </c>
      <c r="H154" s="126" t="s">
        <v>682</v>
      </c>
      <c r="I154" s="126">
        <v>2</v>
      </c>
    </row>
    <row r="155" spans="1:9">
      <c r="A155" s="78" t="s">
        <v>2358</v>
      </c>
      <c r="B155" s="174" t="s">
        <v>136</v>
      </c>
      <c r="C155" s="126">
        <v>9.1</v>
      </c>
      <c r="D155" s="127">
        <v>9.1</v>
      </c>
      <c r="E155" s="129">
        <v>9.7222222222222224E-2</v>
      </c>
      <c r="F155" s="129">
        <v>0.11805555555555557</v>
      </c>
      <c r="G155" s="818">
        <v>43390</v>
      </c>
      <c r="H155" s="126" t="s">
        <v>2165</v>
      </c>
      <c r="I155" s="126">
        <v>1</v>
      </c>
    </row>
    <row r="156" spans="1:9">
      <c r="A156" s="78" t="s">
        <v>2359</v>
      </c>
      <c r="B156" s="174" t="s">
        <v>137</v>
      </c>
      <c r="C156" s="126">
        <v>21</v>
      </c>
      <c r="D156" s="127">
        <v>21</v>
      </c>
      <c r="E156" s="129">
        <v>0.21527777777777779</v>
      </c>
      <c r="F156" s="129">
        <v>0.24583333333333335</v>
      </c>
      <c r="G156" s="818">
        <v>43390</v>
      </c>
      <c r="H156" s="126" t="s">
        <v>4071</v>
      </c>
      <c r="I156" s="126">
        <v>2</v>
      </c>
    </row>
    <row r="157" spans="1:9">
      <c r="A157" s="78" t="s">
        <v>2360</v>
      </c>
      <c r="B157" s="174" t="s">
        <v>138</v>
      </c>
      <c r="C157" s="126">
        <v>16.2</v>
      </c>
      <c r="D157" s="127">
        <v>16.2</v>
      </c>
      <c r="E157" s="129">
        <v>0.19444444444444445</v>
      </c>
      <c r="F157" s="129">
        <v>0.21527777777777787</v>
      </c>
      <c r="G157" s="818">
        <v>43476</v>
      </c>
      <c r="H157" s="126" t="s">
        <v>848</v>
      </c>
      <c r="I157" s="126">
        <v>2</v>
      </c>
    </row>
    <row r="158" spans="1:9">
      <c r="A158" s="78" t="s">
        <v>2361</v>
      </c>
      <c r="B158" s="174" t="s">
        <v>140</v>
      </c>
      <c r="C158" s="126">
        <v>14.2</v>
      </c>
      <c r="D158" s="127">
        <v>14.200000000000001</v>
      </c>
      <c r="E158" s="129">
        <v>0.18055555555555555</v>
      </c>
      <c r="F158" s="129">
        <v>0.17916666666666664</v>
      </c>
      <c r="G158" s="818">
        <v>43447</v>
      </c>
      <c r="H158" s="126" t="s">
        <v>848</v>
      </c>
      <c r="I158" s="126">
        <v>2</v>
      </c>
    </row>
    <row r="159" spans="1:9">
      <c r="A159" s="78" t="s">
        <v>2362</v>
      </c>
      <c r="B159" s="174" t="s">
        <v>141</v>
      </c>
      <c r="C159" s="126">
        <v>11.8</v>
      </c>
      <c r="D159" s="127">
        <v>11.8</v>
      </c>
      <c r="E159" s="129">
        <v>0.15972222222222224</v>
      </c>
      <c r="F159" s="129">
        <v>0.17430555555555555</v>
      </c>
      <c r="G159" s="818">
        <v>43448</v>
      </c>
      <c r="H159" s="126" t="s">
        <v>848</v>
      </c>
      <c r="I159" s="126">
        <v>2</v>
      </c>
    </row>
    <row r="160" spans="1:9">
      <c r="A160" s="78" t="s">
        <v>2363</v>
      </c>
      <c r="B160" s="174" t="s">
        <v>142</v>
      </c>
      <c r="C160" s="126">
        <v>14.3</v>
      </c>
      <c r="D160" s="127">
        <v>14.3</v>
      </c>
      <c r="E160" s="129">
        <v>0.16666666666666666</v>
      </c>
      <c r="F160" s="129">
        <v>0.17222222222222222</v>
      </c>
      <c r="G160" s="818">
        <v>43448</v>
      </c>
      <c r="H160" s="126" t="s">
        <v>848</v>
      </c>
      <c r="I160" s="126">
        <v>2</v>
      </c>
    </row>
    <row r="161" spans="1:9">
      <c r="A161" s="78" t="s">
        <v>2364</v>
      </c>
      <c r="B161" s="174" t="s">
        <v>143</v>
      </c>
      <c r="C161" s="126">
        <v>8.8000000000000007</v>
      </c>
      <c r="D161" s="127">
        <v>8.8000000000000007</v>
      </c>
      <c r="E161" s="129">
        <v>0.125</v>
      </c>
      <c r="F161" s="129">
        <v>0.12430555555555567</v>
      </c>
      <c r="G161" s="818">
        <v>43475</v>
      </c>
      <c r="H161" s="126" t="s">
        <v>2157</v>
      </c>
      <c r="I161" s="126">
        <v>2</v>
      </c>
    </row>
    <row r="162" spans="1:9">
      <c r="A162" s="78" t="s">
        <v>2365</v>
      </c>
      <c r="B162" s="174" t="s">
        <v>145</v>
      </c>
      <c r="C162" s="126">
        <v>9</v>
      </c>
      <c r="D162" s="127">
        <v>9.4</v>
      </c>
      <c r="E162" s="129">
        <v>0.11805555555555557</v>
      </c>
      <c r="F162" s="129">
        <v>0.11666666666666659</v>
      </c>
      <c r="G162" s="818">
        <v>43475</v>
      </c>
      <c r="H162" s="126" t="s">
        <v>2157</v>
      </c>
      <c r="I162" s="126">
        <v>2</v>
      </c>
    </row>
    <row r="163" spans="1:9">
      <c r="A163" s="78" t="s">
        <v>2366</v>
      </c>
      <c r="B163" s="174" t="s">
        <v>147</v>
      </c>
      <c r="C163" s="126">
        <v>7</v>
      </c>
      <c r="D163" s="127">
        <v>14</v>
      </c>
      <c r="E163" s="129">
        <v>0.13194444444444445</v>
      </c>
      <c r="F163" s="129">
        <v>0.25138888888888888</v>
      </c>
      <c r="G163" s="818">
        <v>43685</v>
      </c>
      <c r="H163" s="126" t="s">
        <v>4537</v>
      </c>
      <c r="I163" s="126">
        <v>3</v>
      </c>
    </row>
    <row r="164" spans="1:9">
      <c r="A164" s="906" t="s">
        <v>2367</v>
      </c>
      <c r="B164" s="814" t="s">
        <v>4269</v>
      </c>
      <c r="C164" s="844"/>
      <c r="D164" s="815"/>
      <c r="E164" s="846"/>
      <c r="F164" s="819"/>
      <c r="G164" s="820" t="s">
        <v>4271</v>
      </c>
      <c r="H164" s="814"/>
      <c r="I164" s="825"/>
    </row>
    <row r="165" spans="1:9">
      <c r="A165" s="78" t="s">
        <v>2368</v>
      </c>
      <c r="B165" s="174" t="s">
        <v>149</v>
      </c>
      <c r="C165" s="126">
        <v>15.2</v>
      </c>
      <c r="D165" s="127">
        <v>12.399999999999999</v>
      </c>
      <c r="E165" s="129">
        <v>0.24305555555555555</v>
      </c>
      <c r="F165" s="129">
        <v>0.18541666666666662</v>
      </c>
      <c r="G165" s="818">
        <v>43405</v>
      </c>
      <c r="H165" s="126" t="s">
        <v>848</v>
      </c>
      <c r="I165" s="126">
        <v>2</v>
      </c>
    </row>
    <row r="166" spans="1:9">
      <c r="A166" s="78" t="s">
        <v>4529</v>
      </c>
      <c r="B166" s="174" t="s">
        <v>150</v>
      </c>
      <c r="C166" s="126">
        <v>5.8</v>
      </c>
      <c r="D166" s="127">
        <v>5.8</v>
      </c>
      <c r="E166" s="129">
        <v>7.6388888888888895E-2</v>
      </c>
      <c r="F166" s="129">
        <v>8.0555555555555602E-2</v>
      </c>
      <c r="G166" s="818">
        <v>43517</v>
      </c>
      <c r="H166" s="126" t="s">
        <v>848</v>
      </c>
      <c r="I166" s="126">
        <v>2</v>
      </c>
    </row>
    <row r="167" spans="1:9">
      <c r="A167" s="813" t="s">
        <v>2376</v>
      </c>
      <c r="B167" s="814" t="s">
        <v>4530</v>
      </c>
      <c r="C167" s="844"/>
      <c r="D167" s="815"/>
      <c r="E167" s="846"/>
      <c r="F167" s="819"/>
      <c r="G167" s="820" t="s">
        <v>4272</v>
      </c>
      <c r="H167" s="814"/>
      <c r="I167" s="825"/>
    </row>
    <row r="168" spans="1:9">
      <c r="A168" s="78" t="s">
        <v>2369</v>
      </c>
      <c r="B168" s="174" t="s">
        <v>152</v>
      </c>
      <c r="C168" s="126">
        <v>12.2</v>
      </c>
      <c r="D168" s="127">
        <v>12.2</v>
      </c>
      <c r="E168" s="129">
        <v>0.19444444444444445</v>
      </c>
      <c r="F168" s="129">
        <v>0.15625000000000006</v>
      </c>
      <c r="G168" s="818">
        <v>43517</v>
      </c>
      <c r="H168" s="126" t="s">
        <v>848</v>
      </c>
      <c r="I168" s="126">
        <v>3</v>
      </c>
    </row>
    <row r="169" spans="1:9">
      <c r="A169" s="78" t="s">
        <v>2370</v>
      </c>
      <c r="B169" s="174" t="s">
        <v>154</v>
      </c>
      <c r="C169" s="126">
        <v>9</v>
      </c>
      <c r="D169" s="127">
        <v>9</v>
      </c>
      <c r="E169" s="129">
        <v>0.16666666666666666</v>
      </c>
      <c r="F169" s="129">
        <v>0.12361111111111112</v>
      </c>
      <c r="G169" s="818">
        <v>43518</v>
      </c>
      <c r="H169" s="126" t="s">
        <v>848</v>
      </c>
      <c r="I169" s="126">
        <v>2</v>
      </c>
    </row>
    <row r="170" spans="1:9">
      <c r="A170" s="78" t="s">
        <v>2371</v>
      </c>
      <c r="B170" s="174" t="s">
        <v>156</v>
      </c>
      <c r="C170" s="126">
        <v>10.7</v>
      </c>
      <c r="D170" s="127">
        <v>10.7</v>
      </c>
      <c r="E170" s="129">
        <v>0.15277777777777776</v>
      </c>
      <c r="F170" s="129">
        <v>0.11597222222222225</v>
      </c>
      <c r="G170" s="818">
        <v>43518</v>
      </c>
      <c r="H170" s="126" t="s">
        <v>848</v>
      </c>
      <c r="I170" s="126">
        <v>2</v>
      </c>
    </row>
    <row r="171" spans="1:9">
      <c r="A171" s="78" t="s">
        <v>2372</v>
      </c>
      <c r="B171" s="174" t="s">
        <v>158</v>
      </c>
      <c r="C171" s="126">
        <v>11.4</v>
      </c>
      <c r="D171" s="127">
        <v>11.399999999999999</v>
      </c>
      <c r="E171" s="129">
        <v>0.18055555555555555</v>
      </c>
      <c r="F171" s="129">
        <v>0.13194444444444436</v>
      </c>
      <c r="G171" s="818">
        <v>43552</v>
      </c>
      <c r="H171" s="126" t="s">
        <v>4071</v>
      </c>
      <c r="I171" s="126">
        <v>3</v>
      </c>
    </row>
    <row r="172" spans="1:9">
      <c r="A172" s="78" t="s">
        <v>4531</v>
      </c>
      <c r="B172" s="174" t="s">
        <v>159</v>
      </c>
      <c r="C172" s="126">
        <v>7.4</v>
      </c>
      <c r="D172" s="127">
        <v>7.4</v>
      </c>
      <c r="E172" s="129">
        <v>0.1076388888888889</v>
      </c>
      <c r="F172" s="129">
        <v>7.638888888888884E-2</v>
      </c>
      <c r="G172" s="818">
        <v>43552</v>
      </c>
      <c r="H172" s="126" t="s">
        <v>4071</v>
      </c>
      <c r="I172" s="126">
        <v>2</v>
      </c>
    </row>
    <row r="173" spans="1:9">
      <c r="A173" s="813" t="s">
        <v>2378</v>
      </c>
      <c r="B173" s="814" t="s">
        <v>4532</v>
      </c>
      <c r="C173" s="844"/>
      <c r="D173" s="815"/>
      <c r="E173" s="846"/>
      <c r="F173" s="819"/>
      <c r="G173" s="820" t="s">
        <v>4272</v>
      </c>
      <c r="H173" s="814"/>
      <c r="I173" s="825"/>
    </row>
    <row r="174" spans="1:9">
      <c r="A174" s="78" t="s">
        <v>2373</v>
      </c>
      <c r="B174" s="174" t="s">
        <v>161</v>
      </c>
      <c r="C174" s="126">
        <v>11.3</v>
      </c>
      <c r="D174" s="127">
        <v>11.3</v>
      </c>
      <c r="E174" s="129">
        <v>0.16666666666666666</v>
      </c>
      <c r="F174" s="129">
        <v>0.14097222222222222</v>
      </c>
      <c r="G174" s="818">
        <v>43628</v>
      </c>
      <c r="H174" s="126" t="s">
        <v>848</v>
      </c>
      <c r="I174" s="126">
        <v>2</v>
      </c>
    </row>
    <row r="175" spans="1:9">
      <c r="A175" s="78" t="s">
        <v>4533</v>
      </c>
      <c r="B175" s="174" t="s">
        <v>163</v>
      </c>
      <c r="C175" s="126">
        <v>10</v>
      </c>
      <c r="D175" s="127">
        <v>16.7</v>
      </c>
      <c r="E175" s="129">
        <v>0.17361111111111113</v>
      </c>
      <c r="F175" s="129">
        <v>0.24166666666666664</v>
      </c>
      <c r="G175" s="818">
        <v>43628</v>
      </c>
      <c r="H175" s="126" t="s">
        <v>4071</v>
      </c>
      <c r="I175" s="126">
        <v>2</v>
      </c>
    </row>
    <row r="176" spans="1:9">
      <c r="A176" s="813" t="s">
        <v>2380</v>
      </c>
      <c r="B176" s="814" t="s">
        <v>4621</v>
      </c>
      <c r="C176" s="844"/>
      <c r="D176" s="815"/>
      <c r="E176" s="846"/>
      <c r="F176" s="819"/>
      <c r="G176" s="820" t="s">
        <v>4272</v>
      </c>
      <c r="H176" s="814"/>
      <c r="I176" s="825"/>
    </row>
    <row r="177" spans="1:9">
      <c r="A177" s="906" t="s">
        <v>2374</v>
      </c>
      <c r="B177" s="814" t="s">
        <v>165</v>
      </c>
      <c r="C177" s="844"/>
      <c r="D177" s="815"/>
      <c r="E177" s="846"/>
      <c r="F177" s="819"/>
      <c r="G177" s="820" t="s">
        <v>35</v>
      </c>
      <c r="H177" s="814"/>
      <c r="I177" s="814"/>
    </row>
    <row r="178" spans="1:9">
      <c r="A178" s="78" t="s">
        <v>4534</v>
      </c>
      <c r="B178" s="174" t="s">
        <v>166</v>
      </c>
      <c r="C178" s="126">
        <v>4.9000000000000004</v>
      </c>
      <c r="D178" s="127">
        <v>5.8999999999999995</v>
      </c>
      <c r="E178" s="129">
        <v>7.6388888888888895E-2</v>
      </c>
      <c r="F178" s="129">
        <v>0.10069444444444459</v>
      </c>
      <c r="G178" s="818">
        <v>43627</v>
      </c>
      <c r="H178" s="126" t="s">
        <v>2165</v>
      </c>
      <c r="I178" s="126">
        <v>1</v>
      </c>
    </row>
    <row r="179" spans="1:9">
      <c r="A179" s="813" t="s">
        <v>2382</v>
      </c>
      <c r="B179" s="814" t="s">
        <v>168</v>
      </c>
      <c r="C179" s="844"/>
      <c r="D179" s="815"/>
      <c r="E179" s="846"/>
      <c r="F179" s="819"/>
      <c r="G179" s="820" t="s">
        <v>4272</v>
      </c>
      <c r="H179" s="814"/>
      <c r="I179" s="825"/>
    </row>
    <row r="180" spans="1:9">
      <c r="A180" s="813" t="s">
        <v>4535</v>
      </c>
      <c r="B180" s="814" t="s">
        <v>165</v>
      </c>
      <c r="C180" s="844"/>
      <c r="D180" s="815"/>
      <c r="E180" s="846"/>
      <c r="F180" s="819"/>
      <c r="G180" s="820" t="s">
        <v>35</v>
      </c>
      <c r="H180" s="814"/>
      <c r="I180" s="814"/>
    </row>
    <row r="181" spans="1:9">
      <c r="A181" s="813" t="s">
        <v>4536</v>
      </c>
      <c r="B181" s="814" t="s">
        <v>165</v>
      </c>
      <c r="C181" s="844"/>
      <c r="D181" s="815"/>
      <c r="E181" s="846"/>
      <c r="F181" s="819"/>
      <c r="G181" s="820" t="s">
        <v>4272</v>
      </c>
      <c r="H181" s="814"/>
      <c r="I181" s="814"/>
    </row>
    <row r="182" spans="1:9">
      <c r="A182" s="804" t="s">
        <v>2386</v>
      </c>
      <c r="B182" s="805">
        <f>COUNTA(B141:B181)-10</f>
        <v>31</v>
      </c>
      <c r="C182" s="806">
        <f>SUM(C141:C181)</f>
        <v>342.09999999999997</v>
      </c>
      <c r="D182" s="806">
        <f>SUBTOTAL(9,D141:D181)</f>
        <v>364.99999999999989</v>
      </c>
      <c r="E182" s="807">
        <f>SUM(E141:E181)</f>
        <v>4.9152777777777779</v>
      </c>
      <c r="F182" s="807">
        <f>SUBTOTAL(9,F141:F181)</f>
        <v>5.1625000000000005</v>
      </c>
      <c r="G182" s="811"/>
      <c r="H182" s="805"/>
      <c r="I182" s="812"/>
    </row>
  </sheetData>
  <phoneticPr fontId="3"/>
  <pageMargins left="0.74803149606299213" right="0.23622047244094491" top="0.55118110236220474" bottom="0.51181102362204722" header="0.27559055118110237" footer="0.23622047244094491"/>
  <pageSetup paperSize="9" orientation="portrait" r:id="rId1"/>
  <headerFooter alignWithMargins="0">
    <oddFooter>&amp;C&amp;P/&amp;N&amp;R&amp;F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
  <sheetViews>
    <sheetView workbookViewId="0"/>
  </sheetViews>
  <sheetFormatPr defaultRowHeight="13.5"/>
  <sheetData>
    <row r="1" spans="1:8">
      <c r="A1" t="s">
        <v>4195</v>
      </c>
    </row>
    <row r="2" spans="1:8">
      <c r="A2" s="1026" t="s">
        <v>4194</v>
      </c>
      <c r="B2" s="1025" t="s">
        <v>4183</v>
      </c>
      <c r="C2" s="1025"/>
      <c r="D2" s="1025" t="s">
        <v>4192</v>
      </c>
      <c r="E2" s="1025"/>
      <c r="F2" s="1025" t="s">
        <v>4193</v>
      </c>
      <c r="G2" s="1025"/>
      <c r="H2" s="1"/>
    </row>
    <row r="3" spans="1:8">
      <c r="A3" s="1027"/>
      <c r="B3" s="104" t="s">
        <v>4184</v>
      </c>
      <c r="C3" s="104" t="s">
        <v>4185</v>
      </c>
      <c r="D3" s="104" t="s">
        <v>4184</v>
      </c>
      <c r="E3" s="104" t="s">
        <v>4185</v>
      </c>
      <c r="F3" s="104" t="s">
        <v>4184</v>
      </c>
      <c r="G3" s="104" t="s">
        <v>4185</v>
      </c>
      <c r="H3" s="1"/>
    </row>
    <row r="4" spans="1:8">
      <c r="A4" s="1" t="s">
        <v>4182</v>
      </c>
      <c r="B4" s="1">
        <v>136</v>
      </c>
      <c r="C4" s="1">
        <v>144</v>
      </c>
      <c r="D4" s="1">
        <v>306</v>
      </c>
      <c r="E4" s="1">
        <v>352</v>
      </c>
      <c r="F4" s="1">
        <f t="shared" ref="F4:G8" si="0">B4+D4</f>
        <v>442</v>
      </c>
      <c r="G4" s="1">
        <f t="shared" si="0"/>
        <v>496</v>
      </c>
      <c r="H4" s="1">
        <f t="shared" ref="H4:H10" si="1">SUM(F4:G4)</f>
        <v>938</v>
      </c>
    </row>
    <row r="5" spans="1:8">
      <c r="A5" s="1" t="s">
        <v>4186</v>
      </c>
      <c r="B5" s="1">
        <v>161</v>
      </c>
      <c r="C5" s="1">
        <v>141</v>
      </c>
      <c r="D5" s="1">
        <v>189</v>
      </c>
      <c r="E5" s="1">
        <v>253</v>
      </c>
      <c r="F5" s="1">
        <f t="shared" si="0"/>
        <v>350</v>
      </c>
      <c r="G5" s="1">
        <f t="shared" si="0"/>
        <v>394</v>
      </c>
      <c r="H5" s="1">
        <f t="shared" si="1"/>
        <v>744</v>
      </c>
    </row>
    <row r="6" spans="1:8">
      <c r="A6" s="1" t="s">
        <v>4187</v>
      </c>
      <c r="B6" s="1">
        <v>79</v>
      </c>
      <c r="C6" s="1">
        <v>93</v>
      </c>
      <c r="D6" s="1">
        <v>232</v>
      </c>
      <c r="E6" s="1">
        <v>180</v>
      </c>
      <c r="F6" s="1">
        <f t="shared" si="0"/>
        <v>311</v>
      </c>
      <c r="G6" s="1">
        <f t="shared" si="0"/>
        <v>273</v>
      </c>
      <c r="H6" s="1">
        <f t="shared" si="1"/>
        <v>584</v>
      </c>
    </row>
    <row r="7" spans="1:8">
      <c r="A7" s="1" t="s">
        <v>4188</v>
      </c>
      <c r="B7" s="1">
        <v>8</v>
      </c>
      <c r="C7" s="1">
        <v>8</v>
      </c>
      <c r="D7" s="1">
        <v>160</v>
      </c>
      <c r="E7" s="1">
        <v>151</v>
      </c>
      <c r="F7" s="1">
        <f t="shared" si="0"/>
        <v>168</v>
      </c>
      <c r="G7" s="1">
        <f t="shared" si="0"/>
        <v>159</v>
      </c>
      <c r="H7" s="1">
        <f t="shared" si="1"/>
        <v>327</v>
      </c>
    </row>
    <row r="8" spans="1:8">
      <c r="A8" s="1" t="s">
        <v>4189</v>
      </c>
      <c r="B8" s="1">
        <v>50</v>
      </c>
      <c r="C8" s="1">
        <v>66</v>
      </c>
      <c r="D8" s="1">
        <v>61</v>
      </c>
      <c r="E8" s="1">
        <v>52</v>
      </c>
      <c r="F8" s="1">
        <f t="shared" si="0"/>
        <v>111</v>
      </c>
      <c r="G8" s="1">
        <f t="shared" si="0"/>
        <v>118</v>
      </c>
      <c r="H8" s="1">
        <f t="shared" si="1"/>
        <v>229</v>
      </c>
    </row>
    <row r="9" spans="1:8">
      <c r="A9" s="1" t="s">
        <v>4190</v>
      </c>
      <c r="B9" s="1">
        <v>101</v>
      </c>
      <c r="C9" s="1">
        <v>100</v>
      </c>
      <c r="D9" s="1">
        <v>10</v>
      </c>
      <c r="E9" s="1">
        <v>1</v>
      </c>
      <c r="F9" s="1">
        <v>111</v>
      </c>
      <c r="G9" s="1">
        <v>101</v>
      </c>
      <c r="H9" s="1">
        <f t="shared" si="1"/>
        <v>212</v>
      </c>
    </row>
    <row r="10" spans="1:8">
      <c r="A10" s="1" t="s">
        <v>4191</v>
      </c>
      <c r="B10" s="1">
        <v>26</v>
      </c>
      <c r="C10" s="1">
        <v>27</v>
      </c>
      <c r="D10" s="1">
        <v>69</v>
      </c>
      <c r="E10" s="1">
        <v>93</v>
      </c>
      <c r="F10" s="1">
        <f>B10+D10</f>
        <v>95</v>
      </c>
      <c r="G10" s="1">
        <f>C10+E10</f>
        <v>120</v>
      </c>
      <c r="H10" s="1">
        <f t="shared" si="1"/>
        <v>215</v>
      </c>
    </row>
  </sheetData>
  <mergeCells count="4">
    <mergeCell ref="B2:C2"/>
    <mergeCell ref="D2:E2"/>
    <mergeCell ref="F2:G2"/>
    <mergeCell ref="A2:A3"/>
  </mergeCells>
  <phoneticPr fontId="3"/>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0"/>
  <sheetViews>
    <sheetView topLeftCell="A13" workbookViewId="0">
      <selection activeCell="A26" sqref="A26:I26"/>
    </sheetView>
  </sheetViews>
  <sheetFormatPr defaultRowHeight="12"/>
  <cols>
    <col min="1" max="1" width="9.5" style="8" customWidth="1"/>
    <col min="2" max="2" width="4.875" style="8" customWidth="1"/>
    <col min="3" max="3" width="6.875" style="8" customWidth="1"/>
    <col min="4" max="4" width="9" style="8" customWidth="1"/>
    <col min="5" max="5" width="9.5" style="8" customWidth="1"/>
    <col min="6" max="6" width="9.75" style="8" customWidth="1"/>
    <col min="7" max="7" width="7.125" style="8" customWidth="1"/>
    <col min="8" max="8" width="11.875" style="8" customWidth="1"/>
    <col min="9" max="9" width="6.375" style="8" customWidth="1"/>
    <col min="10" max="10" width="3.125" style="8" customWidth="1"/>
    <col min="11" max="16384" width="9" style="8"/>
  </cols>
  <sheetData>
    <row r="1" spans="1:10" ht="14.25">
      <c r="A1" s="966" t="s">
        <v>1207</v>
      </c>
      <c r="B1" s="963"/>
      <c r="C1" s="963"/>
      <c r="D1" s="963"/>
      <c r="E1" s="963"/>
      <c r="F1" s="963"/>
      <c r="G1" s="963"/>
      <c r="H1" s="963"/>
      <c r="I1" s="963"/>
      <c r="J1" s="938"/>
    </row>
    <row r="2" spans="1:10" ht="14.25">
      <c r="A2" s="959" t="s">
        <v>1206</v>
      </c>
      <c r="B2" s="960"/>
      <c r="C2" s="964"/>
      <c r="D2" s="964"/>
      <c r="E2" s="964"/>
      <c r="F2" s="964"/>
      <c r="G2" s="964"/>
      <c r="H2" s="964"/>
      <c r="I2" s="964"/>
      <c r="J2" s="938"/>
    </row>
    <row r="3" spans="1:10" ht="14.25">
      <c r="J3" s="938"/>
    </row>
    <row r="4" spans="1:10" customFormat="1" ht="14.25">
      <c r="J4" s="938"/>
    </row>
    <row r="5" spans="1:10" customFormat="1" ht="14.25">
      <c r="D5" s="8"/>
      <c r="F5" t="s">
        <v>1202</v>
      </c>
      <c r="J5" s="938"/>
    </row>
    <row r="6" spans="1:10" customFormat="1" ht="14.25">
      <c r="D6" s="8"/>
      <c r="F6" t="s">
        <v>514</v>
      </c>
      <c r="J6" s="938"/>
    </row>
    <row r="7" spans="1:10" customFormat="1" ht="14.25">
      <c r="D7" s="8"/>
      <c r="F7" t="s">
        <v>515</v>
      </c>
      <c r="J7" s="938"/>
    </row>
    <row r="8" spans="1:10" customFormat="1" ht="14.25">
      <c r="J8" s="938"/>
    </row>
    <row r="9" spans="1:10" ht="132.75" customHeight="1">
      <c r="A9" s="965" t="s">
        <v>4900</v>
      </c>
      <c r="B9" s="964"/>
      <c r="C9" s="964"/>
      <c r="D9" s="964"/>
      <c r="E9" s="964"/>
      <c r="F9" s="964"/>
      <c r="G9" s="964"/>
      <c r="H9" s="964"/>
      <c r="I9" s="964"/>
      <c r="J9" s="938"/>
    </row>
    <row r="10" spans="1:10" ht="14.25">
      <c r="J10" s="938"/>
    </row>
    <row r="11" spans="1:10" s="864" customFormat="1" ht="17.25">
      <c r="A11" s="102" t="s">
        <v>4899</v>
      </c>
      <c r="J11" s="938"/>
    </row>
    <row r="12" spans="1:10" ht="14.25">
      <c r="A12" s="9" t="s">
        <v>4732</v>
      </c>
      <c r="J12" s="938"/>
    </row>
    <row r="13" spans="1:10" ht="14.25">
      <c r="A13" s="9" t="s">
        <v>4731</v>
      </c>
      <c r="J13" s="938"/>
    </row>
    <row r="14" spans="1:10" ht="14.25">
      <c r="A14" s="89" t="s">
        <v>2</v>
      </c>
      <c r="B14" s="90" t="s">
        <v>54</v>
      </c>
      <c r="C14" s="91" t="s">
        <v>53</v>
      </c>
      <c r="D14" s="91" t="s">
        <v>3</v>
      </c>
      <c r="E14" s="91" t="s">
        <v>1226</v>
      </c>
      <c r="F14" s="91" t="s">
        <v>1674</v>
      </c>
      <c r="G14" s="91" t="s">
        <v>52</v>
      </c>
      <c r="H14" s="91" t="s">
        <v>4</v>
      </c>
      <c r="I14" s="91" t="s">
        <v>5</v>
      </c>
      <c r="J14" s="938"/>
    </row>
    <row r="15" spans="1:10" ht="14.25">
      <c r="A15" s="34" t="s">
        <v>6</v>
      </c>
      <c r="B15" s="35">
        <v>7</v>
      </c>
      <c r="C15" s="35">
        <f>コースタイム!O99</f>
        <v>7</v>
      </c>
      <c r="D15" s="37">
        <f t="shared" ref="D15:D22" si="0">C15/B15</f>
        <v>1</v>
      </c>
      <c r="E15" s="36">
        <v>91.9</v>
      </c>
      <c r="F15" s="36">
        <f>コースタイム!G99</f>
        <v>100.19999999999999</v>
      </c>
      <c r="G15" s="4" t="s">
        <v>7</v>
      </c>
      <c r="H15" s="918">
        <v>42206</v>
      </c>
      <c r="I15" s="4">
        <v>785</v>
      </c>
      <c r="J15" s="938"/>
    </row>
    <row r="16" spans="1:10" ht="14.25">
      <c r="A16" s="80" t="s">
        <v>8</v>
      </c>
      <c r="B16" s="81">
        <v>13</v>
      </c>
      <c r="C16" s="81">
        <f>コースタイム!O260</f>
        <v>13</v>
      </c>
      <c r="D16" s="82">
        <f t="shared" si="0"/>
        <v>1</v>
      </c>
      <c r="E16" s="83">
        <v>155.5</v>
      </c>
      <c r="F16" s="83">
        <f>コースタイム!G260</f>
        <v>148.1</v>
      </c>
      <c r="G16" s="84" t="s">
        <v>51</v>
      </c>
      <c r="H16" s="919">
        <v>42346</v>
      </c>
      <c r="I16" s="84">
        <v>403</v>
      </c>
      <c r="J16" s="938"/>
    </row>
    <row r="17" spans="1:10" ht="14.25">
      <c r="A17" s="773" t="s">
        <v>9</v>
      </c>
      <c r="B17" s="765">
        <v>34</v>
      </c>
      <c r="C17" s="765">
        <f>コースタイム!O630</f>
        <v>34</v>
      </c>
      <c r="D17" s="774">
        <f t="shared" si="0"/>
        <v>1</v>
      </c>
      <c r="E17" s="766">
        <v>346.8</v>
      </c>
      <c r="F17" s="766">
        <f>コースタイム!G630</f>
        <v>399.80000000000007</v>
      </c>
      <c r="G17" s="99" t="s">
        <v>30</v>
      </c>
      <c r="H17" s="920">
        <v>43371</v>
      </c>
      <c r="I17" s="767">
        <v>222</v>
      </c>
      <c r="J17" s="938"/>
    </row>
    <row r="18" spans="1:10" ht="14.25">
      <c r="A18" s="924" t="s">
        <v>10</v>
      </c>
      <c r="B18" s="907">
        <v>31</v>
      </c>
      <c r="C18" s="907">
        <f>コースタイム!O965</f>
        <v>31</v>
      </c>
      <c r="D18" s="910">
        <f t="shared" si="0"/>
        <v>1</v>
      </c>
      <c r="E18" s="908">
        <v>342.1</v>
      </c>
      <c r="F18" s="908">
        <f>コースタイム!G965</f>
        <v>364.99999999999994</v>
      </c>
      <c r="G18" s="909" t="s">
        <v>11</v>
      </c>
      <c r="H18" s="925">
        <v>43734</v>
      </c>
      <c r="I18" s="909">
        <v>249</v>
      </c>
      <c r="J18" s="938"/>
    </row>
    <row r="19" spans="1:10" ht="14.25">
      <c r="A19" s="739" t="s">
        <v>12</v>
      </c>
      <c r="B19" s="740">
        <v>18</v>
      </c>
      <c r="C19" s="740">
        <f>コースタイム!O1179</f>
        <v>18</v>
      </c>
      <c r="D19" s="741">
        <f t="shared" si="0"/>
        <v>1</v>
      </c>
      <c r="E19" s="742">
        <v>233.8</v>
      </c>
      <c r="F19" s="742">
        <f>コースタイム!G1179</f>
        <v>270.10000000000002</v>
      </c>
      <c r="G19" s="743" t="s">
        <v>13</v>
      </c>
      <c r="H19" s="921">
        <v>43266</v>
      </c>
      <c r="I19" s="743">
        <v>280</v>
      </c>
      <c r="J19" s="938"/>
    </row>
    <row r="20" spans="1:10" ht="14.25">
      <c r="A20" s="122" t="s">
        <v>14</v>
      </c>
      <c r="B20" s="123">
        <v>29</v>
      </c>
      <c r="C20" s="123">
        <f>コースタイム!O1456</f>
        <v>29</v>
      </c>
      <c r="D20" s="135">
        <f t="shared" si="0"/>
        <v>1</v>
      </c>
      <c r="E20" s="124">
        <v>304</v>
      </c>
      <c r="F20" s="124">
        <f>コースタイム!G1456</f>
        <v>312.50000000000011</v>
      </c>
      <c r="G20" s="125" t="s">
        <v>15</v>
      </c>
      <c r="H20" s="922">
        <v>42900</v>
      </c>
      <c r="I20" s="125">
        <v>389</v>
      </c>
      <c r="J20" s="938"/>
    </row>
    <row r="21" spans="1:10" ht="14.25">
      <c r="A21" s="85" t="s">
        <v>16</v>
      </c>
      <c r="B21" s="86">
        <v>17</v>
      </c>
      <c r="C21" s="86">
        <f>コースタイム!O1653</f>
        <v>17</v>
      </c>
      <c r="D21" s="87">
        <f t="shared" si="0"/>
        <v>1</v>
      </c>
      <c r="E21" s="88">
        <v>153.9</v>
      </c>
      <c r="F21" s="88">
        <f>コースタイム!G1653</f>
        <v>167.29999999999993</v>
      </c>
      <c r="G21" s="5" t="s">
        <v>17</v>
      </c>
      <c r="H21" s="923">
        <v>42451</v>
      </c>
      <c r="I21" s="5">
        <v>563</v>
      </c>
      <c r="J21" s="938"/>
    </row>
    <row r="22" spans="1:10" ht="14.25">
      <c r="A22" s="107" t="s">
        <v>264</v>
      </c>
      <c r="B22" s="35">
        <f>SUM(B15:B21)</f>
        <v>149</v>
      </c>
      <c r="C22" s="954">
        <f>SUM(C15:C21)</f>
        <v>149</v>
      </c>
      <c r="D22" s="955">
        <f t="shared" si="0"/>
        <v>1</v>
      </c>
      <c r="E22" s="36">
        <f>SUM(E15:E21)</f>
        <v>1628.0000000000002</v>
      </c>
      <c r="F22" s="956">
        <f>SUM(F15:F21)</f>
        <v>1762.9999999999998</v>
      </c>
      <c r="G22" s="4" t="s">
        <v>4891</v>
      </c>
      <c r="H22" s="918">
        <v>43751</v>
      </c>
      <c r="I22" s="4">
        <v>181</v>
      </c>
      <c r="J22" s="938"/>
    </row>
    <row r="23" spans="1:10" ht="14.25">
      <c r="A23" s="107" t="s">
        <v>4088</v>
      </c>
      <c r="B23" s="23">
        <v>11</v>
      </c>
      <c r="C23" s="23">
        <v>11</v>
      </c>
      <c r="D23" s="864"/>
      <c r="E23" s="864"/>
      <c r="F23" s="864"/>
      <c r="G23" s="864"/>
      <c r="I23" s="864"/>
      <c r="J23" s="938"/>
    </row>
    <row r="24" spans="1:10" ht="14.25">
      <c r="A24" s="107" t="s">
        <v>4898</v>
      </c>
      <c r="B24" s="23">
        <f>SUM(B22:B23)</f>
        <v>160</v>
      </c>
      <c r="C24" s="23">
        <f>SUM(C22:C23)</f>
        <v>160</v>
      </c>
      <c r="D24" s="864"/>
      <c r="E24" s="864"/>
      <c r="F24" s="864"/>
      <c r="G24" s="864"/>
      <c r="H24" s="864"/>
      <c r="I24" s="864"/>
      <c r="J24" s="938"/>
    </row>
    <row r="25" spans="1:10" ht="14.25">
      <c r="B25" s="22" t="s">
        <v>4254</v>
      </c>
      <c r="C25" s="778">
        <f>B24-C24</f>
        <v>0</v>
      </c>
      <c r="J25" s="938"/>
    </row>
    <row r="26" spans="1:10" s="864" customFormat="1" ht="139.5" customHeight="1">
      <c r="A26" s="965" t="s">
        <v>4901</v>
      </c>
      <c r="B26" s="964"/>
      <c r="C26" s="964"/>
      <c r="D26" s="964"/>
      <c r="E26" s="964"/>
      <c r="F26" s="964"/>
      <c r="G26" s="964"/>
      <c r="H26" s="964"/>
      <c r="I26" s="964"/>
      <c r="J26" s="938"/>
    </row>
    <row r="27" spans="1:10" ht="14.25">
      <c r="B27" s="22"/>
      <c r="J27" s="938"/>
    </row>
    <row r="28" spans="1:10" ht="14.25">
      <c r="A28" s="9" t="s">
        <v>38</v>
      </c>
      <c r="J28" s="938"/>
    </row>
    <row r="29" spans="1:10" ht="14.25">
      <c r="A29" s="9" t="s">
        <v>39</v>
      </c>
      <c r="J29" s="938"/>
    </row>
    <row r="30" spans="1:10" ht="14.25">
      <c r="A30" s="24" t="s">
        <v>40</v>
      </c>
      <c r="J30" s="938"/>
    </row>
    <row r="31" spans="1:10" ht="14.25">
      <c r="A31" s="24" t="s">
        <v>41</v>
      </c>
      <c r="J31" s="938"/>
    </row>
    <row r="32" spans="1:10" ht="14.25">
      <c r="A32" s="24" t="s">
        <v>42</v>
      </c>
      <c r="J32" s="938"/>
    </row>
    <row r="33" spans="1:10" ht="14.25">
      <c r="A33" s="24" t="s">
        <v>47</v>
      </c>
      <c r="J33" s="938"/>
    </row>
    <row r="34" spans="1:10" ht="14.25">
      <c r="A34" s="24" t="s">
        <v>43</v>
      </c>
      <c r="J34" s="938"/>
    </row>
    <row r="35" spans="1:10" ht="14.25">
      <c r="A35" s="24" t="s">
        <v>44</v>
      </c>
      <c r="J35" s="938"/>
    </row>
    <row r="36" spans="1:10" ht="14.25">
      <c r="A36" s="24" t="s">
        <v>45</v>
      </c>
      <c r="J36" s="938"/>
    </row>
    <row r="37" spans="1:10" ht="14.25">
      <c r="A37" s="9" t="s">
        <v>37</v>
      </c>
      <c r="J37" s="938"/>
    </row>
    <row r="38" spans="1:10" ht="14.25">
      <c r="A38" s="24" t="s">
        <v>46</v>
      </c>
      <c r="J38" s="938"/>
    </row>
    <row r="40" spans="1:10">
      <c r="A40" s="25"/>
      <c r="E40" s="11"/>
    </row>
  </sheetData>
  <mergeCells count="4">
    <mergeCell ref="A2:I2"/>
    <mergeCell ref="A9:I9"/>
    <mergeCell ref="A1:I1"/>
    <mergeCell ref="A26:I26"/>
  </mergeCells>
  <phoneticPr fontId="3"/>
  <hyperlinks>
    <hyperlink ref="A32" r:id="rId1" display="http://www.pref.gunma.jp/01/e2310114.html" xr:uid="{00000000-0004-0000-0100-000000000000}"/>
    <hyperlink ref="A31" r:id="rId2" display="http://www.pref.saitama.lg.jp/a0508/shisetsu/kanfuretop.html" xr:uid="{00000000-0004-0000-0100-000001000000}"/>
    <hyperlink ref="A34" r:id="rId3" display="http://www.pref.ibaraki.jp/bugai/koho/kenmin/life/seikan/kansei/kansei-008.html" xr:uid="{00000000-0004-0000-0100-000002000000}"/>
    <hyperlink ref="A36" r:id="rId4" display="http://www.pref.kanagawa.jp/cnt/f350/" xr:uid="{00000000-0004-0000-0100-000003000000}"/>
    <hyperlink ref="A38" r:id="rId5" display="http://www.env.go.jp/nature/nats/shizenhodo/kanto/index.html" xr:uid="{00000000-0004-0000-0100-000004000000}"/>
    <hyperlink ref="A30" r:id="rId6" display="http://www.kankyo.metro.tokyo.jp/nature/natural_environment/park/facility/fureai_01.html" xr:uid="{00000000-0004-0000-0100-000005000000}"/>
    <hyperlink ref="A33" r:id="rId7" display="http://www.pref.tochigi.lg.jp/d04/intro/shizen/kouen/kantoindex.html" xr:uid="{00000000-0004-0000-0100-000006000000}"/>
    <hyperlink ref="A2" r:id="rId8" display="高原清光HP" xr:uid="{00000000-0004-0000-0100-000007000000}"/>
  </hyperlinks>
  <printOptions horizontalCentered="1"/>
  <pageMargins left="0.39370078740157483" right="0.39370078740157483" top="0.39370078740157483" bottom="0.39370078740157483" header="0.19685039370078741" footer="0.19685039370078741"/>
  <pageSetup paperSize="9" orientation="portrait" r:id="rId9"/>
  <headerFooter alignWithMargins="0">
    <oddFooter>&amp;C&amp;P/&amp;N&amp;R&amp;9&amp;F &amp;A</oddFooter>
  </headerFooter>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4"/>
  <sheetViews>
    <sheetView topLeftCell="A22" workbookViewId="0">
      <selection activeCell="A5" sqref="A5:B5"/>
    </sheetView>
  </sheetViews>
  <sheetFormatPr defaultRowHeight="12"/>
  <cols>
    <col min="1" max="1" width="13.375" style="8" customWidth="1"/>
    <col min="2" max="2" width="75.375" style="8" customWidth="1"/>
    <col min="3" max="3" width="9" style="864"/>
    <col min="4" max="16384" width="9" style="8"/>
  </cols>
  <sheetData>
    <row r="1" spans="1:3" customFormat="1" ht="13.5">
      <c r="A1" s="962" t="s">
        <v>517</v>
      </c>
      <c r="B1" s="963"/>
      <c r="C1" s="935"/>
    </row>
    <row r="2" spans="1:3" customFormat="1" ht="24" customHeight="1">
      <c r="A2" s="959" t="s">
        <v>1201</v>
      </c>
      <c r="B2" s="960"/>
      <c r="C2" s="935"/>
    </row>
    <row r="3" spans="1:3" customFormat="1" ht="13.5">
      <c r="C3" s="935"/>
    </row>
    <row r="4" spans="1:3" ht="14.25" customHeight="1">
      <c r="A4" s="967" t="s">
        <v>0</v>
      </c>
      <c r="B4" s="968"/>
    </row>
    <row r="5" spans="1:3" s="864" customFormat="1" ht="24" customHeight="1">
      <c r="A5" s="939"/>
      <c r="B5" s="939"/>
    </row>
    <row r="6" spans="1:3" s="864" customFormat="1" ht="24" customHeight="1">
      <c r="A6" s="939"/>
      <c r="B6" s="939"/>
    </row>
    <row r="7" spans="1:3" s="864" customFormat="1" ht="24" customHeight="1">
      <c r="A7" s="969" t="s">
        <v>4736</v>
      </c>
      <c r="B7" s="939" t="s">
        <v>4737</v>
      </c>
    </row>
    <row r="8" spans="1:3" s="864" customFormat="1" ht="13.5">
      <c r="A8" s="970"/>
      <c r="B8" s="940" t="s">
        <v>4735</v>
      </c>
    </row>
    <row r="9" spans="1:3" s="864" customFormat="1">
      <c r="A9" s="971" t="s">
        <v>4736</v>
      </c>
      <c r="B9" s="941" t="s">
        <v>4738</v>
      </c>
    </row>
    <row r="10" spans="1:3" s="864" customFormat="1" ht="13.5">
      <c r="A10" s="972"/>
      <c r="B10" s="942"/>
    </row>
    <row r="11" spans="1:3" s="864" customFormat="1" ht="13.5">
      <c r="A11" s="972"/>
      <c r="B11" s="943" t="s">
        <v>4739</v>
      </c>
    </row>
    <row r="12" spans="1:3" ht="13.5">
      <c r="A12" s="972"/>
      <c r="B12" s="942"/>
    </row>
    <row r="13" spans="1:3" ht="13.5">
      <c r="A13" s="972"/>
      <c r="B13" s="943" t="s">
        <v>4740</v>
      </c>
    </row>
    <row r="14" spans="1:3" ht="13.5">
      <c r="A14" s="972"/>
      <c r="B14" s="943" t="s">
        <v>4741</v>
      </c>
    </row>
    <row r="15" spans="1:3" ht="13.5">
      <c r="A15" s="972"/>
      <c r="B15" s="943" t="s">
        <v>4742</v>
      </c>
    </row>
    <row r="16" spans="1:3" ht="13.5">
      <c r="A16" s="972"/>
      <c r="B16" s="943" t="s">
        <v>4743</v>
      </c>
    </row>
    <row r="17" spans="1:2" ht="13.5">
      <c r="A17" s="972"/>
      <c r="B17" s="943" t="s">
        <v>4744</v>
      </c>
    </row>
    <row r="18" spans="1:2" ht="13.5">
      <c r="A18" s="972"/>
      <c r="B18" s="943" t="s">
        <v>4745</v>
      </c>
    </row>
    <row r="19" spans="1:2" ht="13.5">
      <c r="A19" s="972"/>
      <c r="B19" s="943" t="s">
        <v>4746</v>
      </c>
    </row>
    <row r="20" spans="1:2" ht="13.5">
      <c r="A20" s="972"/>
      <c r="B20" s="943" t="s">
        <v>4747</v>
      </c>
    </row>
    <row r="21" spans="1:2" ht="13.5">
      <c r="A21" s="972"/>
      <c r="B21" s="943" t="s">
        <v>4748</v>
      </c>
    </row>
    <row r="22" spans="1:2" ht="13.5">
      <c r="A22" s="972"/>
      <c r="B22" s="943" t="s">
        <v>4749</v>
      </c>
    </row>
    <row r="23" spans="1:2" ht="13.5">
      <c r="A23" s="972"/>
      <c r="B23" s="943" t="s">
        <v>4750</v>
      </c>
    </row>
    <row r="24" spans="1:2" ht="13.5">
      <c r="A24" s="972"/>
      <c r="B24" s="943" t="s">
        <v>4751</v>
      </c>
    </row>
    <row r="25" spans="1:2" ht="13.5">
      <c r="A25" s="972"/>
      <c r="B25" s="943" t="s">
        <v>4752</v>
      </c>
    </row>
    <row r="26" spans="1:2" ht="13.5">
      <c r="A26" s="972"/>
      <c r="B26" s="943" t="s">
        <v>4753</v>
      </c>
    </row>
    <row r="27" spans="1:2" ht="13.5">
      <c r="A27" s="972"/>
      <c r="B27" s="943" t="s">
        <v>4754</v>
      </c>
    </row>
    <row r="28" spans="1:2" ht="13.5">
      <c r="A28" s="972"/>
      <c r="B28" s="943" t="s">
        <v>4755</v>
      </c>
    </row>
    <row r="29" spans="1:2" ht="13.5">
      <c r="A29" s="972"/>
      <c r="B29" s="943" t="s">
        <v>4756</v>
      </c>
    </row>
    <row r="30" spans="1:2" ht="13.5">
      <c r="A30" s="972"/>
      <c r="B30" s="943" t="s">
        <v>4757</v>
      </c>
    </row>
    <row r="31" spans="1:2" ht="13.5">
      <c r="A31" s="972"/>
      <c r="B31" s="943" t="s">
        <v>4758</v>
      </c>
    </row>
    <row r="32" spans="1:2" ht="13.5">
      <c r="A32" s="972"/>
      <c r="B32" s="943" t="s">
        <v>4759</v>
      </c>
    </row>
    <row r="33" spans="1:2" ht="13.5">
      <c r="A33" s="972"/>
      <c r="B33" s="943" t="s">
        <v>4760</v>
      </c>
    </row>
    <row r="34" spans="1:2" ht="13.5">
      <c r="A34" s="972"/>
      <c r="B34" s="943" t="s">
        <v>4761</v>
      </c>
    </row>
    <row r="35" spans="1:2" ht="13.5">
      <c r="A35" s="972"/>
      <c r="B35" s="943" t="s">
        <v>4762</v>
      </c>
    </row>
    <row r="36" spans="1:2" ht="13.5">
      <c r="A36" s="972"/>
      <c r="B36" s="943" t="s">
        <v>4763</v>
      </c>
    </row>
    <row r="37" spans="1:2" ht="13.5">
      <c r="A37" s="972"/>
      <c r="B37" s="943" t="s">
        <v>4764</v>
      </c>
    </row>
    <row r="38" spans="1:2" ht="13.5">
      <c r="A38" s="972"/>
      <c r="B38" s="943" t="s">
        <v>4765</v>
      </c>
    </row>
    <row r="39" spans="1:2" ht="13.5">
      <c r="A39" s="972"/>
      <c r="B39" s="943" t="s">
        <v>4766</v>
      </c>
    </row>
    <row r="40" spans="1:2" ht="13.5">
      <c r="A40" s="972"/>
      <c r="B40" s="943" t="s">
        <v>4767</v>
      </c>
    </row>
    <row r="41" spans="1:2" ht="13.5">
      <c r="A41" s="972"/>
      <c r="B41" s="943" t="s">
        <v>4768</v>
      </c>
    </row>
    <row r="42" spans="1:2" ht="13.5">
      <c r="A42" s="972"/>
      <c r="B42" s="943" t="s">
        <v>4769</v>
      </c>
    </row>
    <row r="43" spans="1:2" ht="13.5">
      <c r="A43" s="972"/>
      <c r="B43" s="943" t="s">
        <v>4770</v>
      </c>
    </row>
    <row r="44" spans="1:2" ht="13.5">
      <c r="A44" s="972"/>
      <c r="B44" s="943" t="s">
        <v>4771</v>
      </c>
    </row>
    <row r="45" spans="1:2" ht="13.5">
      <c r="A45" s="972"/>
      <c r="B45" s="943" t="s">
        <v>4772</v>
      </c>
    </row>
    <row r="46" spans="1:2" ht="13.5">
      <c r="A46" s="972"/>
      <c r="B46" s="943" t="s">
        <v>4773</v>
      </c>
    </row>
    <row r="47" spans="1:2" ht="13.5">
      <c r="A47" s="972"/>
      <c r="B47" s="943" t="s">
        <v>4774</v>
      </c>
    </row>
    <row r="48" spans="1:2" ht="13.5">
      <c r="A48" s="972"/>
      <c r="B48" s="943" t="s">
        <v>4775</v>
      </c>
    </row>
    <row r="49" spans="1:2" ht="13.5">
      <c r="A49" s="972"/>
      <c r="B49" s="943" t="s">
        <v>4776</v>
      </c>
    </row>
    <row r="50" spans="1:2" ht="13.5">
      <c r="A50" s="972"/>
      <c r="B50" s="943" t="s">
        <v>4777</v>
      </c>
    </row>
    <row r="51" spans="1:2" ht="13.5">
      <c r="A51" s="972"/>
      <c r="B51" s="943" t="s">
        <v>4778</v>
      </c>
    </row>
    <row r="52" spans="1:2" ht="13.5">
      <c r="A52" s="972"/>
      <c r="B52" s="943" t="s">
        <v>4779</v>
      </c>
    </row>
    <row r="53" spans="1:2">
      <c r="A53" s="970"/>
      <c r="B53" s="940"/>
    </row>
    <row r="54" spans="1:2" ht="13.5">
      <c r="A54" s="971" t="s">
        <v>4780</v>
      </c>
      <c r="B54" s="939" t="s">
        <v>4781</v>
      </c>
    </row>
    <row r="55" spans="1:2" ht="13.5">
      <c r="A55" s="970"/>
      <c r="B55" s="940" t="s">
        <v>4735</v>
      </c>
    </row>
    <row r="56" spans="1:2">
      <c r="A56" s="971" t="s">
        <v>4780</v>
      </c>
      <c r="B56" s="941" t="s">
        <v>4738</v>
      </c>
    </row>
    <row r="57" spans="1:2" ht="13.5">
      <c r="A57" s="972"/>
      <c r="B57" s="942"/>
    </row>
    <row r="58" spans="1:2" ht="13.5">
      <c r="A58" s="972"/>
      <c r="B58" s="943" t="s">
        <v>4739</v>
      </c>
    </row>
    <row r="59" spans="1:2" ht="13.5">
      <c r="A59" s="972"/>
      <c r="B59" s="943" t="s">
        <v>4782</v>
      </c>
    </row>
    <row r="60" spans="1:2" ht="13.5">
      <c r="A60" s="972"/>
      <c r="B60" s="943" t="s">
        <v>4783</v>
      </c>
    </row>
    <row r="61" spans="1:2" ht="13.5">
      <c r="A61" s="972"/>
      <c r="B61" s="943" t="s">
        <v>4784</v>
      </c>
    </row>
    <row r="62" spans="1:2" ht="13.5">
      <c r="A62" s="972"/>
      <c r="B62" s="943" t="s">
        <v>4785</v>
      </c>
    </row>
    <row r="63" spans="1:2" ht="13.5">
      <c r="A63" s="972"/>
      <c r="B63" s="943" t="s">
        <v>4786</v>
      </c>
    </row>
    <row r="64" spans="1:2" ht="13.5">
      <c r="A64" s="972"/>
      <c r="B64" s="943" t="s">
        <v>4787</v>
      </c>
    </row>
    <row r="65" spans="1:2" ht="13.5">
      <c r="A65" s="972"/>
      <c r="B65" s="943" t="s">
        <v>4788</v>
      </c>
    </row>
    <row r="66" spans="1:2" ht="13.5">
      <c r="A66" s="972"/>
      <c r="B66" s="943" t="s">
        <v>4789</v>
      </c>
    </row>
    <row r="67" spans="1:2" ht="13.5">
      <c r="A67" s="972"/>
      <c r="B67" s="943" t="s">
        <v>4790</v>
      </c>
    </row>
    <row r="68" spans="1:2" ht="13.5">
      <c r="A68" s="972"/>
      <c r="B68" s="943" t="s">
        <v>4791</v>
      </c>
    </row>
    <row r="69" spans="1:2" ht="13.5">
      <c r="A69" s="972"/>
      <c r="B69" s="943" t="s">
        <v>4792</v>
      </c>
    </row>
    <row r="70" spans="1:2" ht="13.5">
      <c r="A70" s="972"/>
      <c r="B70" s="943" t="s">
        <v>4793</v>
      </c>
    </row>
    <row r="71" spans="1:2" ht="13.5">
      <c r="A71" s="972"/>
      <c r="B71" s="943" t="s">
        <v>4794</v>
      </c>
    </row>
    <row r="72" spans="1:2" ht="13.5">
      <c r="A72" s="972"/>
      <c r="B72" s="943" t="s">
        <v>4795</v>
      </c>
    </row>
    <row r="73" spans="1:2" ht="13.5">
      <c r="A73" s="972"/>
      <c r="B73" s="943" t="s">
        <v>4796</v>
      </c>
    </row>
    <row r="74" spans="1:2" ht="13.5">
      <c r="A74" s="972"/>
      <c r="B74" s="943" t="s">
        <v>4797</v>
      </c>
    </row>
    <row r="75" spans="1:2" ht="13.5">
      <c r="A75" s="972"/>
      <c r="B75" s="943" t="s">
        <v>4798</v>
      </c>
    </row>
    <row r="76" spans="1:2" ht="13.5">
      <c r="A76" s="972"/>
      <c r="B76" s="943" t="s">
        <v>4799</v>
      </c>
    </row>
    <row r="77" spans="1:2" ht="13.5">
      <c r="A77" s="972"/>
      <c r="B77" s="943" t="s">
        <v>4800</v>
      </c>
    </row>
    <row r="78" spans="1:2">
      <c r="A78" s="970"/>
      <c r="B78" s="940"/>
    </row>
    <row r="79" spans="1:2" ht="13.5">
      <c r="A79" s="971" t="s">
        <v>4733</v>
      </c>
      <c r="B79" s="939" t="s">
        <v>4734</v>
      </c>
    </row>
    <row r="80" spans="1:2" ht="13.5">
      <c r="A80" s="970"/>
      <c r="B80" s="940" t="s">
        <v>4735</v>
      </c>
    </row>
    <row r="81" spans="1:2">
      <c r="A81" s="971" t="s">
        <v>4733</v>
      </c>
      <c r="B81" s="941" t="s">
        <v>4738</v>
      </c>
    </row>
    <row r="82" spans="1:2" ht="13.5">
      <c r="A82" s="972"/>
      <c r="B82" s="942"/>
    </row>
    <row r="83" spans="1:2" ht="13.5">
      <c r="A83" s="972"/>
      <c r="B83" s="943" t="s">
        <v>4739</v>
      </c>
    </row>
    <row r="84" spans="1:2" ht="13.5">
      <c r="A84" s="972"/>
      <c r="B84" s="943" t="s">
        <v>4801</v>
      </c>
    </row>
    <row r="85" spans="1:2" ht="13.5">
      <c r="A85" s="972"/>
      <c r="B85" s="943" t="s">
        <v>4802</v>
      </c>
    </row>
    <row r="86" spans="1:2" ht="13.5">
      <c r="A86" s="972"/>
      <c r="B86" s="943" t="s">
        <v>4803</v>
      </c>
    </row>
    <row r="87" spans="1:2" ht="13.5">
      <c r="A87" s="972"/>
      <c r="B87" s="943" t="s">
        <v>4804</v>
      </c>
    </row>
    <row r="88" spans="1:2" ht="13.5">
      <c r="A88" s="972"/>
      <c r="B88" s="943" t="s">
        <v>4805</v>
      </c>
    </row>
    <row r="89" spans="1:2" ht="13.5">
      <c r="A89" s="972"/>
      <c r="B89" s="943" t="s">
        <v>4806</v>
      </c>
    </row>
    <row r="90" spans="1:2" ht="13.5">
      <c r="A90" s="972"/>
      <c r="B90" s="943" t="s">
        <v>4807</v>
      </c>
    </row>
    <row r="91" spans="1:2" ht="13.5">
      <c r="A91" s="972"/>
      <c r="B91" s="943" t="s">
        <v>4808</v>
      </c>
    </row>
    <row r="92" spans="1:2" ht="13.5">
      <c r="A92" s="972"/>
      <c r="B92" s="943" t="s">
        <v>4809</v>
      </c>
    </row>
    <row r="93" spans="1:2" ht="27">
      <c r="A93" s="972"/>
      <c r="B93" s="943" t="s">
        <v>4810</v>
      </c>
    </row>
    <row r="94" spans="1:2" ht="13.5">
      <c r="A94" s="972"/>
      <c r="B94" s="943" t="s">
        <v>4811</v>
      </c>
    </row>
    <row r="95" spans="1:2" ht="13.5">
      <c r="A95" s="972"/>
      <c r="B95" s="943" t="s">
        <v>4812</v>
      </c>
    </row>
    <row r="96" spans="1:2" ht="13.5">
      <c r="A96" s="972"/>
      <c r="B96" s="943" t="s">
        <v>4813</v>
      </c>
    </row>
    <row r="97" spans="1:2" ht="13.5">
      <c r="A97" s="972"/>
      <c r="B97" s="943" t="s">
        <v>4814</v>
      </c>
    </row>
    <row r="98" spans="1:2" ht="13.5">
      <c r="A98" s="972"/>
      <c r="B98" s="943" t="s">
        <v>4815</v>
      </c>
    </row>
    <row r="99" spans="1:2" ht="18.75">
      <c r="A99" s="970"/>
      <c r="B99" s="944"/>
    </row>
    <row r="100" spans="1:2" ht="13.5">
      <c r="A100" s="971" t="s">
        <v>4816</v>
      </c>
      <c r="B100" s="939" t="s">
        <v>4817</v>
      </c>
    </row>
    <row r="101" spans="1:2" ht="13.5">
      <c r="A101" s="970"/>
      <c r="B101" s="940" t="s">
        <v>4735</v>
      </c>
    </row>
    <row r="102" spans="1:2">
      <c r="A102" s="971" t="s">
        <v>4816</v>
      </c>
      <c r="B102" s="941" t="s">
        <v>4738</v>
      </c>
    </row>
    <row r="103" spans="1:2" ht="13.5">
      <c r="A103" s="972"/>
      <c r="B103" s="942"/>
    </row>
    <row r="104" spans="1:2" ht="13.5">
      <c r="A104" s="972"/>
      <c r="B104" s="943" t="s">
        <v>4739</v>
      </c>
    </row>
    <row r="105" spans="1:2" ht="13.5">
      <c r="A105" s="972"/>
      <c r="B105" s="943" t="s">
        <v>4818</v>
      </c>
    </row>
    <row r="106" spans="1:2" ht="13.5">
      <c r="A106" s="972"/>
      <c r="B106" s="943" t="s">
        <v>4819</v>
      </c>
    </row>
    <row r="107" spans="1:2" ht="13.5">
      <c r="A107" s="972"/>
      <c r="B107" s="943" t="s">
        <v>4820</v>
      </c>
    </row>
    <row r="108" spans="1:2" ht="13.5">
      <c r="A108" s="972"/>
      <c r="B108" s="943" t="s">
        <v>4821</v>
      </c>
    </row>
    <row r="109" spans="1:2" ht="13.5">
      <c r="A109" s="972"/>
      <c r="B109" s="943" t="s">
        <v>4822</v>
      </c>
    </row>
    <row r="110" spans="1:2" ht="13.5">
      <c r="A110" s="972"/>
      <c r="B110" s="943" t="s">
        <v>4823</v>
      </c>
    </row>
    <row r="111" spans="1:2" ht="13.5">
      <c r="A111" s="972"/>
      <c r="B111" s="943" t="s">
        <v>4824</v>
      </c>
    </row>
    <row r="112" spans="1:2" ht="13.5">
      <c r="A112" s="972"/>
      <c r="B112" s="943" t="s">
        <v>4825</v>
      </c>
    </row>
    <row r="113" spans="1:2" ht="13.5">
      <c r="A113" s="972"/>
      <c r="B113" s="943" t="s">
        <v>4826</v>
      </c>
    </row>
    <row r="114" spans="1:2" ht="13.5">
      <c r="A114" s="972"/>
      <c r="B114" s="943" t="s">
        <v>4827</v>
      </c>
    </row>
    <row r="115" spans="1:2" ht="13.5">
      <c r="A115" s="972"/>
      <c r="B115" s="943" t="s">
        <v>4828</v>
      </c>
    </row>
    <row r="116" spans="1:2" ht="13.5">
      <c r="A116" s="972"/>
      <c r="B116" s="943" t="s">
        <v>4829</v>
      </c>
    </row>
    <row r="117" spans="1:2" ht="13.5">
      <c r="A117" s="972"/>
      <c r="B117" s="943" t="s">
        <v>4830</v>
      </c>
    </row>
    <row r="118" spans="1:2">
      <c r="A118" s="970"/>
      <c r="B118" s="940"/>
    </row>
    <row r="119" spans="1:2" ht="13.5">
      <c r="A119" s="971" t="s">
        <v>4831</v>
      </c>
      <c r="B119" s="939" t="s">
        <v>4832</v>
      </c>
    </row>
    <row r="120" spans="1:2" ht="13.5">
      <c r="A120" s="970"/>
      <c r="B120" s="940" t="s">
        <v>4735</v>
      </c>
    </row>
    <row r="121" spans="1:2" ht="13.5">
      <c r="A121" s="971" t="s">
        <v>4831</v>
      </c>
      <c r="B121" s="939" t="s">
        <v>4833</v>
      </c>
    </row>
    <row r="122" spans="1:2" ht="13.5">
      <c r="A122" s="972"/>
      <c r="B122" s="942"/>
    </row>
    <row r="123" spans="1:2" ht="13.5">
      <c r="A123" s="972"/>
      <c r="B123" s="943" t="s">
        <v>4834</v>
      </c>
    </row>
    <row r="124" spans="1:2" ht="13.5">
      <c r="A124" s="972"/>
      <c r="B124" s="943" t="s">
        <v>4835</v>
      </c>
    </row>
    <row r="125" spans="1:2" ht="13.5">
      <c r="A125" s="972"/>
      <c r="B125" s="942"/>
    </row>
    <row r="126" spans="1:2" ht="13.5">
      <c r="A126" s="972"/>
      <c r="B126" s="943" t="s">
        <v>4836</v>
      </c>
    </row>
    <row r="127" spans="1:2" ht="13.5">
      <c r="A127" s="972"/>
      <c r="B127" s="943" t="s">
        <v>4837</v>
      </c>
    </row>
    <row r="128" spans="1:2" ht="13.5">
      <c r="A128" s="972"/>
      <c r="B128" s="943" t="s">
        <v>4838</v>
      </c>
    </row>
    <row r="129" spans="1:2" ht="13.5">
      <c r="A129" s="972"/>
      <c r="B129" s="943" t="s">
        <v>4839</v>
      </c>
    </row>
    <row r="130" spans="1:2" ht="13.5">
      <c r="A130" s="972"/>
      <c r="B130" s="943" t="s">
        <v>4840</v>
      </c>
    </row>
    <row r="131" spans="1:2" ht="13.5">
      <c r="A131" s="972"/>
      <c r="B131" s="943" t="s">
        <v>4841</v>
      </c>
    </row>
    <row r="132" spans="1:2" ht="13.5">
      <c r="A132" s="972"/>
      <c r="B132" s="943" t="s">
        <v>4842</v>
      </c>
    </row>
    <row r="133" spans="1:2" ht="13.5">
      <c r="A133" s="972"/>
      <c r="B133" s="943" t="s">
        <v>4843</v>
      </c>
    </row>
    <row r="134" spans="1:2" ht="13.5">
      <c r="A134" s="972"/>
      <c r="B134" s="943" t="s">
        <v>4844</v>
      </c>
    </row>
    <row r="135" spans="1:2" ht="13.5">
      <c r="A135" s="972"/>
      <c r="B135" s="943" t="s">
        <v>4845</v>
      </c>
    </row>
    <row r="136" spans="1:2" ht="13.5">
      <c r="A136" s="972"/>
      <c r="B136" s="943" t="s">
        <v>4846</v>
      </c>
    </row>
    <row r="137" spans="1:2" ht="13.5">
      <c r="A137" s="972"/>
      <c r="B137" s="943" t="s">
        <v>4847</v>
      </c>
    </row>
    <row r="138" spans="1:2" ht="13.5">
      <c r="A138" s="972"/>
      <c r="B138" s="943" t="s">
        <v>4848</v>
      </c>
    </row>
    <row r="139" spans="1:2" ht="13.5">
      <c r="A139" s="972"/>
      <c r="B139" s="943" t="s">
        <v>4849</v>
      </c>
    </row>
    <row r="140" spans="1:2" ht="13.5">
      <c r="A140" s="972"/>
      <c r="B140" s="943" t="s">
        <v>4850</v>
      </c>
    </row>
    <row r="141" spans="1:2" ht="13.5">
      <c r="A141" s="970"/>
      <c r="B141" s="945"/>
    </row>
    <row r="142" spans="1:2" ht="13.5">
      <c r="A142" s="971" t="s">
        <v>4851</v>
      </c>
      <c r="B142" s="939" t="s">
        <v>4852</v>
      </c>
    </row>
    <row r="143" spans="1:2" ht="13.5">
      <c r="A143" s="970"/>
      <c r="B143" s="940" t="s">
        <v>4735</v>
      </c>
    </row>
    <row r="144" spans="1:2" ht="13.5">
      <c r="A144" s="971" t="s">
        <v>4853</v>
      </c>
      <c r="B144" s="939" t="s">
        <v>4854</v>
      </c>
    </row>
    <row r="145" spans="1:2" ht="13.5">
      <c r="A145" s="970"/>
      <c r="B145" s="940" t="s">
        <v>4735</v>
      </c>
    </row>
    <row r="146" spans="1:2" ht="13.5">
      <c r="A146" s="971" t="s">
        <v>4855</v>
      </c>
      <c r="B146" s="939" t="s">
        <v>4856</v>
      </c>
    </row>
    <row r="147" spans="1:2" ht="13.5">
      <c r="A147" s="970"/>
      <c r="B147" s="940" t="s">
        <v>4735</v>
      </c>
    </row>
    <row r="148" spans="1:2">
      <c r="A148" s="946" t="s">
        <v>4857</v>
      </c>
      <c r="B148" s="947" t="s">
        <v>4858</v>
      </c>
    </row>
    <row r="149" spans="1:2">
      <c r="A149" s="946" t="s">
        <v>4857</v>
      </c>
      <c r="B149" s="947" t="s">
        <v>4859</v>
      </c>
    </row>
    <row r="150" spans="1:2" ht="13.5">
      <c r="A150" s="946" t="s">
        <v>4860</v>
      </c>
      <c r="B150" s="948" t="s">
        <v>4861</v>
      </c>
    </row>
    <row r="151" spans="1:2" ht="13.5">
      <c r="A151" s="971" t="s">
        <v>4860</v>
      </c>
      <c r="B151" s="939" t="s">
        <v>4862</v>
      </c>
    </row>
    <row r="152" spans="1:2" ht="13.5">
      <c r="A152" s="970"/>
      <c r="B152" s="940" t="s">
        <v>4863</v>
      </c>
    </row>
    <row r="153" spans="1:2" ht="13.5">
      <c r="A153" s="971" t="s">
        <v>4864</v>
      </c>
      <c r="B153" s="939" t="s">
        <v>4865</v>
      </c>
    </row>
    <row r="154" spans="1:2" ht="13.5">
      <c r="A154" s="970"/>
      <c r="B154" s="940" t="s">
        <v>4735</v>
      </c>
    </row>
    <row r="155" spans="1:2" ht="13.5">
      <c r="A155" s="971" t="s">
        <v>4866</v>
      </c>
      <c r="B155" s="939" t="s">
        <v>4865</v>
      </c>
    </row>
    <row r="156" spans="1:2" ht="13.5">
      <c r="A156" s="970"/>
      <c r="B156" s="940" t="s">
        <v>4735</v>
      </c>
    </row>
    <row r="157" spans="1:2" ht="13.5">
      <c r="A157" s="971" t="s">
        <v>4867</v>
      </c>
      <c r="B157" s="939" t="s">
        <v>4868</v>
      </c>
    </row>
    <row r="158" spans="1:2" ht="13.5">
      <c r="A158" s="970"/>
      <c r="B158" s="940" t="s">
        <v>4735</v>
      </c>
    </row>
    <row r="159" spans="1:2" ht="13.5">
      <c r="A159" s="971" t="s">
        <v>4869</v>
      </c>
      <c r="B159" s="939" t="s">
        <v>4870</v>
      </c>
    </row>
    <row r="160" spans="1:2" ht="13.5">
      <c r="A160" s="970"/>
      <c r="B160" s="940" t="s">
        <v>4735</v>
      </c>
    </row>
    <row r="161" spans="1:2" ht="13.5">
      <c r="A161" s="971" t="s">
        <v>1205</v>
      </c>
      <c r="B161" s="939" t="s">
        <v>4868</v>
      </c>
    </row>
    <row r="162" spans="1:2" ht="13.5">
      <c r="A162" s="970"/>
      <c r="B162" s="940" t="s">
        <v>4735</v>
      </c>
    </row>
    <row r="163" spans="1:2" ht="13.5">
      <c r="A163" s="971" t="s">
        <v>4871</v>
      </c>
      <c r="B163" s="939" t="s">
        <v>4872</v>
      </c>
    </row>
    <row r="164" spans="1:2" ht="13.5">
      <c r="A164" s="970"/>
      <c r="B164" s="940" t="s">
        <v>4873</v>
      </c>
    </row>
  </sheetData>
  <mergeCells count="23">
    <mergeCell ref="A159:A160"/>
    <mergeCell ref="A161:A162"/>
    <mergeCell ref="A163:A164"/>
    <mergeCell ref="A146:A147"/>
    <mergeCell ref="A151:A152"/>
    <mergeCell ref="A153:A154"/>
    <mergeCell ref="A155:A156"/>
    <mergeCell ref="A157:A158"/>
    <mergeCell ref="A102:A118"/>
    <mergeCell ref="A119:A120"/>
    <mergeCell ref="A121:A141"/>
    <mergeCell ref="A142:A143"/>
    <mergeCell ref="A144:A145"/>
    <mergeCell ref="A54:A55"/>
    <mergeCell ref="A56:A78"/>
    <mergeCell ref="A79:A80"/>
    <mergeCell ref="A81:A99"/>
    <mergeCell ref="A100:A101"/>
    <mergeCell ref="A4:B4"/>
    <mergeCell ref="A2:B2"/>
    <mergeCell ref="A1:B1"/>
    <mergeCell ref="A7:A8"/>
    <mergeCell ref="A9:A53"/>
  </mergeCells>
  <phoneticPr fontId="3"/>
  <hyperlinks>
    <hyperlink ref="A2" r:id="rId1" display="高原清光HP" xr:uid="{00000000-0004-0000-0200-000000000000}"/>
    <hyperlink ref="A1" r:id="rId2" xr:uid="{00000000-0004-0000-0200-000001000000}"/>
    <hyperlink ref="B7" r:id="rId3" display="http://k-takahara.a.la9.jp/kantoufureai/kanfure-index.htm" xr:uid="{00000000-0004-0000-0200-000002000000}"/>
    <hyperlink ref="B11" r:id="rId4" display="http://meseta.muragon.com/" xr:uid="{00000000-0004-0000-0200-000003000000}"/>
    <hyperlink ref="B13" r:id="rId5" display="https://meseta.muragon.com/entry/255.html" xr:uid="{00000000-0004-0000-0200-000004000000}"/>
    <hyperlink ref="B14" r:id="rId6" display="https://meseta.muragon.com/entry/254.html" xr:uid="{00000000-0004-0000-0200-000005000000}"/>
    <hyperlink ref="B15" r:id="rId7" display="https://meseta.muragon.com/entry/253.html" xr:uid="{00000000-0004-0000-0200-000006000000}"/>
    <hyperlink ref="B16" r:id="rId8" display="https://meseta.muragon.com/entry/252.html" xr:uid="{00000000-0004-0000-0200-000007000000}"/>
    <hyperlink ref="B17" r:id="rId9" display="https://meseta.muragon.com/entry/251.html" xr:uid="{00000000-0004-0000-0200-000008000000}"/>
    <hyperlink ref="B18" r:id="rId10" display="https://meseta.muragon.com/entry/250.html" xr:uid="{00000000-0004-0000-0200-000009000000}"/>
    <hyperlink ref="B19" r:id="rId11" display="https://meseta.muragon.com/entry/249.html" xr:uid="{00000000-0004-0000-0200-00000A000000}"/>
    <hyperlink ref="B20" r:id="rId12" display="https://meseta.muragon.com/entry/244.html" xr:uid="{00000000-0004-0000-0200-00000B000000}"/>
    <hyperlink ref="B21" r:id="rId13" display="https://meseta.muragon.com/entry/243.html" xr:uid="{00000000-0004-0000-0200-00000C000000}"/>
    <hyperlink ref="B22" r:id="rId14" display="https://meseta.muragon.com/entry/242.html" xr:uid="{00000000-0004-0000-0200-00000D000000}"/>
    <hyperlink ref="B23" r:id="rId15" display="https://meseta.muragon.com/entry/248.html" xr:uid="{00000000-0004-0000-0200-00000E000000}"/>
    <hyperlink ref="B24" r:id="rId16" display="https://meseta.muragon.com/entry/247.html" xr:uid="{00000000-0004-0000-0200-00000F000000}"/>
    <hyperlink ref="B25" r:id="rId17" display="https://meseta.muragon.com/entry/246.html" xr:uid="{00000000-0004-0000-0200-000010000000}"/>
    <hyperlink ref="B26" r:id="rId18" display="https://meseta.muragon.com/entry/245.html" xr:uid="{00000000-0004-0000-0200-000011000000}"/>
    <hyperlink ref="B27" r:id="rId19" display="https://meseta.muragon.com/entry/241.html" xr:uid="{00000000-0004-0000-0200-000012000000}"/>
    <hyperlink ref="B28" r:id="rId20" display="https://meseta.muragon.com/entry/240.html" xr:uid="{00000000-0004-0000-0200-000013000000}"/>
    <hyperlink ref="B29" r:id="rId21" display="https://meseta.muragon.com/entry/239.html" xr:uid="{00000000-0004-0000-0200-000014000000}"/>
    <hyperlink ref="B30" r:id="rId22" display="https://meseta.muragon.com/entry/176.html" xr:uid="{00000000-0004-0000-0200-000015000000}"/>
    <hyperlink ref="B31" r:id="rId23" display="https://meseta.muragon.com/entry/178.html" xr:uid="{00000000-0004-0000-0200-000016000000}"/>
    <hyperlink ref="B32" r:id="rId24" display="https://meseta.muragon.com/entry/177.html" xr:uid="{00000000-0004-0000-0200-000017000000}"/>
    <hyperlink ref="B33" r:id="rId25" display="https://muragon.com/dashboard/posts/" xr:uid="{00000000-0004-0000-0200-000018000000}"/>
    <hyperlink ref="B34" r:id="rId26" display="https://meseta.muragon.com/entry/238.html" xr:uid="{00000000-0004-0000-0200-000019000000}"/>
    <hyperlink ref="B35" r:id="rId27" display="https://meseta.muragon.com/entry/236.html" xr:uid="{00000000-0004-0000-0200-00001A000000}"/>
    <hyperlink ref="B36" r:id="rId28" display="https://muragon.com/dashboard/posts/" xr:uid="{00000000-0004-0000-0200-00001B000000}"/>
    <hyperlink ref="B37" r:id="rId29" display="https://meseta.muragon.com/entry/235.html" xr:uid="{00000000-0004-0000-0200-00001C000000}"/>
    <hyperlink ref="B38" r:id="rId30" display="https://meseta.muragon.com/entry/233.html" xr:uid="{00000000-0004-0000-0200-00001D000000}"/>
    <hyperlink ref="B39" r:id="rId31" display="https://meseta.muragon.com/entry/232.html" xr:uid="{00000000-0004-0000-0200-00001E000000}"/>
    <hyperlink ref="B40" r:id="rId32" display="https://meseta.muragon.com/entry/230.html" xr:uid="{00000000-0004-0000-0200-00001F000000}"/>
    <hyperlink ref="B41" r:id="rId33" display="https://meseta.muragon.com/entry/229.html" xr:uid="{00000000-0004-0000-0200-000020000000}"/>
    <hyperlink ref="B42" r:id="rId34" display="https://meseta.muragon.com/entry/231.html" xr:uid="{00000000-0004-0000-0200-000021000000}"/>
    <hyperlink ref="B43" r:id="rId35" display="https://meseta.muragon.com/entry/227.html" xr:uid="{00000000-0004-0000-0200-000022000000}"/>
    <hyperlink ref="B44" r:id="rId36" display="https://meseta.muragon.com/entry/225.html" xr:uid="{00000000-0004-0000-0200-000023000000}"/>
    <hyperlink ref="B45" r:id="rId37" display="https://meseta.muragon.com/entry/226.html" xr:uid="{00000000-0004-0000-0200-000024000000}"/>
    <hyperlink ref="B46" r:id="rId38" display="https://meseta.muragon.com/entry/222.html" xr:uid="{00000000-0004-0000-0200-000025000000}"/>
    <hyperlink ref="B47" r:id="rId39" display="https://meseta.muragon.com/entry/224.html" xr:uid="{00000000-0004-0000-0200-000026000000}"/>
    <hyperlink ref="B48" r:id="rId40" display="https://meseta.muragon.com/entry/223.html" xr:uid="{00000000-0004-0000-0200-000027000000}"/>
    <hyperlink ref="B49" r:id="rId41" display="https://meseta.muragon.com/entry/220.html" xr:uid="{00000000-0004-0000-0200-000028000000}"/>
    <hyperlink ref="B50" r:id="rId42" display="https://meseta.muragon.com/entry/219.html" xr:uid="{00000000-0004-0000-0200-000029000000}"/>
    <hyperlink ref="B51" r:id="rId43" display="https://meseta.muragon.com/entry/218.html" xr:uid="{00000000-0004-0000-0200-00002A000000}"/>
    <hyperlink ref="B52" r:id="rId44" display="https://meseta.muragon.com/entry/216.html" xr:uid="{00000000-0004-0000-0200-00002B000000}"/>
    <hyperlink ref="B54" r:id="rId45" display="http://k-takahara.a.la9.jp/kantoufureai/kanfure-index.htm" xr:uid="{00000000-0004-0000-0200-00002C000000}"/>
    <hyperlink ref="B58" r:id="rId46" display="http://meseta.muragon.com/" xr:uid="{00000000-0004-0000-0200-00002D000000}"/>
    <hyperlink ref="B59" r:id="rId47" display="https://meseta.muragon.com/entry/217.html" xr:uid="{00000000-0004-0000-0200-00002E000000}"/>
    <hyperlink ref="B60" r:id="rId48" display="https://meseta.muragon.com/entry/212.html" xr:uid="{00000000-0004-0000-0200-00002F000000}"/>
    <hyperlink ref="B61" r:id="rId49" display="https://meseta.muragon.com/entry/211.html" xr:uid="{00000000-0004-0000-0200-000030000000}"/>
    <hyperlink ref="B62" r:id="rId50" display="https://meseta.muragon.com/entry/210.html" xr:uid="{00000000-0004-0000-0200-000031000000}"/>
    <hyperlink ref="B63" r:id="rId51" display="https://meseta.muragon.com/entry/209.html" xr:uid="{00000000-0004-0000-0200-000032000000}"/>
    <hyperlink ref="B64" r:id="rId52" display="https://meseta.muragon.com/entry/197.html" xr:uid="{00000000-0004-0000-0200-000033000000}"/>
    <hyperlink ref="B65" r:id="rId53" display="https://meseta.muragon.com/entry/194.html" xr:uid="{00000000-0004-0000-0200-000034000000}"/>
    <hyperlink ref="B66" r:id="rId54" display="https://meseta.muragon.com/entry/193.html" xr:uid="{00000000-0004-0000-0200-000035000000}"/>
    <hyperlink ref="B67" r:id="rId55" display="https://meseta.muragon.com/entry/185.html" xr:uid="{00000000-0004-0000-0200-000036000000}"/>
    <hyperlink ref="B68" r:id="rId56" display="https://meseta.muragon.com/entry/188.html" xr:uid="{00000000-0004-0000-0200-000037000000}"/>
    <hyperlink ref="B69" r:id="rId57" display="https://meseta.muragon.com/entry/184.html" xr:uid="{00000000-0004-0000-0200-000038000000}"/>
    <hyperlink ref="B70" r:id="rId58" display="https://meseta.muragon.com/entry/183.html" xr:uid="{00000000-0004-0000-0200-000039000000}"/>
    <hyperlink ref="B71" r:id="rId59" display="https://meseta.muragon.com/entry/182.html" xr:uid="{00000000-0004-0000-0200-00003A000000}"/>
    <hyperlink ref="B72" r:id="rId60" display="https://meseta.muragon.com/entry/179.html" xr:uid="{00000000-0004-0000-0200-00003B000000}"/>
    <hyperlink ref="B73" r:id="rId61" display="https://meseta.muragon.com/entry/174.html" xr:uid="{00000000-0004-0000-0200-00003C000000}"/>
    <hyperlink ref="B74" r:id="rId62" display="https://meseta.muragon.com/entry/171.html" xr:uid="{00000000-0004-0000-0200-00003D000000}"/>
    <hyperlink ref="B75" r:id="rId63" display="https://meseta.muragon.com/entry/170.html" xr:uid="{00000000-0004-0000-0200-00003E000000}"/>
    <hyperlink ref="B76" r:id="rId64" display="https://meseta.muragon.com/entry/169.html" xr:uid="{00000000-0004-0000-0200-00003F000000}"/>
    <hyperlink ref="B77" r:id="rId65" display="https://meseta.muragon.com/entry/168.html" xr:uid="{00000000-0004-0000-0200-000040000000}"/>
    <hyperlink ref="B79" r:id="rId66" display="http://k-takahara.a.la9.jp/kantoufureai/kanfure-index.htm" xr:uid="{00000000-0004-0000-0200-000041000000}"/>
    <hyperlink ref="B83" r:id="rId67" display="http://meseta.muragon.com/" xr:uid="{00000000-0004-0000-0200-000042000000}"/>
    <hyperlink ref="B84" r:id="rId68" display="https://meseta.muragon.com/entry/167.html" xr:uid="{00000000-0004-0000-0200-000043000000}"/>
    <hyperlink ref="B85" r:id="rId69" display="https://meseta.muragon.com/entry/166.html" xr:uid="{00000000-0004-0000-0200-000044000000}"/>
    <hyperlink ref="B86" r:id="rId70" display="https://meseta.muragon.com/entry/165.html" xr:uid="{00000000-0004-0000-0200-000045000000}"/>
    <hyperlink ref="B87" r:id="rId71" display="https://meseta.muragon.com/entry/164.html" xr:uid="{00000000-0004-0000-0200-000046000000}"/>
    <hyperlink ref="B88" r:id="rId72" display="http://meseta.muragon.com/entry/154.html" xr:uid="{00000000-0004-0000-0200-000047000000}"/>
    <hyperlink ref="B89" r:id="rId73" display="http://meseta.muragon.com/entry/153.html" xr:uid="{00000000-0004-0000-0200-000048000000}"/>
    <hyperlink ref="B90" r:id="rId74" display="http://meseta.muragon.com/entry/146.html" xr:uid="{00000000-0004-0000-0200-000049000000}"/>
    <hyperlink ref="B91" r:id="rId75" display="http://meseta.muragon.com/entry/145.html" xr:uid="{00000000-0004-0000-0200-00004A000000}"/>
    <hyperlink ref="B92" r:id="rId76" display="http://meseta.muragon.com/entry/144.html" xr:uid="{00000000-0004-0000-0200-00004B000000}"/>
    <hyperlink ref="B93" r:id="rId77" display="http://meseta.muragon.com/entry/138.html" xr:uid="{00000000-0004-0000-0200-00004C000000}"/>
    <hyperlink ref="B94" r:id="rId78" display="http://meseta.muragon.com/entry/137.html" xr:uid="{00000000-0004-0000-0200-00004D000000}"/>
    <hyperlink ref="B95" r:id="rId79" display="http://meseta.muragon.com/entry/136.html" xr:uid="{00000000-0004-0000-0200-00004E000000}"/>
    <hyperlink ref="B96" r:id="rId80" display="http://meseta.muragon.com/entry/135.html" xr:uid="{00000000-0004-0000-0200-00004F000000}"/>
    <hyperlink ref="B97" r:id="rId81" display="http://meseta.muragon.com/entry/134.html" xr:uid="{00000000-0004-0000-0200-000050000000}"/>
    <hyperlink ref="B98" r:id="rId82" display="http://meseta.muragon.com/entry/133.html" xr:uid="{00000000-0004-0000-0200-000051000000}"/>
    <hyperlink ref="B100" r:id="rId83" display="http://k-takahara.a.la9.jp/kantoufureai/kanfure-index.htm" xr:uid="{00000000-0004-0000-0200-000052000000}"/>
    <hyperlink ref="B104" r:id="rId84" display="http://meseta.muragon.com/" xr:uid="{00000000-0004-0000-0200-000053000000}"/>
    <hyperlink ref="B105" r:id="rId85" display="https://meseta.muragon.com/entry/124.html" xr:uid="{00000000-0004-0000-0200-000054000000}"/>
    <hyperlink ref="B106" r:id="rId86" display="https://meseta.muragon.com/entry/114.html" xr:uid="{00000000-0004-0000-0200-000055000000}"/>
    <hyperlink ref="B107" r:id="rId87" display="https://meseta.muragon.com/entry/110.html" xr:uid="{00000000-0004-0000-0200-000056000000}"/>
    <hyperlink ref="B108" r:id="rId88" display="https://meseta.muragon.com/entry/118.html" xr:uid="{00000000-0004-0000-0200-000057000000}"/>
    <hyperlink ref="B109" r:id="rId89" display="https://meseta.muragon.com/entry/115.html" xr:uid="{00000000-0004-0000-0200-000058000000}"/>
    <hyperlink ref="B110" r:id="rId90" display="https://meseta.muragon.com/entry/123.html" xr:uid="{00000000-0004-0000-0200-000059000000}"/>
    <hyperlink ref="B111" r:id="rId91" display="https://meseta.muragon.com/entry/121.html" xr:uid="{00000000-0004-0000-0200-00005A000000}"/>
    <hyperlink ref="B112" r:id="rId92" display="https://meseta.muragon.com/entry/120.html" xr:uid="{00000000-0004-0000-0200-00005B000000}"/>
    <hyperlink ref="B113" r:id="rId93" display="https://meseta.muragon.com/entry/125.html" xr:uid="{00000000-0004-0000-0200-00005C000000}"/>
    <hyperlink ref="B114" r:id="rId94" display="https://meseta.muragon.com/entry/117.html" xr:uid="{00000000-0004-0000-0200-00005D000000}"/>
    <hyperlink ref="B115" r:id="rId95" display="https://meseta.muragon.com/entry/113.html" xr:uid="{00000000-0004-0000-0200-00005E000000}"/>
    <hyperlink ref="B116" r:id="rId96" display="https://meseta.muragon.com/entry/112.html" xr:uid="{00000000-0004-0000-0200-00005F000000}"/>
    <hyperlink ref="B117" r:id="rId97" display="https://meseta.muragon.com/entry/111.html" xr:uid="{00000000-0004-0000-0200-000060000000}"/>
    <hyperlink ref="B119" r:id="rId98" display="http://k-takahara.a.la9.jp/kantoufureai/kanfure-index.htm" xr:uid="{00000000-0004-0000-0200-000061000000}"/>
    <hyperlink ref="B121" r:id="rId99" display="http://meseta.muragon.com/" xr:uid="{00000000-0004-0000-0200-000062000000}"/>
    <hyperlink ref="B123" r:id="rId100" display="https://meseta.muragon.com/entry/107.html" xr:uid="{00000000-0004-0000-0200-000063000000}"/>
    <hyperlink ref="B124" r:id="rId101" display="https://meseta.muragon.com/entry/106.html" xr:uid="{00000000-0004-0000-0200-000064000000}"/>
    <hyperlink ref="B126" r:id="rId102" display="https://meseta.muragon.com/entry/96.html" xr:uid="{00000000-0004-0000-0200-000065000000}"/>
    <hyperlink ref="B127" r:id="rId103" display="https://meseta.muragon.com/entry/90.html" xr:uid="{00000000-0004-0000-0200-000066000000}"/>
    <hyperlink ref="B128" r:id="rId104" display="https://meseta.muragon.com/entry/92.html" xr:uid="{00000000-0004-0000-0200-000067000000}"/>
    <hyperlink ref="B129" r:id="rId105" display="https://meseta.muragon.com/entry/91.html" xr:uid="{00000000-0004-0000-0200-000068000000}"/>
    <hyperlink ref="B130" r:id="rId106" display="https://meseta.muragon.com/entry/80.html" xr:uid="{00000000-0004-0000-0200-000069000000}"/>
    <hyperlink ref="B131" r:id="rId107" display="https://meseta.muragon.com/entry/79.html" xr:uid="{00000000-0004-0000-0200-00006A000000}"/>
    <hyperlink ref="B132" r:id="rId108" display="https://meseta.muragon.com/entry/95.html" xr:uid="{00000000-0004-0000-0200-00006B000000}"/>
    <hyperlink ref="B133" r:id="rId109" display="https://meseta.muragon.com/entry/94.html" xr:uid="{00000000-0004-0000-0200-00006C000000}"/>
    <hyperlink ref="B134" r:id="rId110" display="https://meseta.muragon.com/entry/72.html" xr:uid="{00000000-0004-0000-0200-00006D000000}"/>
    <hyperlink ref="B135" r:id="rId111" display="https://meseta.muragon.com/entry/71.html" xr:uid="{00000000-0004-0000-0200-00006E000000}"/>
    <hyperlink ref="B136" r:id="rId112" display="https://meseta.muragon.com/entry/70.html" xr:uid="{00000000-0004-0000-0200-00006F000000}"/>
    <hyperlink ref="B137" r:id="rId113" display="https://meseta.muragon.com/entry/105.html" xr:uid="{00000000-0004-0000-0200-000070000000}"/>
    <hyperlink ref="B138" r:id="rId114" display="https://meseta.muragon.com/entry/104.html" xr:uid="{00000000-0004-0000-0200-000071000000}"/>
    <hyperlink ref="B139" r:id="rId115" display="https://meseta.muragon.com/entry/103.html" xr:uid="{00000000-0004-0000-0200-000072000000}"/>
    <hyperlink ref="B140" r:id="rId116" display="https://meseta.muragon.com/entry/102.html" xr:uid="{00000000-0004-0000-0200-000073000000}"/>
    <hyperlink ref="B142" r:id="rId117" display="http://k-takahara.a.la9.jp/kantoufureai/kanfure-index.htm" xr:uid="{00000000-0004-0000-0200-000074000000}"/>
    <hyperlink ref="B144" r:id="rId118" display="http://k-takahara.a.la9.jp/kantoufureai/kanfure-index.htm" xr:uid="{00000000-0004-0000-0200-000075000000}"/>
    <hyperlink ref="B146" r:id="rId119" display="http://k-takahara.a.la9.jp/kantoufureai/kanfure-index.htm" xr:uid="{00000000-0004-0000-0200-000076000000}"/>
    <hyperlink ref="B150" r:id="rId120" display="http://meseta.muragon.com/" xr:uid="{00000000-0004-0000-0200-000077000000}"/>
    <hyperlink ref="B151" r:id="rId121" display="http://k-takahara.a.la9.jp/kantoufureai/kanfure-index.htm" xr:uid="{00000000-0004-0000-0200-000078000000}"/>
    <hyperlink ref="B153" r:id="rId122" display="http://k-takahara.a.la9.jp/kantoufureai/kanfure-index.htm" xr:uid="{00000000-0004-0000-0200-000079000000}"/>
    <hyperlink ref="B155" r:id="rId123" display="http://k-takahara.a.la9.jp/kantoufureai/kanfure-index.htm" xr:uid="{00000000-0004-0000-0200-00007A000000}"/>
    <hyperlink ref="B157" r:id="rId124" display="http://k-takahara.a.la9.jp/kantoufureai/kanfure-index.htm" xr:uid="{00000000-0004-0000-0200-00007B000000}"/>
    <hyperlink ref="B159" r:id="rId125" display="http://k-takahara.a.la9.jp/kantoufureai/kanfure-index.htm" xr:uid="{00000000-0004-0000-0200-00007C000000}"/>
    <hyperlink ref="B161" r:id="rId126" display="http://k-takahara.a.la9.jp/kantoufureai/kanfure-index.htm" xr:uid="{00000000-0004-0000-0200-00007D000000}"/>
    <hyperlink ref="B163" r:id="rId127" display="http://k-takahara.a.la9.jp/kantoufureai/kanfure-index.htm" xr:uid="{00000000-0004-0000-0200-00007E000000}"/>
  </hyperlinks>
  <printOptions horizontalCentered="1"/>
  <pageMargins left="0.39370078740157483" right="0.39370078740157483" top="0.39370078740157483" bottom="0.39370078740157483" header="0.19685039370078741" footer="0.19685039370078741"/>
  <pageSetup paperSize="9" orientation="portrait" r:id="rId128"/>
  <headerFooter alignWithMargins="0">
    <oddFooter>&amp;C&amp;P/&amp;N&amp;R&amp;9&amp;F &amp;A</oddFooter>
  </headerFooter>
  <drawing r:id="rId1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3"/>
  <sheetViews>
    <sheetView workbookViewId="0">
      <pane ySplit="4" topLeftCell="A5" activePane="bottomLeft" state="frozen"/>
      <selection pane="bottomLeft" activeCell="F6" sqref="F6"/>
    </sheetView>
  </sheetViews>
  <sheetFormatPr defaultRowHeight="12"/>
  <cols>
    <col min="1" max="1" width="5" style="17" bestFit="1" customWidth="1"/>
    <col min="2" max="3" width="3.5" style="17" customWidth="1"/>
    <col min="4" max="4" width="7" style="17" customWidth="1"/>
    <col min="5" max="5" width="8.25" style="8" customWidth="1"/>
    <col min="6" max="6" width="55.125" style="8" customWidth="1"/>
    <col min="7" max="7" width="4.375" style="8" customWidth="1"/>
    <col min="8" max="16384" width="9" style="8"/>
  </cols>
  <sheetData>
    <row r="1" spans="1:6" customFormat="1" ht="13.5">
      <c r="A1" s="962" t="s">
        <v>517</v>
      </c>
      <c r="B1" s="963"/>
      <c r="C1" s="964"/>
      <c r="D1" s="964"/>
      <c r="E1" s="964"/>
      <c r="F1" s="964"/>
    </row>
    <row r="2" spans="1:6" customFormat="1" ht="14.25">
      <c r="A2" s="959" t="s">
        <v>1201</v>
      </c>
      <c r="B2" s="960"/>
      <c r="C2" s="964"/>
      <c r="D2" s="964"/>
      <c r="E2" s="964"/>
      <c r="F2" s="964"/>
    </row>
    <row r="3" spans="1:6" ht="17.25">
      <c r="A3" s="102" t="s">
        <v>1173</v>
      </c>
      <c r="B3" s="8"/>
      <c r="C3" s="8"/>
      <c r="D3" s="8"/>
    </row>
    <row r="4" spans="1:6">
      <c r="A4" s="94" t="s">
        <v>1104</v>
      </c>
      <c r="B4" s="94" t="s">
        <v>1105</v>
      </c>
      <c r="C4" s="94" t="s">
        <v>1106</v>
      </c>
      <c r="D4" s="94" t="s">
        <v>1107</v>
      </c>
      <c r="E4" s="90" t="s">
        <v>1108</v>
      </c>
      <c r="F4" s="93">
        <v>-1.6</v>
      </c>
    </row>
    <row r="5" spans="1:6" ht="48">
      <c r="A5" s="12">
        <v>2015</v>
      </c>
      <c r="B5" s="12">
        <v>5</v>
      </c>
      <c r="C5" s="12">
        <v>14</v>
      </c>
      <c r="D5" s="18" t="s">
        <v>1109</v>
      </c>
      <c r="E5" s="18" t="s">
        <v>1174</v>
      </c>
      <c r="F5" s="19" t="s">
        <v>3559</v>
      </c>
    </row>
    <row r="6" spans="1:6" ht="24">
      <c r="A6" s="12">
        <v>2015</v>
      </c>
      <c r="B6" s="12">
        <v>5</v>
      </c>
      <c r="C6" s="12">
        <v>30</v>
      </c>
      <c r="D6" s="18" t="s">
        <v>1109</v>
      </c>
      <c r="E6" s="18" t="s">
        <v>1174</v>
      </c>
      <c r="F6" s="19" t="s">
        <v>1294</v>
      </c>
    </row>
    <row r="7" spans="1:6" ht="36">
      <c r="A7" s="12">
        <v>2015</v>
      </c>
      <c r="B7" s="12">
        <v>6</v>
      </c>
      <c r="C7" s="12">
        <v>11</v>
      </c>
      <c r="D7" s="18" t="s">
        <v>1109</v>
      </c>
      <c r="E7" s="18" t="s">
        <v>1175</v>
      </c>
      <c r="F7" s="19" t="s">
        <v>1295</v>
      </c>
    </row>
    <row r="8" spans="1:6" ht="24">
      <c r="A8" s="12">
        <v>2015</v>
      </c>
      <c r="B8" s="12">
        <v>7</v>
      </c>
      <c r="C8" s="12">
        <v>1</v>
      </c>
      <c r="D8" s="18" t="s">
        <v>1109</v>
      </c>
      <c r="E8" s="18" t="s">
        <v>1175</v>
      </c>
      <c r="F8" s="19" t="s">
        <v>1296</v>
      </c>
    </row>
    <row r="9" spans="1:6" ht="36">
      <c r="A9" s="12">
        <v>2015</v>
      </c>
      <c r="B9" s="12">
        <v>7</v>
      </c>
      <c r="C9" s="12">
        <v>1</v>
      </c>
      <c r="D9" s="18" t="s">
        <v>1109</v>
      </c>
      <c r="E9" s="18" t="s">
        <v>1175</v>
      </c>
      <c r="F9" s="19" t="s">
        <v>1297</v>
      </c>
    </row>
    <row r="10" spans="1:6" ht="24">
      <c r="A10" s="12">
        <v>2015</v>
      </c>
      <c r="B10" s="12">
        <v>7</v>
      </c>
      <c r="C10" s="12">
        <v>8</v>
      </c>
      <c r="D10" s="18" t="s">
        <v>1109</v>
      </c>
      <c r="E10" s="18" t="s">
        <v>1175</v>
      </c>
      <c r="F10" s="19" t="s">
        <v>1298</v>
      </c>
    </row>
    <row r="11" spans="1:6" ht="24">
      <c r="A11" s="12">
        <v>2015</v>
      </c>
      <c r="B11" s="12">
        <v>7</v>
      </c>
      <c r="C11" s="12">
        <v>12</v>
      </c>
      <c r="D11" s="18" t="s">
        <v>1109</v>
      </c>
      <c r="E11" s="18" t="s">
        <v>1175</v>
      </c>
      <c r="F11" s="19" t="s">
        <v>3721</v>
      </c>
    </row>
    <row r="12" spans="1:6" ht="36">
      <c r="A12" s="12">
        <v>2015</v>
      </c>
      <c r="B12" s="12">
        <v>8</v>
      </c>
      <c r="C12" s="12">
        <v>8</v>
      </c>
      <c r="D12" s="18" t="s">
        <v>1109</v>
      </c>
      <c r="E12" s="98" t="s">
        <v>1176</v>
      </c>
      <c r="F12" s="19" t="s">
        <v>3726</v>
      </c>
    </row>
    <row r="13" spans="1:6" ht="48">
      <c r="A13" s="12">
        <v>2015</v>
      </c>
      <c r="B13" s="12">
        <v>8</v>
      </c>
      <c r="C13" s="12">
        <v>8</v>
      </c>
      <c r="D13" s="18" t="s">
        <v>1109</v>
      </c>
      <c r="E13" s="98" t="s">
        <v>1176</v>
      </c>
      <c r="F13" s="19" t="s">
        <v>1299</v>
      </c>
    </row>
    <row r="14" spans="1:6" ht="36">
      <c r="A14" s="12">
        <v>2015</v>
      </c>
      <c r="B14" s="12">
        <v>8</v>
      </c>
      <c r="C14" s="12">
        <v>28</v>
      </c>
      <c r="D14" s="18" t="s">
        <v>1109</v>
      </c>
      <c r="E14" s="98" t="s">
        <v>1176</v>
      </c>
      <c r="F14" s="19" t="s">
        <v>1305</v>
      </c>
    </row>
    <row r="15" spans="1:6" ht="48">
      <c r="A15" s="12">
        <v>2015</v>
      </c>
      <c r="B15" s="12">
        <v>8</v>
      </c>
      <c r="C15" s="12">
        <v>28</v>
      </c>
      <c r="D15" s="18" t="s">
        <v>1109</v>
      </c>
      <c r="E15" s="98" t="s">
        <v>1176</v>
      </c>
      <c r="F15" s="19" t="s">
        <v>1300</v>
      </c>
    </row>
    <row r="16" spans="1:6" ht="36">
      <c r="A16" s="12">
        <v>2015</v>
      </c>
      <c r="B16" s="12">
        <v>9</v>
      </c>
      <c r="C16" s="12">
        <v>4</v>
      </c>
      <c r="D16" s="18" t="s">
        <v>1109</v>
      </c>
      <c r="E16" s="98" t="s">
        <v>1176</v>
      </c>
      <c r="F16" s="19" t="s">
        <v>3894</v>
      </c>
    </row>
    <row r="17" spans="1:6" ht="36">
      <c r="A17" s="12">
        <v>2015</v>
      </c>
      <c r="B17" s="12">
        <v>10</v>
      </c>
      <c r="C17" s="12">
        <v>7</v>
      </c>
      <c r="D17" s="18" t="s">
        <v>1109</v>
      </c>
      <c r="E17" s="98" t="s">
        <v>1176</v>
      </c>
      <c r="F17" s="19" t="s">
        <v>1301</v>
      </c>
    </row>
    <row r="18" spans="1:6" ht="36">
      <c r="A18" s="12">
        <v>2015</v>
      </c>
      <c r="B18" s="12">
        <v>10</v>
      </c>
      <c r="C18" s="12">
        <v>7</v>
      </c>
      <c r="D18" s="18" t="s">
        <v>1109</v>
      </c>
      <c r="E18" s="98" t="s">
        <v>1176</v>
      </c>
      <c r="F18" s="19" t="s">
        <v>1302</v>
      </c>
    </row>
    <row r="19" spans="1:6" ht="36">
      <c r="A19" s="12">
        <v>2015</v>
      </c>
      <c r="B19" s="12">
        <v>10</v>
      </c>
      <c r="C19" s="12">
        <v>21</v>
      </c>
      <c r="D19" s="18" t="s">
        <v>1109</v>
      </c>
      <c r="E19" s="98" t="s">
        <v>1176</v>
      </c>
      <c r="F19" s="19" t="s">
        <v>1304</v>
      </c>
    </row>
    <row r="20" spans="1:6" ht="36">
      <c r="A20" s="12">
        <v>2015</v>
      </c>
      <c r="B20" s="12">
        <v>10</v>
      </c>
      <c r="C20" s="12">
        <v>21</v>
      </c>
      <c r="D20" s="18" t="s">
        <v>1109</v>
      </c>
      <c r="E20" s="98" t="s">
        <v>1176</v>
      </c>
      <c r="F20" s="19" t="s">
        <v>1303</v>
      </c>
    </row>
    <row r="21" spans="1:6" ht="48">
      <c r="A21" s="12">
        <v>2015</v>
      </c>
      <c r="B21" s="12">
        <v>11</v>
      </c>
      <c r="C21" s="12">
        <v>11</v>
      </c>
      <c r="D21" s="18" t="s">
        <v>1109</v>
      </c>
      <c r="E21" s="98" t="s">
        <v>1176</v>
      </c>
      <c r="F21" s="19" t="s">
        <v>1306</v>
      </c>
    </row>
    <row r="22" spans="1:6" ht="48">
      <c r="A22" s="12">
        <v>2015</v>
      </c>
      <c r="B22" s="12">
        <v>11</v>
      </c>
      <c r="C22" s="12">
        <v>26</v>
      </c>
      <c r="D22" s="18" t="s">
        <v>1109</v>
      </c>
      <c r="E22" s="98" t="s">
        <v>1176</v>
      </c>
      <c r="F22" s="19" t="s">
        <v>1307</v>
      </c>
    </row>
    <row r="23" spans="1:6" ht="48">
      <c r="A23" s="12">
        <v>2015</v>
      </c>
      <c r="B23" s="12">
        <v>11</v>
      </c>
      <c r="C23" s="12">
        <v>29</v>
      </c>
      <c r="D23" s="18" t="s">
        <v>1109</v>
      </c>
      <c r="E23" s="98" t="s">
        <v>1176</v>
      </c>
      <c r="F23" s="19" t="s">
        <v>1336</v>
      </c>
    </row>
    <row r="24" spans="1:6" ht="60">
      <c r="A24" s="12">
        <v>2015</v>
      </c>
      <c r="B24" s="12">
        <v>11</v>
      </c>
      <c r="C24" s="12">
        <v>29</v>
      </c>
      <c r="D24" s="18" t="s">
        <v>1109</v>
      </c>
      <c r="E24" s="98" t="s">
        <v>1176</v>
      </c>
      <c r="F24" s="19" t="s">
        <v>3900</v>
      </c>
    </row>
    <row r="25" spans="1:6" ht="24">
      <c r="A25" s="12">
        <v>2016</v>
      </c>
      <c r="B25" s="12">
        <v>3</v>
      </c>
      <c r="C25" s="12">
        <v>21</v>
      </c>
      <c r="D25" s="18" t="s">
        <v>1109</v>
      </c>
      <c r="E25" s="97" t="s">
        <v>1112</v>
      </c>
      <c r="F25" s="19" t="s">
        <v>1308</v>
      </c>
    </row>
    <row r="26" spans="1:6" ht="36">
      <c r="A26" s="12">
        <v>2016</v>
      </c>
      <c r="B26" s="12">
        <v>3</v>
      </c>
      <c r="C26" s="12">
        <v>21</v>
      </c>
      <c r="D26" s="18" t="s">
        <v>1109</v>
      </c>
      <c r="E26" s="97" t="s">
        <v>1112</v>
      </c>
      <c r="F26" s="19" t="s">
        <v>1309</v>
      </c>
    </row>
    <row r="27" spans="1:6" ht="36">
      <c r="A27" s="12">
        <v>2016</v>
      </c>
      <c r="B27" s="12">
        <v>4</v>
      </c>
      <c r="C27" s="12">
        <v>10</v>
      </c>
      <c r="D27" s="18" t="s">
        <v>1109</v>
      </c>
      <c r="E27" s="97" t="s">
        <v>1112</v>
      </c>
      <c r="F27" s="19" t="s">
        <v>1887</v>
      </c>
    </row>
    <row r="28" spans="1:6" ht="48">
      <c r="A28" s="12">
        <v>2017</v>
      </c>
      <c r="B28" s="12">
        <v>6</v>
      </c>
      <c r="C28" s="12">
        <v>22</v>
      </c>
      <c r="D28" s="18" t="s">
        <v>1109</v>
      </c>
      <c r="E28" s="97" t="s">
        <v>118</v>
      </c>
      <c r="F28" s="19" t="s">
        <v>1888</v>
      </c>
    </row>
    <row r="29" spans="1:6" ht="36">
      <c r="A29" s="12">
        <v>2017</v>
      </c>
      <c r="B29" s="12">
        <v>6</v>
      </c>
      <c r="C29" s="12">
        <v>29</v>
      </c>
      <c r="D29" s="18" t="s">
        <v>1109</v>
      </c>
      <c r="E29" s="97" t="s">
        <v>118</v>
      </c>
      <c r="F29" s="19" t="s">
        <v>1891</v>
      </c>
    </row>
    <row r="30" spans="1:6" ht="48">
      <c r="A30" s="12">
        <v>2017</v>
      </c>
      <c r="B30" s="12">
        <v>6</v>
      </c>
      <c r="C30" s="12">
        <v>29</v>
      </c>
      <c r="D30" s="18" t="s">
        <v>1109</v>
      </c>
      <c r="E30" s="97" t="s">
        <v>118</v>
      </c>
      <c r="F30" s="19" t="s">
        <v>1892</v>
      </c>
    </row>
    <row r="31" spans="1:6" ht="48">
      <c r="A31" s="12">
        <v>2017</v>
      </c>
      <c r="B31" s="12">
        <v>7</v>
      </c>
      <c r="C31" s="12">
        <v>6</v>
      </c>
      <c r="D31" s="18" t="s">
        <v>1109</v>
      </c>
      <c r="E31" s="97" t="s">
        <v>118</v>
      </c>
      <c r="F31" s="19" t="s">
        <v>1925</v>
      </c>
    </row>
    <row r="32" spans="1:6" ht="36">
      <c r="A32" s="12">
        <v>2017</v>
      </c>
      <c r="B32" s="12">
        <v>7</v>
      </c>
      <c r="C32" s="12">
        <v>6</v>
      </c>
      <c r="D32" s="18" t="s">
        <v>1109</v>
      </c>
      <c r="E32" s="97" t="s">
        <v>118</v>
      </c>
      <c r="F32" s="19" t="s">
        <v>1900</v>
      </c>
    </row>
    <row r="33" spans="1:6" ht="48">
      <c r="A33" s="12">
        <v>2017</v>
      </c>
      <c r="B33" s="12">
        <v>8</v>
      </c>
      <c r="C33" s="12">
        <v>24</v>
      </c>
      <c r="D33" s="18" t="s">
        <v>1109</v>
      </c>
      <c r="E33" s="97" t="s">
        <v>118</v>
      </c>
      <c r="F33" s="19" t="s">
        <v>1924</v>
      </c>
    </row>
    <row r="34" spans="1:6" ht="48">
      <c r="A34" s="12">
        <v>2017</v>
      </c>
      <c r="B34" s="12">
        <v>8</v>
      </c>
      <c r="C34" s="12">
        <v>24</v>
      </c>
      <c r="D34" s="18" t="s">
        <v>1109</v>
      </c>
      <c r="E34" s="97" t="s">
        <v>118</v>
      </c>
      <c r="F34" s="19" t="s">
        <v>1927</v>
      </c>
    </row>
    <row r="35" spans="1:6" ht="36">
      <c r="A35" s="12">
        <v>2017</v>
      </c>
      <c r="B35" s="12">
        <v>9</v>
      </c>
      <c r="C35" s="12">
        <v>14</v>
      </c>
      <c r="D35" s="18" t="s">
        <v>1109</v>
      </c>
      <c r="E35" s="97" t="s">
        <v>118</v>
      </c>
      <c r="F35" s="19" t="s">
        <v>1926</v>
      </c>
    </row>
    <row r="36" spans="1:6" ht="24">
      <c r="A36" s="12">
        <v>2017</v>
      </c>
      <c r="B36" s="12">
        <v>9</v>
      </c>
      <c r="C36" s="12">
        <v>14</v>
      </c>
      <c r="D36" s="18" t="s">
        <v>1109</v>
      </c>
      <c r="E36" s="97" t="s">
        <v>118</v>
      </c>
      <c r="F36" s="19" t="s">
        <v>1964</v>
      </c>
    </row>
    <row r="37" spans="1:6" ht="36">
      <c r="A37" s="12">
        <v>2017</v>
      </c>
      <c r="B37" s="12">
        <v>9</v>
      </c>
      <c r="C37" s="12">
        <v>15</v>
      </c>
      <c r="D37" s="18" t="s">
        <v>1109</v>
      </c>
      <c r="E37" s="97" t="s">
        <v>118</v>
      </c>
      <c r="F37" s="19" t="s">
        <v>1928</v>
      </c>
    </row>
    <row r="38" spans="1:6" ht="24">
      <c r="A38" s="12">
        <v>2017</v>
      </c>
      <c r="B38" s="12">
        <v>9</v>
      </c>
      <c r="C38" s="12">
        <v>15</v>
      </c>
      <c r="D38" s="18" t="s">
        <v>1109</v>
      </c>
      <c r="E38" s="97" t="s">
        <v>118</v>
      </c>
      <c r="F38" s="19" t="s">
        <v>1929</v>
      </c>
    </row>
    <row r="39" spans="1:6" ht="24">
      <c r="A39" s="12">
        <v>2017</v>
      </c>
      <c r="B39" s="12">
        <v>11</v>
      </c>
      <c r="C39" s="12">
        <v>1</v>
      </c>
      <c r="D39" s="18" t="s">
        <v>1109</v>
      </c>
      <c r="E39" s="97" t="s">
        <v>118</v>
      </c>
      <c r="F39" s="19" t="s">
        <v>2408</v>
      </c>
    </row>
    <row r="40" spans="1:6" ht="24">
      <c r="A40" s="12">
        <v>2017</v>
      </c>
      <c r="B40" s="12">
        <v>11</v>
      </c>
      <c r="C40" s="12">
        <v>2</v>
      </c>
      <c r="D40" s="18" t="s">
        <v>1109</v>
      </c>
      <c r="E40" s="97" t="s">
        <v>118</v>
      </c>
      <c r="F40" s="19" t="s">
        <v>2409</v>
      </c>
    </row>
    <row r="41" spans="1:6" ht="24">
      <c r="A41" s="12">
        <v>2017</v>
      </c>
      <c r="B41" s="12">
        <v>11</v>
      </c>
      <c r="C41" s="12">
        <v>15</v>
      </c>
      <c r="D41" s="18" t="s">
        <v>1109</v>
      </c>
      <c r="E41" s="97" t="s">
        <v>118</v>
      </c>
      <c r="F41" s="19" t="s">
        <v>2411</v>
      </c>
    </row>
    <row r="42" spans="1:6" ht="24">
      <c r="A42" s="12">
        <v>2017</v>
      </c>
      <c r="B42" s="12">
        <v>11</v>
      </c>
      <c r="C42" s="12">
        <v>15</v>
      </c>
      <c r="D42" s="18" t="s">
        <v>1109</v>
      </c>
      <c r="E42" s="97" t="s">
        <v>118</v>
      </c>
      <c r="F42" s="19" t="s">
        <v>2412</v>
      </c>
    </row>
    <row r="43" spans="1:6" ht="24">
      <c r="A43" s="12">
        <v>2017</v>
      </c>
      <c r="B43" s="12">
        <v>11</v>
      </c>
      <c r="C43" s="12">
        <v>15</v>
      </c>
      <c r="D43" s="18" t="s">
        <v>1109</v>
      </c>
      <c r="E43" s="97" t="s">
        <v>118</v>
      </c>
      <c r="F43" s="19" t="s">
        <v>2413</v>
      </c>
    </row>
    <row r="44" spans="1:6" ht="24">
      <c r="A44" s="12">
        <v>2017</v>
      </c>
      <c r="B44" s="12">
        <v>11</v>
      </c>
      <c r="C44" s="12">
        <v>16</v>
      </c>
      <c r="D44" s="18" t="s">
        <v>1109</v>
      </c>
      <c r="E44" s="97" t="s">
        <v>118</v>
      </c>
      <c r="F44" s="19" t="s">
        <v>2414</v>
      </c>
    </row>
    <row r="45" spans="1:6" ht="24">
      <c r="A45" s="12">
        <v>2017</v>
      </c>
      <c r="B45" s="12">
        <v>12</v>
      </c>
      <c r="C45" s="12">
        <v>14</v>
      </c>
      <c r="D45" s="18" t="s">
        <v>1109</v>
      </c>
      <c r="E45" s="97" t="s">
        <v>118</v>
      </c>
      <c r="F45" s="19" t="s">
        <v>2434</v>
      </c>
    </row>
    <row r="46" spans="1:6" ht="24">
      <c r="A46" s="12">
        <v>2017</v>
      </c>
      <c r="B46" s="12">
        <v>12</v>
      </c>
      <c r="C46" s="12">
        <v>14</v>
      </c>
      <c r="D46" s="18" t="s">
        <v>1109</v>
      </c>
      <c r="E46" s="97" t="s">
        <v>118</v>
      </c>
      <c r="F46" s="19" t="s">
        <v>2641</v>
      </c>
    </row>
    <row r="47" spans="1:6" ht="24">
      <c r="A47" s="12">
        <v>2018</v>
      </c>
      <c r="B47" s="12">
        <v>6</v>
      </c>
      <c r="C47" s="12">
        <v>13</v>
      </c>
      <c r="D47" s="18" t="s">
        <v>1109</v>
      </c>
      <c r="E47" s="97" t="s">
        <v>118</v>
      </c>
      <c r="F47" s="19" t="s">
        <v>3710</v>
      </c>
    </row>
    <row r="48" spans="1:6" ht="24">
      <c r="A48" s="12">
        <v>2018</v>
      </c>
      <c r="B48" s="12">
        <v>6</v>
      </c>
      <c r="C48" s="12">
        <v>13</v>
      </c>
      <c r="D48" s="18" t="s">
        <v>1109</v>
      </c>
      <c r="E48" s="97" t="s">
        <v>118</v>
      </c>
      <c r="F48" s="19" t="s">
        <v>3711</v>
      </c>
    </row>
    <row r="49" spans="1:6" ht="24">
      <c r="A49" s="12">
        <v>2018</v>
      </c>
      <c r="B49" s="12">
        <v>6</v>
      </c>
      <c r="C49" s="12">
        <v>14</v>
      </c>
      <c r="D49" s="18" t="s">
        <v>1109</v>
      </c>
      <c r="E49" s="97" t="s">
        <v>118</v>
      </c>
      <c r="F49" s="19" t="s">
        <v>3712</v>
      </c>
    </row>
    <row r="50" spans="1:6" ht="24">
      <c r="A50" s="12">
        <v>2018</v>
      </c>
      <c r="B50" s="12">
        <v>7</v>
      </c>
      <c r="C50" s="12">
        <v>17</v>
      </c>
      <c r="D50" s="18" t="s">
        <v>1109</v>
      </c>
      <c r="E50" s="97" t="s">
        <v>118</v>
      </c>
      <c r="F50" s="19" t="s">
        <v>3783</v>
      </c>
    </row>
    <row r="51" spans="1:6" ht="24">
      <c r="A51" s="12">
        <v>2018</v>
      </c>
      <c r="B51" s="12">
        <v>7</v>
      </c>
      <c r="C51" s="12">
        <v>17</v>
      </c>
      <c r="D51" s="18" t="s">
        <v>1109</v>
      </c>
      <c r="E51" s="97" t="s">
        <v>118</v>
      </c>
      <c r="F51" s="19" t="s">
        <v>3778</v>
      </c>
    </row>
    <row r="52" spans="1:6" ht="24">
      <c r="A52" s="12">
        <v>2018</v>
      </c>
      <c r="B52" s="12">
        <v>7</v>
      </c>
      <c r="C52" s="12">
        <v>18</v>
      </c>
      <c r="D52" s="18" t="s">
        <v>1109</v>
      </c>
      <c r="E52" s="97" t="s">
        <v>118</v>
      </c>
      <c r="F52" s="19" t="s">
        <v>3781</v>
      </c>
    </row>
    <row r="53" spans="1:6" ht="24">
      <c r="A53" s="12">
        <v>2018</v>
      </c>
      <c r="B53" s="12">
        <v>7</v>
      </c>
      <c r="C53" s="12">
        <v>18</v>
      </c>
      <c r="D53" s="18" t="s">
        <v>1109</v>
      </c>
      <c r="E53" s="97" t="s">
        <v>118</v>
      </c>
      <c r="F53" s="19" t="s">
        <v>3782</v>
      </c>
    </row>
    <row r="54" spans="1:6" ht="24">
      <c r="A54" s="12">
        <v>2018</v>
      </c>
      <c r="B54" s="12">
        <v>8</v>
      </c>
      <c r="C54" s="12">
        <v>22</v>
      </c>
      <c r="D54" s="18" t="s">
        <v>1109</v>
      </c>
      <c r="E54" s="97" t="s">
        <v>118</v>
      </c>
      <c r="F54" s="19" t="s">
        <v>3830</v>
      </c>
    </row>
    <row r="55" spans="1:6" ht="24">
      <c r="A55" s="12">
        <v>2018</v>
      </c>
      <c r="B55" s="12">
        <v>8</v>
      </c>
      <c r="C55" s="12">
        <v>23</v>
      </c>
      <c r="D55" s="18" t="s">
        <v>1109</v>
      </c>
      <c r="E55" s="97" t="s">
        <v>118</v>
      </c>
      <c r="F55" s="19" t="s">
        <v>3831</v>
      </c>
    </row>
    <row r="56" spans="1:6" ht="24">
      <c r="A56" s="12">
        <v>2018</v>
      </c>
      <c r="B56" s="12">
        <v>8</v>
      </c>
      <c r="C56" s="12">
        <v>23</v>
      </c>
      <c r="D56" s="18" t="s">
        <v>1109</v>
      </c>
      <c r="E56" s="97" t="s">
        <v>118</v>
      </c>
      <c r="F56" s="19" t="s">
        <v>3932</v>
      </c>
    </row>
    <row r="57" spans="1:6" ht="24">
      <c r="A57" s="12">
        <v>2018</v>
      </c>
      <c r="B57" s="12">
        <v>9</v>
      </c>
      <c r="C57" s="12">
        <v>12</v>
      </c>
      <c r="D57" s="18" t="s">
        <v>1109</v>
      </c>
      <c r="E57" s="97" t="s">
        <v>118</v>
      </c>
      <c r="F57" s="19" t="s">
        <v>3933</v>
      </c>
    </row>
    <row r="58" spans="1:6" ht="24">
      <c r="A58" s="12">
        <v>2018</v>
      </c>
      <c r="B58" s="12">
        <v>9</v>
      </c>
      <c r="C58" s="12">
        <v>13</v>
      </c>
      <c r="D58" s="18" t="s">
        <v>1109</v>
      </c>
      <c r="E58" s="97" t="s">
        <v>118</v>
      </c>
      <c r="F58" s="19" t="s">
        <v>3944</v>
      </c>
    </row>
    <row r="59" spans="1:6" ht="24">
      <c r="A59" s="12">
        <v>2018</v>
      </c>
      <c r="B59" s="12">
        <v>10</v>
      </c>
      <c r="C59" s="12">
        <v>17</v>
      </c>
      <c r="D59" s="18" t="s">
        <v>1109</v>
      </c>
      <c r="E59" s="101" t="s">
        <v>49</v>
      </c>
      <c r="F59" s="19" t="s">
        <v>4064</v>
      </c>
    </row>
    <row r="60" spans="1:6" ht="24">
      <c r="A60" s="12">
        <v>2018</v>
      </c>
      <c r="B60" s="12">
        <v>10</v>
      </c>
      <c r="C60" s="12">
        <v>17</v>
      </c>
      <c r="D60" s="18" t="s">
        <v>1109</v>
      </c>
      <c r="E60" s="101" t="s">
        <v>49</v>
      </c>
      <c r="F60" s="19" t="s">
        <v>4063</v>
      </c>
    </row>
    <row r="61" spans="1:6" ht="24">
      <c r="A61" s="12">
        <v>2018</v>
      </c>
      <c r="B61" s="12">
        <v>10</v>
      </c>
      <c r="C61" s="12">
        <v>18</v>
      </c>
      <c r="D61" s="18" t="s">
        <v>1109</v>
      </c>
      <c r="E61" s="101" t="s">
        <v>49</v>
      </c>
      <c r="F61" s="19" t="s">
        <v>4061</v>
      </c>
    </row>
    <row r="62" spans="1:6" ht="24">
      <c r="A62" s="12">
        <v>2018</v>
      </c>
      <c r="B62" s="12">
        <v>10</v>
      </c>
      <c r="C62" s="12">
        <v>18</v>
      </c>
      <c r="D62" s="18" t="s">
        <v>1109</v>
      </c>
      <c r="E62" s="101" t="s">
        <v>49</v>
      </c>
      <c r="F62" s="19" t="s">
        <v>4062</v>
      </c>
    </row>
    <row r="63" spans="1:6" ht="24">
      <c r="A63" s="12">
        <v>2018</v>
      </c>
      <c r="B63" s="12">
        <v>10</v>
      </c>
      <c r="C63" s="12">
        <v>31</v>
      </c>
      <c r="D63" s="18" t="s">
        <v>1109</v>
      </c>
      <c r="E63" s="101" t="s">
        <v>49</v>
      </c>
      <c r="F63" s="19" t="s">
        <v>4093</v>
      </c>
    </row>
    <row r="64" spans="1:6" ht="24">
      <c r="A64" s="12">
        <v>2018</v>
      </c>
      <c r="B64" s="12">
        <v>10</v>
      </c>
      <c r="C64" s="12">
        <v>31</v>
      </c>
      <c r="D64" s="18" t="s">
        <v>1109</v>
      </c>
      <c r="E64" s="101" t="s">
        <v>49</v>
      </c>
      <c r="F64" s="19" t="s">
        <v>4094</v>
      </c>
    </row>
    <row r="65" spans="1:6" ht="24">
      <c r="A65" s="12">
        <v>2018</v>
      </c>
      <c r="B65" s="12">
        <v>11</v>
      </c>
      <c r="C65" s="12">
        <v>1</v>
      </c>
      <c r="D65" s="18" t="s">
        <v>1109</v>
      </c>
      <c r="E65" s="101" t="s">
        <v>49</v>
      </c>
      <c r="F65" s="19" t="s">
        <v>4095</v>
      </c>
    </row>
    <row r="66" spans="1:6" ht="24">
      <c r="A66" s="12">
        <v>2018</v>
      </c>
      <c r="B66" s="12">
        <v>11</v>
      </c>
      <c r="C66" s="12">
        <v>1</v>
      </c>
      <c r="D66" s="18" t="s">
        <v>1109</v>
      </c>
      <c r="E66" s="101" t="s">
        <v>49</v>
      </c>
      <c r="F66" s="19" t="s">
        <v>4096</v>
      </c>
    </row>
    <row r="67" spans="1:6" ht="24">
      <c r="A67" s="12">
        <v>2018</v>
      </c>
      <c r="B67" s="12">
        <v>12</v>
      </c>
      <c r="C67" s="12">
        <v>13</v>
      </c>
      <c r="D67" s="18" t="s">
        <v>1109</v>
      </c>
      <c r="E67" s="101" t="s">
        <v>49</v>
      </c>
      <c r="F67" s="19" t="s">
        <v>4209</v>
      </c>
    </row>
    <row r="68" spans="1:6" ht="24">
      <c r="A68" s="12">
        <v>2018</v>
      </c>
      <c r="B68" s="12">
        <v>12</v>
      </c>
      <c r="C68" s="12">
        <v>14</v>
      </c>
      <c r="D68" s="18" t="s">
        <v>1109</v>
      </c>
      <c r="E68" s="101" t="s">
        <v>49</v>
      </c>
      <c r="F68" s="19" t="s">
        <v>4210</v>
      </c>
    </row>
    <row r="69" spans="1:6" ht="24">
      <c r="A69" s="12">
        <v>2018</v>
      </c>
      <c r="B69" s="12">
        <v>12</v>
      </c>
      <c r="C69" s="12">
        <v>14</v>
      </c>
      <c r="D69" s="18" t="s">
        <v>1109</v>
      </c>
      <c r="E69" s="101" t="s">
        <v>49</v>
      </c>
      <c r="F69" s="19" t="s">
        <v>4211</v>
      </c>
    </row>
    <row r="70" spans="1:6" ht="24">
      <c r="A70" s="12">
        <v>2019</v>
      </c>
      <c r="B70" s="12">
        <v>1</v>
      </c>
      <c r="C70" s="12">
        <v>10</v>
      </c>
      <c r="D70" s="18" t="s">
        <v>1109</v>
      </c>
      <c r="E70" s="101" t="s">
        <v>49</v>
      </c>
      <c r="F70" s="19" t="s">
        <v>4225</v>
      </c>
    </row>
    <row r="71" spans="1:6" ht="24">
      <c r="A71" s="12">
        <v>2019</v>
      </c>
      <c r="B71" s="12">
        <v>1</v>
      </c>
      <c r="C71" s="12">
        <v>10</v>
      </c>
      <c r="D71" s="18" t="s">
        <v>1109</v>
      </c>
      <c r="E71" s="101" t="s">
        <v>49</v>
      </c>
      <c r="F71" s="19" t="s">
        <v>4226</v>
      </c>
    </row>
    <row r="72" spans="1:6" ht="24">
      <c r="A72" s="12">
        <v>2019</v>
      </c>
      <c r="B72" s="12">
        <v>1</v>
      </c>
      <c r="C72" s="12">
        <v>11</v>
      </c>
      <c r="D72" s="18" t="s">
        <v>1109</v>
      </c>
      <c r="E72" s="101" t="s">
        <v>49</v>
      </c>
      <c r="F72" s="19" t="s">
        <v>4227</v>
      </c>
    </row>
    <row r="73" spans="1:6" ht="24">
      <c r="A73" s="12">
        <v>2019</v>
      </c>
      <c r="B73" s="12">
        <v>2</v>
      </c>
      <c r="C73" s="12">
        <v>21</v>
      </c>
      <c r="D73" s="18" t="s">
        <v>1109</v>
      </c>
      <c r="E73" s="101" t="s">
        <v>49</v>
      </c>
      <c r="F73" s="19" t="s">
        <v>4288</v>
      </c>
    </row>
    <row r="74" spans="1:6" ht="24">
      <c r="A74" s="12">
        <v>2019</v>
      </c>
      <c r="B74" s="12">
        <v>2</v>
      </c>
      <c r="C74" s="12">
        <v>21</v>
      </c>
      <c r="D74" s="18" t="s">
        <v>1109</v>
      </c>
      <c r="E74" s="101" t="s">
        <v>49</v>
      </c>
      <c r="F74" s="19" t="s">
        <v>4289</v>
      </c>
    </row>
    <row r="75" spans="1:6" ht="24">
      <c r="A75" s="12">
        <v>2019</v>
      </c>
      <c r="B75" s="12">
        <v>2</v>
      </c>
      <c r="C75" s="12">
        <v>22</v>
      </c>
      <c r="D75" s="18" t="s">
        <v>1109</v>
      </c>
      <c r="E75" s="101" t="s">
        <v>49</v>
      </c>
      <c r="F75" s="19" t="s">
        <v>4290</v>
      </c>
    </row>
    <row r="76" spans="1:6" ht="24">
      <c r="A76" s="12">
        <v>2019</v>
      </c>
      <c r="B76" s="12">
        <v>2</v>
      </c>
      <c r="C76" s="12">
        <v>22</v>
      </c>
      <c r="D76" s="18" t="s">
        <v>1109</v>
      </c>
      <c r="E76" s="101" t="s">
        <v>49</v>
      </c>
      <c r="F76" s="19" t="s">
        <v>4291</v>
      </c>
    </row>
    <row r="77" spans="1:6" ht="24">
      <c r="A77" s="12">
        <v>2019</v>
      </c>
      <c r="B77" s="12">
        <v>3</v>
      </c>
      <c r="C77" s="12">
        <v>28</v>
      </c>
      <c r="D77" s="18" t="s">
        <v>1109</v>
      </c>
      <c r="E77" s="101" t="s">
        <v>49</v>
      </c>
      <c r="F77" s="19" t="s">
        <v>4499</v>
      </c>
    </row>
    <row r="78" spans="1:6" ht="24">
      <c r="A78" s="12">
        <v>2019</v>
      </c>
      <c r="B78" s="12">
        <v>3</v>
      </c>
      <c r="C78" s="12">
        <v>28</v>
      </c>
      <c r="D78" s="18" t="s">
        <v>1109</v>
      </c>
      <c r="E78" s="101" t="s">
        <v>49</v>
      </c>
      <c r="F78" s="19" t="s">
        <v>4501</v>
      </c>
    </row>
    <row r="79" spans="1:6" ht="24">
      <c r="A79" s="12">
        <v>2019</v>
      </c>
      <c r="B79" s="12">
        <v>5</v>
      </c>
      <c r="C79" s="12">
        <v>14</v>
      </c>
      <c r="D79" s="18" t="s">
        <v>1109</v>
      </c>
      <c r="E79" s="101" t="s">
        <v>49</v>
      </c>
      <c r="F79" s="19" t="s">
        <v>4386</v>
      </c>
    </row>
    <row r="80" spans="1:6" ht="24">
      <c r="A80" s="12">
        <v>2019</v>
      </c>
      <c r="B80" s="12">
        <v>5</v>
      </c>
      <c r="C80" s="12">
        <v>14</v>
      </c>
      <c r="D80" s="18" t="s">
        <v>1109</v>
      </c>
      <c r="E80" s="101" t="s">
        <v>49</v>
      </c>
      <c r="F80" s="19" t="s">
        <v>4388</v>
      </c>
    </row>
    <row r="81" spans="1:6" ht="24">
      <c r="A81" s="12">
        <v>2019</v>
      </c>
      <c r="B81" s="12">
        <v>5</v>
      </c>
      <c r="C81" s="12">
        <v>15</v>
      </c>
      <c r="D81" s="18" t="s">
        <v>1109</v>
      </c>
      <c r="E81" s="101" t="s">
        <v>49</v>
      </c>
      <c r="F81" s="19" t="s">
        <v>4391</v>
      </c>
    </row>
    <row r="82" spans="1:6" ht="24">
      <c r="A82" s="12">
        <v>2019</v>
      </c>
      <c r="B82" s="12">
        <v>6</v>
      </c>
      <c r="C82" s="12">
        <v>11</v>
      </c>
      <c r="D82" s="18" t="s">
        <v>1109</v>
      </c>
      <c r="E82" s="101" t="s">
        <v>49</v>
      </c>
      <c r="F82" s="19" t="s">
        <v>4494</v>
      </c>
    </row>
    <row r="83" spans="1:6" ht="36">
      <c r="A83" s="12">
        <v>2019</v>
      </c>
      <c r="B83" s="12">
        <v>6</v>
      </c>
      <c r="C83" s="12">
        <v>12</v>
      </c>
      <c r="D83" s="18" t="s">
        <v>1109</v>
      </c>
      <c r="E83" s="101" t="s">
        <v>49</v>
      </c>
      <c r="F83" s="19" t="s">
        <v>4495</v>
      </c>
    </row>
    <row r="84" spans="1:6" ht="24">
      <c r="A84" s="12">
        <v>2019</v>
      </c>
      <c r="B84" s="12">
        <v>6</v>
      </c>
      <c r="C84" s="12">
        <v>12</v>
      </c>
      <c r="D84" s="18" t="s">
        <v>1109</v>
      </c>
      <c r="E84" s="101" t="s">
        <v>49</v>
      </c>
      <c r="F84" s="19" t="s">
        <v>4497</v>
      </c>
    </row>
    <row r="85" spans="1:6" s="864" customFormat="1" ht="24">
      <c r="A85" s="12">
        <v>2019</v>
      </c>
      <c r="B85" s="12">
        <v>8</v>
      </c>
      <c r="C85" s="12">
        <v>7</v>
      </c>
      <c r="D85" s="18" t="s">
        <v>1109</v>
      </c>
      <c r="E85" s="101" t="s">
        <v>49</v>
      </c>
      <c r="F85" s="19" t="s">
        <v>4521</v>
      </c>
    </row>
    <row r="86" spans="1:6" s="864" customFormat="1" ht="24">
      <c r="A86" s="12">
        <v>2019</v>
      </c>
      <c r="B86" s="12">
        <v>8</v>
      </c>
      <c r="C86" s="12">
        <v>8</v>
      </c>
      <c r="D86" s="18" t="s">
        <v>1109</v>
      </c>
      <c r="E86" s="101" t="s">
        <v>49</v>
      </c>
      <c r="F86" s="19" t="s">
        <v>4523</v>
      </c>
    </row>
    <row r="87" spans="1:6" s="864" customFormat="1" ht="24">
      <c r="A87" s="12">
        <v>2019</v>
      </c>
      <c r="B87" s="12">
        <v>9</v>
      </c>
      <c r="C87" s="12">
        <v>12</v>
      </c>
      <c r="D87" s="18" t="s">
        <v>1109</v>
      </c>
      <c r="E87" s="101" t="s">
        <v>49</v>
      </c>
      <c r="F87" s="19" t="s">
        <v>4589</v>
      </c>
    </row>
    <row r="88" spans="1:6" s="864" customFormat="1" ht="24">
      <c r="A88" s="12">
        <v>2019</v>
      </c>
      <c r="B88" s="12">
        <v>9</v>
      </c>
      <c r="C88" s="12">
        <v>12</v>
      </c>
      <c r="D88" s="18" t="s">
        <v>1109</v>
      </c>
      <c r="E88" s="101" t="s">
        <v>49</v>
      </c>
      <c r="F88" s="19" t="s">
        <v>4590</v>
      </c>
    </row>
    <row r="89" spans="1:6" ht="24">
      <c r="A89" s="12">
        <v>2019</v>
      </c>
      <c r="B89" s="12">
        <v>9</v>
      </c>
      <c r="C89" s="12">
        <v>13</v>
      </c>
      <c r="D89" s="18" t="s">
        <v>1109</v>
      </c>
      <c r="E89" s="101" t="s">
        <v>4592</v>
      </c>
      <c r="F89" s="19" t="s">
        <v>4591</v>
      </c>
    </row>
    <row r="90" spans="1:6" ht="24">
      <c r="A90" s="12">
        <v>2018</v>
      </c>
      <c r="B90" s="12">
        <v>1</v>
      </c>
      <c r="C90" s="12">
        <v>10</v>
      </c>
      <c r="D90" s="18" t="s">
        <v>1109</v>
      </c>
      <c r="E90" s="167" t="s">
        <v>2548</v>
      </c>
      <c r="F90" s="19" t="s">
        <v>2753</v>
      </c>
    </row>
    <row r="91" spans="1:6" ht="24">
      <c r="A91" s="12">
        <v>2018</v>
      </c>
      <c r="B91" s="12">
        <v>1</v>
      </c>
      <c r="C91" s="12">
        <v>10</v>
      </c>
      <c r="D91" s="18" t="s">
        <v>1109</v>
      </c>
      <c r="E91" s="167" t="s">
        <v>2548</v>
      </c>
      <c r="F91" s="19" t="s">
        <v>2752</v>
      </c>
    </row>
    <row r="92" spans="1:6" ht="24">
      <c r="A92" s="12">
        <v>2018</v>
      </c>
      <c r="B92" s="12">
        <v>1</v>
      </c>
      <c r="C92" s="12">
        <v>11</v>
      </c>
      <c r="D92" s="18" t="s">
        <v>1109</v>
      </c>
      <c r="E92" s="167" t="s">
        <v>2548</v>
      </c>
      <c r="F92" s="19" t="s">
        <v>2751</v>
      </c>
    </row>
    <row r="93" spans="1:6" ht="24">
      <c r="A93" s="12">
        <v>2018</v>
      </c>
      <c r="B93" s="12">
        <v>2</v>
      </c>
      <c r="C93" s="12">
        <v>16</v>
      </c>
      <c r="D93" s="18" t="s">
        <v>1109</v>
      </c>
      <c r="E93" s="167" t="s">
        <v>2548</v>
      </c>
      <c r="F93" s="19" t="s">
        <v>2750</v>
      </c>
    </row>
    <row r="94" spans="1:6" ht="36">
      <c r="A94" s="12">
        <v>2018</v>
      </c>
      <c r="B94" s="12">
        <v>2</v>
      </c>
      <c r="C94" s="12">
        <v>16</v>
      </c>
      <c r="D94" s="18" t="s">
        <v>1109</v>
      </c>
      <c r="E94" s="167" t="s">
        <v>2548</v>
      </c>
      <c r="F94" s="19" t="s">
        <v>2749</v>
      </c>
    </row>
    <row r="95" spans="1:6" ht="36">
      <c r="A95" s="12">
        <v>2018</v>
      </c>
      <c r="B95" s="12">
        <v>3</v>
      </c>
      <c r="C95" s="12">
        <v>15</v>
      </c>
      <c r="D95" s="18" t="s">
        <v>1109</v>
      </c>
      <c r="E95" s="167" t="s">
        <v>2548</v>
      </c>
      <c r="F95" s="19" t="s">
        <v>2748</v>
      </c>
    </row>
    <row r="96" spans="1:6" ht="36">
      <c r="A96" s="12">
        <v>2018</v>
      </c>
      <c r="B96" s="12">
        <v>3</v>
      </c>
      <c r="C96" s="12">
        <v>16</v>
      </c>
      <c r="D96" s="18" t="s">
        <v>1109</v>
      </c>
      <c r="E96" s="167" t="s">
        <v>2548</v>
      </c>
      <c r="F96" s="19" t="s">
        <v>2747</v>
      </c>
    </row>
    <row r="97" spans="1:6" ht="24">
      <c r="A97" s="12">
        <v>2018</v>
      </c>
      <c r="B97" s="12">
        <v>3</v>
      </c>
      <c r="C97" s="12">
        <v>16</v>
      </c>
      <c r="D97" s="18" t="s">
        <v>1109</v>
      </c>
      <c r="E97" s="167" t="s">
        <v>2548</v>
      </c>
      <c r="F97" s="19" t="s">
        <v>2754</v>
      </c>
    </row>
    <row r="98" spans="1:6" ht="24">
      <c r="A98" s="12">
        <v>2018</v>
      </c>
      <c r="B98" s="12">
        <v>3</v>
      </c>
      <c r="C98" s="12">
        <v>28</v>
      </c>
      <c r="D98" s="18" t="s">
        <v>1109</v>
      </c>
      <c r="E98" s="167" t="s">
        <v>2548</v>
      </c>
      <c r="F98" s="19" t="s">
        <v>2756</v>
      </c>
    </row>
    <row r="99" spans="1:6" ht="24">
      <c r="A99" s="12">
        <v>2018</v>
      </c>
      <c r="B99" s="12">
        <v>3</v>
      </c>
      <c r="C99" s="12">
        <v>28</v>
      </c>
      <c r="D99" s="18" t="s">
        <v>1109</v>
      </c>
      <c r="E99" s="167" t="s">
        <v>2548</v>
      </c>
      <c r="F99" s="19" t="s">
        <v>2755</v>
      </c>
    </row>
    <row r="100" spans="1:6" ht="36">
      <c r="A100" s="12">
        <v>2018</v>
      </c>
      <c r="B100" s="12">
        <v>3</v>
      </c>
      <c r="C100" s="12">
        <v>29</v>
      </c>
      <c r="D100" s="18" t="s">
        <v>1109</v>
      </c>
      <c r="E100" s="167" t="s">
        <v>2548</v>
      </c>
      <c r="F100" s="19" t="s">
        <v>3549</v>
      </c>
    </row>
    <row r="101" spans="1:6" ht="36">
      <c r="A101" s="12">
        <v>2018</v>
      </c>
      <c r="B101" s="12">
        <v>4</v>
      </c>
      <c r="C101" s="12">
        <v>11</v>
      </c>
      <c r="D101" s="18" t="s">
        <v>1109</v>
      </c>
      <c r="E101" s="167" t="s">
        <v>2548</v>
      </c>
      <c r="F101" s="19" t="s">
        <v>3550</v>
      </c>
    </row>
    <row r="102" spans="1:6" ht="24">
      <c r="A102" s="12">
        <v>2018</v>
      </c>
      <c r="B102" s="12">
        <v>4</v>
      </c>
      <c r="C102" s="12">
        <v>12</v>
      </c>
      <c r="D102" s="18" t="s">
        <v>1109</v>
      </c>
      <c r="E102" s="167" t="s">
        <v>2548</v>
      </c>
      <c r="F102" s="19" t="s">
        <v>3649</v>
      </c>
    </row>
    <row r="103" spans="1:6" ht="24">
      <c r="A103" s="12">
        <v>2018</v>
      </c>
      <c r="B103" s="12">
        <v>4</v>
      </c>
      <c r="C103" s="12">
        <v>12</v>
      </c>
      <c r="D103" s="18" t="s">
        <v>1109</v>
      </c>
      <c r="E103" s="167" t="s">
        <v>2548</v>
      </c>
      <c r="F103" s="19" t="s">
        <v>3551</v>
      </c>
    </row>
    <row r="104" spans="1:6" ht="24">
      <c r="A104" s="12">
        <v>2018</v>
      </c>
      <c r="B104" s="12">
        <v>4</v>
      </c>
      <c r="C104" s="12">
        <v>12</v>
      </c>
      <c r="D104" s="18" t="s">
        <v>1109</v>
      </c>
      <c r="E104" s="167" t="s">
        <v>2548</v>
      </c>
      <c r="F104" s="19" t="s">
        <v>3552</v>
      </c>
    </row>
    <row r="105" spans="1:6" ht="24">
      <c r="A105" s="12">
        <v>2018</v>
      </c>
      <c r="B105" s="12">
        <v>5</v>
      </c>
      <c r="C105" s="12">
        <v>17</v>
      </c>
      <c r="D105" s="18" t="s">
        <v>1109</v>
      </c>
      <c r="E105" s="167" t="s">
        <v>2548</v>
      </c>
      <c r="F105" s="19" t="s">
        <v>3648</v>
      </c>
    </row>
    <row r="106" spans="1:6" ht="36">
      <c r="A106" s="12">
        <v>2018</v>
      </c>
      <c r="B106" s="12">
        <v>5</v>
      </c>
      <c r="C106" s="12">
        <v>17</v>
      </c>
      <c r="D106" s="18" t="s">
        <v>1109</v>
      </c>
      <c r="E106" s="167" t="s">
        <v>2548</v>
      </c>
      <c r="F106" s="19" t="s">
        <v>3650</v>
      </c>
    </row>
    <row r="107" spans="1:6" ht="24">
      <c r="A107" s="12">
        <v>2018</v>
      </c>
      <c r="B107" s="12">
        <v>5</v>
      </c>
      <c r="C107" s="12">
        <v>18</v>
      </c>
      <c r="D107" s="18" t="s">
        <v>1109</v>
      </c>
      <c r="E107" s="167" t="s">
        <v>2548</v>
      </c>
      <c r="F107" s="19" t="s">
        <v>3651</v>
      </c>
    </row>
    <row r="108" spans="1:6" ht="36">
      <c r="A108" s="12">
        <v>2016</v>
      </c>
      <c r="B108" s="12">
        <v>11</v>
      </c>
      <c r="C108" s="12">
        <v>12</v>
      </c>
      <c r="D108" s="18" t="s">
        <v>1109</v>
      </c>
      <c r="E108" s="96" t="s">
        <v>1114</v>
      </c>
      <c r="F108" s="19" t="s">
        <v>1310</v>
      </c>
    </row>
    <row r="109" spans="1:6" ht="48">
      <c r="A109" s="12">
        <v>2016</v>
      </c>
      <c r="B109" s="12">
        <v>11</v>
      </c>
      <c r="C109" s="12">
        <v>12</v>
      </c>
      <c r="D109" s="18" t="s">
        <v>1109</v>
      </c>
      <c r="E109" s="96" t="s">
        <v>1114</v>
      </c>
      <c r="F109" s="19" t="s">
        <v>1311</v>
      </c>
    </row>
    <row r="110" spans="1:6" ht="48">
      <c r="A110" s="12">
        <v>2016</v>
      </c>
      <c r="B110" s="12">
        <v>11</v>
      </c>
      <c r="C110" s="12">
        <v>25</v>
      </c>
      <c r="D110" s="18" t="s">
        <v>1109</v>
      </c>
      <c r="E110" s="96" t="s">
        <v>1114</v>
      </c>
      <c r="F110" s="19" t="s">
        <v>1312</v>
      </c>
    </row>
    <row r="111" spans="1:6" ht="36">
      <c r="A111" s="12">
        <v>2016</v>
      </c>
      <c r="B111" s="12">
        <v>11</v>
      </c>
      <c r="C111" s="12">
        <v>25</v>
      </c>
      <c r="D111" s="18" t="s">
        <v>1109</v>
      </c>
      <c r="E111" s="96" t="s">
        <v>1114</v>
      </c>
      <c r="F111" s="19" t="s">
        <v>1313</v>
      </c>
    </row>
    <row r="112" spans="1:6" ht="24">
      <c r="A112" s="12">
        <v>2016</v>
      </c>
      <c r="B112" s="12">
        <v>12</v>
      </c>
      <c r="C112" s="12">
        <v>17</v>
      </c>
      <c r="D112" s="18" t="s">
        <v>1109</v>
      </c>
      <c r="E112" s="96" t="s">
        <v>1114</v>
      </c>
      <c r="F112" s="19" t="s">
        <v>1314</v>
      </c>
    </row>
    <row r="113" spans="1:6" ht="36">
      <c r="A113" s="12">
        <v>2016</v>
      </c>
      <c r="B113" s="12">
        <v>12</v>
      </c>
      <c r="C113" s="12">
        <v>17</v>
      </c>
      <c r="D113" s="18" t="s">
        <v>1109</v>
      </c>
      <c r="E113" s="96" t="s">
        <v>1114</v>
      </c>
      <c r="F113" s="19" t="s">
        <v>1315</v>
      </c>
    </row>
    <row r="114" spans="1:6" ht="36">
      <c r="A114" s="12">
        <v>2016</v>
      </c>
      <c r="B114" s="12">
        <v>12</v>
      </c>
      <c r="C114" s="12">
        <v>28</v>
      </c>
      <c r="D114" s="18" t="s">
        <v>1109</v>
      </c>
      <c r="E114" s="96" t="s">
        <v>1114</v>
      </c>
      <c r="F114" s="19" t="s">
        <v>1340</v>
      </c>
    </row>
    <row r="115" spans="1:6" ht="24">
      <c r="A115" s="12">
        <v>2016</v>
      </c>
      <c r="B115" s="12">
        <v>12</v>
      </c>
      <c r="C115" s="12">
        <v>28</v>
      </c>
      <c r="D115" s="18" t="s">
        <v>1109</v>
      </c>
      <c r="E115" s="96" t="s">
        <v>1114</v>
      </c>
      <c r="F115" s="19" t="s">
        <v>1341</v>
      </c>
    </row>
    <row r="116" spans="1:6" ht="36">
      <c r="A116" s="12">
        <v>2017</v>
      </c>
      <c r="B116" s="12">
        <v>1</v>
      </c>
      <c r="C116" s="12">
        <v>27</v>
      </c>
      <c r="D116" s="18" t="s">
        <v>1109</v>
      </c>
      <c r="E116" s="96" t="s">
        <v>1114</v>
      </c>
      <c r="F116" s="19" t="s">
        <v>1317</v>
      </c>
    </row>
    <row r="117" spans="1:6" ht="36">
      <c r="A117" s="12">
        <v>2017</v>
      </c>
      <c r="B117" s="12">
        <v>1</v>
      </c>
      <c r="C117" s="12">
        <v>27</v>
      </c>
      <c r="D117" s="18" t="s">
        <v>1109</v>
      </c>
      <c r="E117" s="96" t="s">
        <v>1114</v>
      </c>
      <c r="F117" s="19" t="s">
        <v>1318</v>
      </c>
    </row>
    <row r="118" spans="1:6" ht="24">
      <c r="A118" s="12">
        <v>2017</v>
      </c>
      <c r="B118" s="12">
        <v>2</v>
      </c>
      <c r="C118" s="12">
        <v>4</v>
      </c>
      <c r="D118" s="18" t="s">
        <v>1109</v>
      </c>
      <c r="E118" s="96" t="s">
        <v>1114</v>
      </c>
      <c r="F118" s="19" t="s">
        <v>1319</v>
      </c>
    </row>
    <row r="119" spans="1:6" ht="36">
      <c r="A119" s="12">
        <v>2017</v>
      </c>
      <c r="B119" s="12">
        <v>2</v>
      </c>
      <c r="C119" s="12">
        <v>4</v>
      </c>
      <c r="D119" s="18" t="s">
        <v>1109</v>
      </c>
      <c r="E119" s="96" t="s">
        <v>1114</v>
      </c>
      <c r="F119" s="19" t="s">
        <v>1320</v>
      </c>
    </row>
    <row r="120" spans="1:6" ht="36">
      <c r="A120" s="12">
        <v>2017</v>
      </c>
      <c r="B120" s="12">
        <v>2</v>
      </c>
      <c r="C120" s="12">
        <v>10</v>
      </c>
      <c r="D120" s="18" t="s">
        <v>1109</v>
      </c>
      <c r="E120" s="96" t="s">
        <v>1114</v>
      </c>
      <c r="F120" s="19" t="s">
        <v>1377</v>
      </c>
    </row>
    <row r="121" spans="1:6" ht="36">
      <c r="A121" s="12">
        <v>2017</v>
      </c>
      <c r="B121" s="12">
        <v>2</v>
      </c>
      <c r="C121" s="12">
        <v>10</v>
      </c>
      <c r="D121" s="18" t="s">
        <v>1109</v>
      </c>
      <c r="E121" s="96" t="s">
        <v>1114</v>
      </c>
      <c r="F121" s="19" t="s">
        <v>1378</v>
      </c>
    </row>
    <row r="122" spans="1:6" ht="36">
      <c r="A122" s="12">
        <v>2017</v>
      </c>
      <c r="B122" s="12">
        <v>2</v>
      </c>
      <c r="C122" s="12">
        <v>19</v>
      </c>
      <c r="D122" s="18" t="s">
        <v>1109</v>
      </c>
      <c r="E122" s="96" t="s">
        <v>1114</v>
      </c>
      <c r="F122" s="19" t="s">
        <v>1379</v>
      </c>
    </row>
    <row r="123" spans="1:6" ht="36">
      <c r="A123" s="12">
        <v>2017</v>
      </c>
      <c r="B123" s="12">
        <v>2</v>
      </c>
      <c r="C123" s="12">
        <v>19</v>
      </c>
      <c r="D123" s="18" t="s">
        <v>1109</v>
      </c>
      <c r="E123" s="96" t="s">
        <v>1114</v>
      </c>
      <c r="F123" s="19" t="s">
        <v>1381</v>
      </c>
    </row>
    <row r="124" spans="1:6" ht="48">
      <c r="A124" s="12">
        <v>2017</v>
      </c>
      <c r="B124" s="12">
        <v>2</v>
      </c>
      <c r="C124" s="12">
        <v>24</v>
      </c>
      <c r="D124" s="18" t="s">
        <v>1109</v>
      </c>
      <c r="E124" s="96" t="s">
        <v>1114</v>
      </c>
      <c r="F124" s="19" t="s">
        <v>2474</v>
      </c>
    </row>
    <row r="125" spans="1:6" ht="36">
      <c r="A125" s="12">
        <v>2017</v>
      </c>
      <c r="B125" s="12">
        <v>2</v>
      </c>
      <c r="C125" s="12">
        <v>24</v>
      </c>
      <c r="D125" s="18" t="s">
        <v>1109</v>
      </c>
      <c r="E125" s="96" t="s">
        <v>1114</v>
      </c>
      <c r="F125" s="19" t="s">
        <v>2475</v>
      </c>
    </row>
    <row r="126" spans="1:6" ht="36">
      <c r="A126" s="12">
        <v>2017</v>
      </c>
      <c r="B126" s="12">
        <v>3</v>
      </c>
      <c r="C126" s="12">
        <v>18</v>
      </c>
      <c r="D126" s="18" t="s">
        <v>1109</v>
      </c>
      <c r="E126" s="96" t="s">
        <v>1114</v>
      </c>
      <c r="F126" s="19" t="s">
        <v>1410</v>
      </c>
    </row>
    <row r="127" spans="1:6" ht="36">
      <c r="A127" s="12">
        <v>2017</v>
      </c>
      <c r="B127" s="12">
        <v>3</v>
      </c>
      <c r="C127" s="12">
        <v>18</v>
      </c>
      <c r="D127" s="18" t="s">
        <v>1109</v>
      </c>
      <c r="E127" s="96" t="s">
        <v>1114</v>
      </c>
      <c r="F127" s="19" t="s">
        <v>1409</v>
      </c>
    </row>
    <row r="128" spans="1:6" ht="36">
      <c r="A128" s="12">
        <v>2017</v>
      </c>
      <c r="B128" s="12">
        <v>3</v>
      </c>
      <c r="C128" s="12">
        <v>31</v>
      </c>
      <c r="D128" s="18" t="s">
        <v>1109</v>
      </c>
      <c r="E128" s="96" t="s">
        <v>1114</v>
      </c>
      <c r="F128" s="19" t="s">
        <v>1421</v>
      </c>
    </row>
    <row r="129" spans="1:6" ht="36">
      <c r="A129" s="12">
        <v>2017</v>
      </c>
      <c r="B129" s="12">
        <v>3</v>
      </c>
      <c r="C129" s="12">
        <v>31</v>
      </c>
      <c r="D129" s="18" t="s">
        <v>1109</v>
      </c>
      <c r="E129" s="96" t="s">
        <v>1114</v>
      </c>
      <c r="F129" s="19" t="s">
        <v>1422</v>
      </c>
    </row>
    <row r="130" spans="1:6" ht="36">
      <c r="A130" s="12">
        <v>2017</v>
      </c>
      <c r="B130" s="12">
        <v>4</v>
      </c>
      <c r="C130" s="12">
        <v>6</v>
      </c>
      <c r="D130" s="18" t="s">
        <v>1109</v>
      </c>
      <c r="E130" s="96" t="s">
        <v>1114</v>
      </c>
      <c r="F130" s="19" t="s">
        <v>1424</v>
      </c>
    </row>
    <row r="131" spans="1:6" ht="24">
      <c r="A131" s="12">
        <v>2017</v>
      </c>
      <c r="B131" s="12">
        <v>4</v>
      </c>
      <c r="C131" s="12">
        <v>6</v>
      </c>
      <c r="D131" s="18" t="s">
        <v>1109</v>
      </c>
      <c r="E131" s="96" t="s">
        <v>1114</v>
      </c>
      <c r="F131" s="19" t="s">
        <v>2594</v>
      </c>
    </row>
    <row r="132" spans="1:6" ht="36">
      <c r="A132" s="12">
        <v>2017</v>
      </c>
      <c r="B132" s="12">
        <v>5</v>
      </c>
      <c r="C132" s="12">
        <v>4</v>
      </c>
      <c r="D132" s="18" t="s">
        <v>1109</v>
      </c>
      <c r="E132" s="96" t="s">
        <v>1114</v>
      </c>
      <c r="F132" s="19" t="s">
        <v>1453</v>
      </c>
    </row>
    <row r="133" spans="1:6" ht="24">
      <c r="A133" s="12">
        <v>2017</v>
      </c>
      <c r="B133" s="12">
        <v>5</v>
      </c>
      <c r="C133" s="12">
        <v>5</v>
      </c>
      <c r="D133" s="18" t="s">
        <v>1109</v>
      </c>
      <c r="E133" s="96" t="s">
        <v>1114</v>
      </c>
      <c r="F133" s="19" t="s">
        <v>1454</v>
      </c>
    </row>
    <row r="134" spans="1:6" ht="36">
      <c r="A134" s="12">
        <v>2017</v>
      </c>
      <c r="B134" s="12">
        <v>5</v>
      </c>
      <c r="C134" s="12">
        <v>24</v>
      </c>
      <c r="D134" s="18" t="s">
        <v>1109</v>
      </c>
      <c r="E134" s="96" t="s">
        <v>1114</v>
      </c>
      <c r="F134" s="19" t="s">
        <v>1474</v>
      </c>
    </row>
    <row r="135" spans="1:6" ht="36">
      <c r="A135" s="12">
        <v>2017</v>
      </c>
      <c r="B135" s="12">
        <v>5</v>
      </c>
      <c r="C135" s="12">
        <v>24</v>
      </c>
      <c r="D135" s="18" t="s">
        <v>1109</v>
      </c>
      <c r="E135" s="96" t="s">
        <v>1114</v>
      </c>
      <c r="F135" s="19" t="s">
        <v>1680</v>
      </c>
    </row>
    <row r="136" spans="1:6" ht="48">
      <c r="A136" s="12">
        <v>2017</v>
      </c>
      <c r="B136" s="12">
        <v>6</v>
      </c>
      <c r="C136" s="12">
        <v>7</v>
      </c>
      <c r="D136" s="18" t="s">
        <v>1109</v>
      </c>
      <c r="E136" s="96" t="s">
        <v>1114</v>
      </c>
      <c r="F136" s="19" t="s">
        <v>1679</v>
      </c>
    </row>
    <row r="137" spans="1:6" ht="36">
      <c r="A137" s="12">
        <v>2015</v>
      </c>
      <c r="B137" s="12">
        <v>12</v>
      </c>
      <c r="C137" s="12">
        <v>20</v>
      </c>
      <c r="D137" s="18" t="s">
        <v>1109</v>
      </c>
      <c r="E137" s="95" t="s">
        <v>1185</v>
      </c>
      <c r="F137" s="19" t="s">
        <v>1321</v>
      </c>
    </row>
    <row r="138" spans="1:6" ht="36">
      <c r="A138" s="12">
        <v>2015</v>
      </c>
      <c r="B138" s="12">
        <v>12</v>
      </c>
      <c r="C138" s="12">
        <v>20</v>
      </c>
      <c r="D138" s="18" t="s">
        <v>1109</v>
      </c>
      <c r="E138" s="95" t="s">
        <v>1185</v>
      </c>
      <c r="F138" s="19" t="s">
        <v>3995</v>
      </c>
    </row>
    <row r="139" spans="1:6" ht="48">
      <c r="A139" s="12">
        <v>2016</v>
      </c>
      <c r="B139" s="12">
        <v>1</v>
      </c>
      <c r="C139" s="12">
        <v>3</v>
      </c>
      <c r="D139" s="18" t="s">
        <v>1109</v>
      </c>
      <c r="E139" s="95" t="s">
        <v>1185</v>
      </c>
      <c r="F139" s="19" t="s">
        <v>1322</v>
      </c>
    </row>
    <row r="140" spans="1:6" ht="36">
      <c r="A140" s="12">
        <v>2016</v>
      </c>
      <c r="B140" s="12">
        <v>1</v>
      </c>
      <c r="C140" s="12">
        <v>3</v>
      </c>
      <c r="D140" s="18" t="s">
        <v>1109</v>
      </c>
      <c r="E140" s="95" t="s">
        <v>1185</v>
      </c>
      <c r="F140" s="19" t="s">
        <v>1323</v>
      </c>
    </row>
    <row r="141" spans="1:6" ht="36">
      <c r="A141" s="12">
        <v>2016</v>
      </c>
      <c r="B141" s="12">
        <v>1</v>
      </c>
      <c r="C141" s="12">
        <v>10</v>
      </c>
      <c r="D141" s="18" t="s">
        <v>1109</v>
      </c>
      <c r="E141" s="95" t="s">
        <v>1185</v>
      </c>
      <c r="F141" s="19" t="s">
        <v>1324</v>
      </c>
    </row>
    <row r="142" spans="1:6" ht="36">
      <c r="A142" s="12">
        <v>2016</v>
      </c>
      <c r="B142" s="12">
        <v>1</v>
      </c>
      <c r="C142" s="12">
        <v>10</v>
      </c>
      <c r="D142" s="18" t="s">
        <v>1109</v>
      </c>
      <c r="E142" s="95" t="s">
        <v>1185</v>
      </c>
      <c r="F142" s="19" t="s">
        <v>3996</v>
      </c>
    </row>
    <row r="143" spans="1:6" ht="36">
      <c r="A143" s="12">
        <v>2016</v>
      </c>
      <c r="B143" s="12">
        <v>1</v>
      </c>
      <c r="C143" s="12">
        <v>28</v>
      </c>
      <c r="D143" s="18" t="s">
        <v>1109</v>
      </c>
      <c r="E143" s="95" t="s">
        <v>1185</v>
      </c>
      <c r="F143" s="19" t="s">
        <v>1325</v>
      </c>
    </row>
    <row r="144" spans="1:6" ht="36">
      <c r="A144" s="12">
        <v>2016</v>
      </c>
      <c r="B144" s="12">
        <v>1</v>
      </c>
      <c r="C144" s="12">
        <v>28</v>
      </c>
      <c r="D144" s="18" t="s">
        <v>1109</v>
      </c>
      <c r="E144" s="95" t="s">
        <v>1185</v>
      </c>
      <c r="F144" s="19" t="s">
        <v>1326</v>
      </c>
    </row>
    <row r="145" spans="1:6" ht="36">
      <c r="A145" s="12">
        <v>2016</v>
      </c>
      <c r="B145" s="12">
        <v>1</v>
      </c>
      <c r="C145" s="12">
        <v>28</v>
      </c>
      <c r="D145" s="18" t="s">
        <v>1109</v>
      </c>
      <c r="E145" s="95" t="s">
        <v>1185</v>
      </c>
      <c r="F145" s="19" t="s">
        <v>1327</v>
      </c>
    </row>
    <row r="146" spans="1:6" ht="36">
      <c r="A146" s="12">
        <v>2016</v>
      </c>
      <c r="B146" s="12">
        <v>2</v>
      </c>
      <c r="C146" s="12">
        <v>10</v>
      </c>
      <c r="D146" s="18" t="s">
        <v>1109</v>
      </c>
      <c r="E146" s="95" t="s">
        <v>1185</v>
      </c>
      <c r="F146" s="19" t="s">
        <v>4198</v>
      </c>
    </row>
    <row r="147" spans="1:6" ht="36">
      <c r="A147" s="12">
        <v>2016</v>
      </c>
      <c r="B147" s="12">
        <v>2</v>
      </c>
      <c r="C147" s="12">
        <v>10</v>
      </c>
      <c r="D147" s="18" t="s">
        <v>1109</v>
      </c>
      <c r="E147" s="95" t="s">
        <v>1185</v>
      </c>
      <c r="F147" s="19" t="s">
        <v>4199</v>
      </c>
    </row>
    <row r="148" spans="1:6" ht="36">
      <c r="A148" s="12">
        <v>2016</v>
      </c>
      <c r="B148" s="12">
        <v>2</v>
      </c>
      <c r="C148" s="12">
        <v>21</v>
      </c>
      <c r="D148" s="18" t="s">
        <v>1109</v>
      </c>
      <c r="E148" s="95" t="s">
        <v>1185</v>
      </c>
      <c r="F148" s="19" t="s">
        <v>1330</v>
      </c>
    </row>
    <row r="149" spans="1:6" ht="36">
      <c r="A149" s="12">
        <v>2016</v>
      </c>
      <c r="B149" s="12">
        <v>2</v>
      </c>
      <c r="C149" s="12">
        <v>21</v>
      </c>
      <c r="D149" s="18" t="s">
        <v>1109</v>
      </c>
      <c r="E149" s="95" t="s">
        <v>1185</v>
      </c>
      <c r="F149" s="19" t="s">
        <v>1331</v>
      </c>
    </row>
    <row r="150" spans="1:6" ht="36">
      <c r="A150" s="12">
        <v>2016</v>
      </c>
      <c r="B150" s="12">
        <v>2</v>
      </c>
      <c r="C150" s="12">
        <v>26</v>
      </c>
      <c r="D150" s="18" t="s">
        <v>1109</v>
      </c>
      <c r="E150" s="95" t="s">
        <v>1185</v>
      </c>
      <c r="F150" s="19" t="s">
        <v>1332</v>
      </c>
    </row>
    <row r="151" spans="1:6" ht="36">
      <c r="A151" s="12">
        <v>2016</v>
      </c>
      <c r="B151" s="12">
        <v>2</v>
      </c>
      <c r="C151" s="12">
        <v>26</v>
      </c>
      <c r="D151" s="18" t="s">
        <v>1109</v>
      </c>
      <c r="E151" s="95" t="s">
        <v>1185</v>
      </c>
      <c r="F151" s="19" t="s">
        <v>1333</v>
      </c>
    </row>
    <row r="152" spans="1:6" ht="48">
      <c r="A152" s="12">
        <v>2016</v>
      </c>
      <c r="B152" s="12">
        <v>3</v>
      </c>
      <c r="C152" s="12">
        <v>9</v>
      </c>
      <c r="D152" s="18" t="s">
        <v>1109</v>
      </c>
      <c r="E152" s="95" t="s">
        <v>1185</v>
      </c>
      <c r="F152" s="19" t="s">
        <v>1334</v>
      </c>
    </row>
    <row r="153" spans="1:6" ht="36">
      <c r="A153" s="12">
        <v>2016</v>
      </c>
      <c r="B153" s="12">
        <v>3</v>
      </c>
      <c r="C153" s="12">
        <v>12</v>
      </c>
      <c r="D153" s="18" t="s">
        <v>1109</v>
      </c>
      <c r="E153" s="95" t="s">
        <v>1185</v>
      </c>
      <c r="F153" s="19" t="s">
        <v>1335</v>
      </c>
    </row>
  </sheetData>
  <autoFilter ref="A4:F154" xr:uid="{00000000-0009-0000-0000-000003000000}"/>
  <sortState xmlns:xlrd2="http://schemas.microsoft.com/office/spreadsheetml/2017/richdata2" ref="A12:F24">
    <sortCondition ref="F12:F24"/>
  </sortState>
  <mergeCells count="2">
    <mergeCell ref="A1:F1"/>
    <mergeCell ref="A2:F2"/>
  </mergeCells>
  <phoneticPr fontId="3"/>
  <hyperlinks>
    <hyperlink ref="A2" r:id="rId1" display="高原清光HP" xr:uid="{00000000-0004-0000-0300-000000000000}"/>
    <hyperlink ref="A1" r:id="rId2" xr:uid="{00000000-0004-0000-0300-000001000000}"/>
  </hyperlinks>
  <printOptions horizontalCentered="1"/>
  <pageMargins left="0.39370078740157483" right="0.39370078740157483" top="0.39370078740157483" bottom="0.39370078740157483" header="0.19685039370078741" footer="0.19685039370078741"/>
  <pageSetup paperSize="9" orientation="portrait" r:id="rId3"/>
  <headerFooter alignWithMargins="0">
    <oddFooter>&amp;C&amp;P/&amp;N&amp;R&amp;9&amp;F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76"/>
  <sheetViews>
    <sheetView workbookViewId="0">
      <pane ySplit="1" topLeftCell="A158" activePane="bottomLeft" state="frozen"/>
      <selection pane="bottomLeft" activeCell="H153" sqref="H153"/>
    </sheetView>
  </sheetViews>
  <sheetFormatPr defaultRowHeight="11.25" outlineLevelRow="1"/>
  <cols>
    <col min="1" max="1" width="7.5" style="797" bestFit="1" customWidth="1"/>
    <col min="2" max="2" width="15.125" style="797" customWidth="1"/>
    <col min="3" max="9" width="6.125" style="797" customWidth="1"/>
    <col min="10" max="10" width="11.625" style="797" bestFit="1" customWidth="1"/>
    <col min="11" max="11" width="9.625" style="797" bestFit="1" customWidth="1"/>
    <col min="12" max="12" width="4.375" style="797" customWidth="1"/>
    <col min="13" max="13" width="46.125" style="797" customWidth="1"/>
    <col min="14" max="16384" width="9" style="797"/>
  </cols>
  <sheetData>
    <row r="1" spans="1:13" ht="22.5">
      <c r="A1" s="795" t="s">
        <v>56</v>
      </c>
      <c r="B1" s="795" t="s">
        <v>1683</v>
      </c>
      <c r="C1" s="796" t="s">
        <v>2337</v>
      </c>
      <c r="D1" s="796" t="s">
        <v>4457</v>
      </c>
      <c r="E1" s="795" t="s">
        <v>2336</v>
      </c>
      <c r="F1" s="796" t="s">
        <v>4172</v>
      </c>
      <c r="G1" s="795" t="s">
        <v>4454</v>
      </c>
      <c r="H1" s="795" t="s">
        <v>4455</v>
      </c>
      <c r="I1" s="795" t="s">
        <v>4456</v>
      </c>
      <c r="J1" s="796" t="s">
        <v>1684</v>
      </c>
      <c r="K1" s="796" t="s">
        <v>1685</v>
      </c>
      <c r="L1" s="796" t="s">
        <v>2334</v>
      </c>
      <c r="M1" s="795" t="s">
        <v>4404</v>
      </c>
    </row>
    <row r="2" spans="1:13" outlineLevel="1">
      <c r="A2" s="798" t="s">
        <v>2335</v>
      </c>
      <c r="B2" s="799" t="s">
        <v>1686</v>
      </c>
      <c r="C2" s="842">
        <v>16.2</v>
      </c>
      <c r="D2" s="847">
        <v>0.2951388888888889</v>
      </c>
      <c r="E2" s="800">
        <v>17.8</v>
      </c>
      <c r="F2" s="847">
        <v>0.2951388888888889</v>
      </c>
      <c r="G2" s="801">
        <v>0.24166666666666667</v>
      </c>
      <c r="H2" s="801">
        <v>3.2638888888888891E-2</v>
      </c>
      <c r="I2" s="801">
        <v>0.27430555555555552</v>
      </c>
      <c r="J2" s="799" t="s">
        <v>3961</v>
      </c>
      <c r="K2" s="799" t="s">
        <v>553</v>
      </c>
      <c r="L2" s="799">
        <v>3</v>
      </c>
      <c r="M2" s="802" t="s">
        <v>265</v>
      </c>
    </row>
    <row r="3" spans="1:13" outlineLevel="1">
      <c r="A3" s="798" t="s">
        <v>1687</v>
      </c>
      <c r="B3" s="799" t="s">
        <v>1688</v>
      </c>
      <c r="C3" s="842">
        <v>19.399999999999999</v>
      </c>
      <c r="D3" s="843">
        <v>0.2951388888888889</v>
      </c>
      <c r="E3" s="800">
        <v>19.2</v>
      </c>
      <c r="F3" s="843">
        <v>0.25</v>
      </c>
      <c r="G3" s="803">
        <v>0.23055555555555554</v>
      </c>
      <c r="H3" s="803">
        <v>2.8472222222222222E-2</v>
      </c>
      <c r="I3" s="803">
        <v>0.2590277777777778</v>
      </c>
      <c r="J3" s="799" t="s">
        <v>562</v>
      </c>
      <c r="K3" s="799" t="s">
        <v>553</v>
      </c>
      <c r="L3" s="799">
        <v>3</v>
      </c>
      <c r="M3" s="802" t="s">
        <v>266</v>
      </c>
    </row>
    <row r="4" spans="1:13" outlineLevel="1">
      <c r="A4" s="798" t="s">
        <v>1689</v>
      </c>
      <c r="B4" s="799" t="s">
        <v>1690</v>
      </c>
      <c r="C4" s="842">
        <v>14.7</v>
      </c>
      <c r="D4" s="843">
        <v>0.25</v>
      </c>
      <c r="E4" s="800">
        <v>14.7</v>
      </c>
      <c r="F4" s="843">
        <v>0.25</v>
      </c>
      <c r="G4" s="803">
        <v>0.21805555555555556</v>
      </c>
      <c r="H4" s="803">
        <v>4.2361111111111106E-2</v>
      </c>
      <c r="I4" s="803">
        <v>0.26041666666666669</v>
      </c>
      <c r="J4" s="799" t="s">
        <v>576</v>
      </c>
      <c r="K4" s="799" t="s">
        <v>577</v>
      </c>
      <c r="L4" s="799">
        <v>3</v>
      </c>
      <c r="M4" s="802" t="s">
        <v>267</v>
      </c>
    </row>
    <row r="5" spans="1:13" outlineLevel="1">
      <c r="A5" s="798" t="s">
        <v>1691</v>
      </c>
      <c r="B5" s="799" t="s">
        <v>1692</v>
      </c>
      <c r="C5" s="842">
        <v>8</v>
      </c>
      <c r="D5" s="843">
        <v>0.14583333333333334</v>
      </c>
      <c r="E5" s="800">
        <v>9.1999999999999993</v>
      </c>
      <c r="F5" s="843">
        <v>0.14583333333333334</v>
      </c>
      <c r="G5" s="803">
        <v>0.12708333333333333</v>
      </c>
      <c r="H5" s="803">
        <v>2.013888888888889E-2</v>
      </c>
      <c r="I5" s="803">
        <v>0.14722222222222223</v>
      </c>
      <c r="J5" s="799" t="s">
        <v>584</v>
      </c>
      <c r="K5" s="799" t="s">
        <v>585</v>
      </c>
      <c r="L5" s="799">
        <v>2</v>
      </c>
      <c r="M5" s="802" t="s">
        <v>268</v>
      </c>
    </row>
    <row r="6" spans="1:13" outlineLevel="1">
      <c r="A6" s="798" t="s">
        <v>1693</v>
      </c>
      <c r="B6" s="799" t="s">
        <v>1694</v>
      </c>
      <c r="C6" s="842">
        <v>9</v>
      </c>
      <c r="D6" s="843">
        <v>0.18055555555555555</v>
      </c>
      <c r="E6" s="800">
        <v>8</v>
      </c>
      <c r="F6" s="843">
        <v>0.18055555555555555</v>
      </c>
      <c r="G6" s="803">
        <v>0.19444444444444445</v>
      </c>
      <c r="H6" s="803">
        <v>1.9444444444444445E-2</v>
      </c>
      <c r="I6" s="803">
        <v>0.21388888888888891</v>
      </c>
      <c r="J6" s="799" t="s">
        <v>584</v>
      </c>
      <c r="K6" s="799" t="s">
        <v>3685</v>
      </c>
      <c r="L6" s="799">
        <v>3</v>
      </c>
      <c r="M6" s="802" t="s">
        <v>269</v>
      </c>
    </row>
    <row r="7" spans="1:13" outlineLevel="1">
      <c r="A7" s="798" t="s">
        <v>1695</v>
      </c>
      <c r="B7" s="799" t="s">
        <v>1696</v>
      </c>
      <c r="C7" s="842">
        <v>11.5</v>
      </c>
      <c r="D7" s="843">
        <v>0.1875</v>
      </c>
      <c r="E7" s="800">
        <v>14.9</v>
      </c>
      <c r="F7" s="843">
        <v>0.22569444444444445</v>
      </c>
      <c r="G7" s="803">
        <v>0.19722222222222222</v>
      </c>
      <c r="H7" s="803">
        <v>1.8055555555555557E-2</v>
      </c>
      <c r="I7" s="803">
        <v>0.21527777777777779</v>
      </c>
      <c r="J7" s="799" t="s">
        <v>606</v>
      </c>
      <c r="K7" s="799" t="s">
        <v>615</v>
      </c>
      <c r="L7" s="799">
        <v>2</v>
      </c>
      <c r="M7" s="802" t="s">
        <v>270</v>
      </c>
    </row>
    <row r="8" spans="1:13" outlineLevel="1">
      <c r="A8" s="798" t="s">
        <v>1697</v>
      </c>
      <c r="B8" s="799" t="s">
        <v>1698</v>
      </c>
      <c r="C8" s="842">
        <v>13.1</v>
      </c>
      <c r="D8" s="843">
        <v>0.20833333333333334</v>
      </c>
      <c r="E8" s="800">
        <v>16.399999999999999</v>
      </c>
      <c r="F8" s="843">
        <v>0.30555555555555552</v>
      </c>
      <c r="G8" s="803">
        <v>0.28819444444444448</v>
      </c>
      <c r="H8" s="803">
        <v>3.2638888888888891E-2</v>
      </c>
      <c r="I8" s="803">
        <v>0.32083333333333336</v>
      </c>
      <c r="J8" s="799" t="s">
        <v>3962</v>
      </c>
      <c r="K8" s="799" t="s">
        <v>3851</v>
      </c>
      <c r="L8" s="799">
        <v>3</v>
      </c>
      <c r="M8" s="802" t="s">
        <v>1661</v>
      </c>
    </row>
    <row r="9" spans="1:13">
      <c r="A9" s="804" t="s">
        <v>1699</v>
      </c>
      <c r="B9" s="805">
        <f>COUNTA(B2:B8)</f>
        <v>7</v>
      </c>
      <c r="C9" s="840">
        <f t="shared" ref="C9:I9" si="0">SUBTOTAL(9,C2:C8)</f>
        <v>91.899999999999991</v>
      </c>
      <c r="D9" s="841">
        <f t="shared" si="0"/>
        <v>1.5625</v>
      </c>
      <c r="E9" s="806">
        <f t="shared" si="0"/>
        <v>100.20000000000002</v>
      </c>
      <c r="F9" s="841">
        <f t="shared" si="0"/>
        <v>1.6527777777777777</v>
      </c>
      <c r="G9" s="807">
        <f t="shared" si="0"/>
        <v>1.4972222222222222</v>
      </c>
      <c r="H9" s="807">
        <f t="shared" si="0"/>
        <v>0.19374999999999998</v>
      </c>
      <c r="I9" s="807">
        <f t="shared" si="0"/>
        <v>1.6909722222222223</v>
      </c>
      <c r="J9" s="808"/>
      <c r="K9" s="805">
        <f>COUNTA(K2:K8)</f>
        <v>7</v>
      </c>
      <c r="L9" s="809"/>
      <c r="M9" s="810"/>
    </row>
    <row r="10" spans="1:13" outlineLevel="1">
      <c r="A10" s="798" t="s">
        <v>3903</v>
      </c>
      <c r="B10" s="799" t="s">
        <v>1700</v>
      </c>
      <c r="C10" s="848">
        <v>8.9</v>
      </c>
      <c r="D10" s="851">
        <v>0.125</v>
      </c>
      <c r="E10" s="800">
        <v>9</v>
      </c>
      <c r="F10" s="843">
        <v>0.12847222222222224</v>
      </c>
      <c r="G10" s="803">
        <v>0.17152777777777783</v>
      </c>
      <c r="H10" s="803">
        <v>9.0277777777777457E-3</v>
      </c>
      <c r="I10" s="803">
        <v>0.18055555555555558</v>
      </c>
      <c r="J10" s="799" t="s">
        <v>2014</v>
      </c>
      <c r="K10" s="799" t="s">
        <v>577</v>
      </c>
      <c r="L10" s="799">
        <v>3</v>
      </c>
      <c r="M10" s="802" t="s">
        <v>4405</v>
      </c>
    </row>
    <row r="11" spans="1:13" outlineLevel="1">
      <c r="A11" s="798" t="s">
        <v>1701</v>
      </c>
      <c r="B11" s="799" t="s">
        <v>1702</v>
      </c>
      <c r="C11" s="848">
        <v>9.5</v>
      </c>
      <c r="D11" s="851">
        <v>0.1111111111111111</v>
      </c>
      <c r="E11" s="800">
        <v>9.5</v>
      </c>
      <c r="F11" s="843">
        <v>0.13194444444444445</v>
      </c>
      <c r="G11" s="803">
        <v>0.14375000000000002</v>
      </c>
      <c r="H11" s="803">
        <v>1.5972222222222224E-2</v>
      </c>
      <c r="I11" s="803">
        <v>0.15972222222222224</v>
      </c>
      <c r="J11" s="799" t="s">
        <v>2014</v>
      </c>
      <c r="K11" s="799" t="s">
        <v>577</v>
      </c>
      <c r="L11" s="799">
        <v>2</v>
      </c>
      <c r="M11" s="802" t="s">
        <v>63</v>
      </c>
    </row>
    <row r="12" spans="1:13" outlineLevel="1">
      <c r="A12" s="798" t="s">
        <v>1703</v>
      </c>
      <c r="B12" s="799" t="s">
        <v>1704</v>
      </c>
      <c r="C12" s="848">
        <v>14.5</v>
      </c>
      <c r="D12" s="851">
        <v>0.1875</v>
      </c>
      <c r="E12" s="800">
        <v>14.5</v>
      </c>
      <c r="F12" s="843">
        <v>0.20833333333333334</v>
      </c>
      <c r="G12" s="803">
        <v>0.25694444444444453</v>
      </c>
      <c r="H12" s="803">
        <v>2.4999999999999911E-2</v>
      </c>
      <c r="I12" s="803">
        <v>0.28194444444444444</v>
      </c>
      <c r="J12" s="799" t="s">
        <v>2011</v>
      </c>
      <c r="K12" s="799" t="s">
        <v>1705</v>
      </c>
      <c r="L12" s="799">
        <v>3</v>
      </c>
      <c r="M12" s="802" t="s">
        <v>4406</v>
      </c>
    </row>
    <row r="13" spans="1:13" outlineLevel="1">
      <c r="A13" s="798" t="s">
        <v>1706</v>
      </c>
      <c r="B13" s="799" t="s">
        <v>657</v>
      </c>
      <c r="C13" s="848">
        <v>15.6</v>
      </c>
      <c r="D13" s="851">
        <v>0.20138888888888887</v>
      </c>
      <c r="E13" s="800">
        <v>15.6</v>
      </c>
      <c r="F13" s="843">
        <v>0.20138888888888887</v>
      </c>
      <c r="G13" s="803">
        <v>0.27777777777777779</v>
      </c>
      <c r="H13" s="803">
        <v>3.472222222222221E-2</v>
      </c>
      <c r="I13" s="803">
        <v>0.3125</v>
      </c>
      <c r="J13" s="799" t="s">
        <v>2013</v>
      </c>
      <c r="K13" s="799" t="s">
        <v>577</v>
      </c>
      <c r="L13" s="799">
        <v>3</v>
      </c>
      <c r="M13" s="802" t="s">
        <v>65</v>
      </c>
    </row>
    <row r="14" spans="1:13" outlineLevel="1">
      <c r="A14" s="798" t="s">
        <v>1707</v>
      </c>
      <c r="B14" s="799" t="s">
        <v>1708</v>
      </c>
      <c r="C14" s="848">
        <v>13.1</v>
      </c>
      <c r="D14" s="851">
        <v>0.1388888888888889</v>
      </c>
      <c r="E14" s="800">
        <v>10.9</v>
      </c>
      <c r="F14" s="843">
        <v>0.1388888888888889</v>
      </c>
      <c r="G14" s="803">
        <v>0.15069444444444444</v>
      </c>
      <c r="H14" s="803">
        <v>2.0833333333333332E-2</v>
      </c>
      <c r="I14" s="803">
        <v>0.17152777777777775</v>
      </c>
      <c r="J14" s="799" t="s">
        <v>2012</v>
      </c>
      <c r="K14" s="799" t="s">
        <v>553</v>
      </c>
      <c r="L14" s="799">
        <v>3</v>
      </c>
      <c r="M14" s="802" t="s">
        <v>67</v>
      </c>
    </row>
    <row r="15" spans="1:13" outlineLevel="1">
      <c r="A15" s="798" t="s">
        <v>1709</v>
      </c>
      <c r="B15" s="799" t="s">
        <v>683</v>
      </c>
      <c r="C15" s="848">
        <v>8.1999999999999993</v>
      </c>
      <c r="D15" s="851">
        <v>8.6805555555555566E-2</v>
      </c>
      <c r="E15" s="800">
        <v>8.1999999999999993</v>
      </c>
      <c r="F15" s="843">
        <v>8.6805555555555566E-2</v>
      </c>
      <c r="G15" s="803">
        <v>0.10486111111111118</v>
      </c>
      <c r="H15" s="803">
        <v>1.041666666666663E-2</v>
      </c>
      <c r="I15" s="803">
        <v>0.11527777777777781</v>
      </c>
      <c r="J15" s="799" t="s">
        <v>2012</v>
      </c>
      <c r="K15" s="799" t="s">
        <v>553</v>
      </c>
      <c r="L15" s="799">
        <v>1</v>
      </c>
      <c r="M15" s="802" t="s">
        <v>69</v>
      </c>
    </row>
    <row r="16" spans="1:13" outlineLevel="1">
      <c r="A16" s="798" t="s">
        <v>1710</v>
      </c>
      <c r="B16" s="799" t="s">
        <v>695</v>
      </c>
      <c r="C16" s="848">
        <v>8.8000000000000007</v>
      </c>
      <c r="D16" s="851">
        <v>0.10069444444444443</v>
      </c>
      <c r="E16" s="800">
        <v>10.799999999999999</v>
      </c>
      <c r="F16" s="843">
        <v>0.14583333333333334</v>
      </c>
      <c r="G16" s="803">
        <v>0.13611111111111096</v>
      </c>
      <c r="H16" s="803">
        <v>1.0416666666666741E-2</v>
      </c>
      <c r="I16" s="803">
        <v>0.1465277777777777</v>
      </c>
      <c r="J16" s="799" t="s">
        <v>1711</v>
      </c>
      <c r="K16" s="799" t="s">
        <v>1712</v>
      </c>
      <c r="L16" s="799">
        <v>1</v>
      </c>
      <c r="M16" s="802" t="s">
        <v>70</v>
      </c>
    </row>
    <row r="17" spans="1:13" outlineLevel="1">
      <c r="A17" s="798" t="s">
        <v>1713</v>
      </c>
      <c r="B17" s="799" t="s">
        <v>707</v>
      </c>
      <c r="C17" s="848">
        <v>4.3</v>
      </c>
      <c r="D17" s="851">
        <v>6.25E-2</v>
      </c>
      <c r="E17" s="800">
        <v>4.3</v>
      </c>
      <c r="F17" s="843">
        <v>7.6388888888888895E-2</v>
      </c>
      <c r="G17" s="803">
        <v>7.4305555555555555E-2</v>
      </c>
      <c r="H17" s="803">
        <v>7.6388888888888886E-3</v>
      </c>
      <c r="I17" s="803">
        <v>8.1944444444444445E-2</v>
      </c>
      <c r="J17" s="799" t="s">
        <v>1711</v>
      </c>
      <c r="K17" s="799" t="s">
        <v>577</v>
      </c>
      <c r="L17" s="799">
        <v>1</v>
      </c>
      <c r="M17" s="802" t="s">
        <v>4407</v>
      </c>
    </row>
    <row r="18" spans="1:13" outlineLevel="1">
      <c r="A18" s="798" t="s">
        <v>1714</v>
      </c>
      <c r="B18" s="799" t="s">
        <v>718</v>
      </c>
      <c r="C18" s="848">
        <v>14.3</v>
      </c>
      <c r="D18" s="851">
        <v>0.15277777777777776</v>
      </c>
      <c r="E18" s="800">
        <v>14.3</v>
      </c>
      <c r="F18" s="843">
        <v>0.16666666666666666</v>
      </c>
      <c r="G18" s="803">
        <v>0.17708333333333334</v>
      </c>
      <c r="H18" s="803">
        <v>1.0416666666666666E-2</v>
      </c>
      <c r="I18" s="803">
        <v>0.1875</v>
      </c>
      <c r="J18" s="799" t="s">
        <v>1715</v>
      </c>
      <c r="K18" s="799" t="s">
        <v>553</v>
      </c>
      <c r="L18" s="799">
        <v>3</v>
      </c>
      <c r="M18" s="802" t="s">
        <v>4408</v>
      </c>
    </row>
    <row r="19" spans="1:13" outlineLevel="1">
      <c r="A19" s="798" t="s">
        <v>1716</v>
      </c>
      <c r="B19" s="799" t="s">
        <v>729</v>
      </c>
      <c r="C19" s="848">
        <v>11.2</v>
      </c>
      <c r="D19" s="851">
        <v>0.10416666666666667</v>
      </c>
      <c r="E19" s="800">
        <v>3.9</v>
      </c>
      <c r="F19" s="843">
        <v>5.5555555555555552E-2</v>
      </c>
      <c r="G19" s="803">
        <v>5.2777777777777778E-2</v>
      </c>
      <c r="H19" s="803">
        <v>2.7777777777777779E-3</v>
      </c>
      <c r="I19" s="803">
        <v>5.5555555555555552E-2</v>
      </c>
      <c r="J19" s="799" t="s">
        <v>1715</v>
      </c>
      <c r="K19" s="799" t="s">
        <v>553</v>
      </c>
      <c r="L19" s="799">
        <v>1</v>
      </c>
      <c r="M19" s="802" t="s">
        <v>74</v>
      </c>
    </row>
    <row r="20" spans="1:13" outlineLevel="1">
      <c r="A20" s="798" t="s">
        <v>1717</v>
      </c>
      <c r="B20" s="799" t="s">
        <v>3772</v>
      </c>
      <c r="C20" s="842">
        <v>8</v>
      </c>
      <c r="D20" s="851">
        <v>9.7222222222222224E-2</v>
      </c>
      <c r="E20" s="800">
        <v>8</v>
      </c>
      <c r="F20" s="843">
        <v>0.125</v>
      </c>
      <c r="G20" s="803">
        <v>0.1215277777777779</v>
      </c>
      <c r="H20" s="803">
        <v>6.9444444444443088E-3</v>
      </c>
      <c r="I20" s="803">
        <v>0.12847222222222221</v>
      </c>
      <c r="J20" s="799" t="s">
        <v>2011</v>
      </c>
      <c r="K20" s="799" t="s">
        <v>1718</v>
      </c>
      <c r="L20" s="799">
        <v>2</v>
      </c>
      <c r="M20" s="802" t="s">
        <v>75</v>
      </c>
    </row>
    <row r="21" spans="1:13" outlineLevel="1">
      <c r="A21" s="798" t="s">
        <v>1719</v>
      </c>
      <c r="B21" s="799" t="s">
        <v>744</v>
      </c>
      <c r="C21" s="842">
        <v>22</v>
      </c>
      <c r="D21" s="851">
        <v>0.2638888888888889</v>
      </c>
      <c r="E21" s="800">
        <v>22</v>
      </c>
      <c r="F21" s="843">
        <v>0.29166666666666669</v>
      </c>
      <c r="G21" s="803">
        <v>0.28958333333333336</v>
      </c>
      <c r="H21" s="803">
        <v>1.3888888888888888E-2</v>
      </c>
      <c r="I21" s="803">
        <v>0.3034722222222222</v>
      </c>
      <c r="J21" s="799" t="s">
        <v>1720</v>
      </c>
      <c r="K21" s="799" t="s">
        <v>577</v>
      </c>
      <c r="L21" s="799">
        <v>3</v>
      </c>
      <c r="M21" s="802" t="s">
        <v>4409</v>
      </c>
    </row>
    <row r="22" spans="1:13" outlineLevel="1">
      <c r="A22" s="798" t="s">
        <v>1721</v>
      </c>
      <c r="B22" s="799" t="s">
        <v>1722</v>
      </c>
      <c r="C22" s="848">
        <v>17.100000000000001</v>
      </c>
      <c r="D22" s="851">
        <v>0.18402777777777779</v>
      </c>
      <c r="E22" s="800">
        <v>17.100000000000001</v>
      </c>
      <c r="F22" s="843">
        <v>0.20833333333333334</v>
      </c>
      <c r="G22" s="803">
        <v>0.23333333333333331</v>
      </c>
      <c r="H22" s="803">
        <v>2.013888888888889E-2</v>
      </c>
      <c r="I22" s="803">
        <v>0.25347222222222221</v>
      </c>
      <c r="J22" s="799" t="s">
        <v>1723</v>
      </c>
      <c r="K22" s="799" t="s">
        <v>1724</v>
      </c>
      <c r="L22" s="799">
        <v>3</v>
      </c>
      <c r="M22" s="802" t="s">
        <v>77</v>
      </c>
    </row>
    <row r="23" spans="1:13">
      <c r="A23" s="804" t="s">
        <v>1725</v>
      </c>
      <c r="B23" s="805">
        <f>COUNTA(B10:B22)</f>
        <v>13</v>
      </c>
      <c r="C23" s="840">
        <f t="shared" ref="C23:I23" si="1">SUBTOTAL(9,C10:C22)</f>
        <v>155.49999999999997</v>
      </c>
      <c r="D23" s="841">
        <f t="shared" si="1"/>
        <v>1.8159722222222223</v>
      </c>
      <c r="E23" s="806">
        <f t="shared" si="1"/>
        <v>148.1</v>
      </c>
      <c r="F23" s="841">
        <f t="shared" si="1"/>
        <v>1.9652777777777777</v>
      </c>
      <c r="G23" s="807">
        <f t="shared" si="1"/>
        <v>2.1902777777777778</v>
      </c>
      <c r="H23" s="807">
        <f t="shared" si="1"/>
        <v>0.18819444444444419</v>
      </c>
      <c r="I23" s="807">
        <f t="shared" si="1"/>
        <v>2.3784722222222219</v>
      </c>
      <c r="J23" s="811"/>
      <c r="K23" s="805">
        <f>COUNTA(K10:K22)</f>
        <v>13</v>
      </c>
      <c r="L23" s="812"/>
      <c r="M23" s="810"/>
    </row>
    <row r="24" spans="1:13" outlineLevel="1">
      <c r="A24" s="798" t="s">
        <v>1212</v>
      </c>
      <c r="B24" s="799" t="s">
        <v>1863</v>
      </c>
      <c r="C24" s="842">
        <v>5</v>
      </c>
      <c r="D24" s="843">
        <v>6.25E-2</v>
      </c>
      <c r="E24" s="800">
        <v>6</v>
      </c>
      <c r="F24" s="843">
        <v>6.9444444444444434E-2</v>
      </c>
      <c r="G24" s="803">
        <v>6.3888888888888884E-2</v>
      </c>
      <c r="H24" s="803">
        <v>6.9444444444444441E-3</v>
      </c>
      <c r="I24" s="803">
        <v>7.0833333333333331E-2</v>
      </c>
      <c r="J24" s="799" t="s">
        <v>2007</v>
      </c>
      <c r="K24" s="799" t="s">
        <v>1427</v>
      </c>
      <c r="L24" s="799">
        <v>1</v>
      </c>
      <c r="M24" s="802" t="s">
        <v>79</v>
      </c>
    </row>
    <row r="25" spans="1:13" outlineLevel="1">
      <c r="A25" s="798" t="s">
        <v>1726</v>
      </c>
      <c r="B25" s="799" t="s">
        <v>779</v>
      </c>
      <c r="C25" s="842">
        <v>13.2</v>
      </c>
      <c r="D25" s="843">
        <v>0.1875</v>
      </c>
      <c r="E25" s="800">
        <v>23.9</v>
      </c>
      <c r="F25" s="843">
        <v>0.23958333333333334</v>
      </c>
      <c r="G25" s="803">
        <v>0.2590277777777778</v>
      </c>
      <c r="H25" s="803">
        <v>2.1527777777777781E-2</v>
      </c>
      <c r="I25" s="803">
        <v>0.28055555555555556</v>
      </c>
      <c r="J25" s="799" t="s">
        <v>2008</v>
      </c>
      <c r="K25" s="799" t="s">
        <v>577</v>
      </c>
      <c r="L25" s="799">
        <v>3</v>
      </c>
      <c r="M25" s="802" t="s">
        <v>81</v>
      </c>
    </row>
    <row r="26" spans="1:13" outlineLevel="1">
      <c r="A26" s="813" t="s">
        <v>1727</v>
      </c>
      <c r="B26" s="814" t="s">
        <v>35</v>
      </c>
      <c r="C26" s="914" t="s">
        <v>4890</v>
      </c>
      <c r="D26" s="845"/>
      <c r="E26" s="815"/>
      <c r="F26" s="845"/>
      <c r="G26" s="814"/>
      <c r="H26" s="814"/>
      <c r="I26" s="814"/>
      <c r="J26" s="814" t="s">
        <v>35</v>
      </c>
      <c r="K26" s="814"/>
      <c r="L26" s="814"/>
      <c r="M26" s="816" t="s">
        <v>4410</v>
      </c>
    </row>
    <row r="27" spans="1:13" outlineLevel="1">
      <c r="A27" s="798" t="s">
        <v>1843</v>
      </c>
      <c r="B27" s="799" t="s">
        <v>1862</v>
      </c>
      <c r="C27" s="842">
        <v>20</v>
      </c>
      <c r="D27" s="843">
        <v>0.33333333333333331</v>
      </c>
      <c r="E27" s="800">
        <v>20</v>
      </c>
      <c r="F27" s="843">
        <v>0.33333333333333331</v>
      </c>
      <c r="G27" s="803">
        <v>0.25972222222222235</v>
      </c>
      <c r="H27" s="803">
        <v>1.1111111111110961E-2</v>
      </c>
      <c r="I27" s="803">
        <v>0.27083333333333331</v>
      </c>
      <c r="J27" s="799" t="s">
        <v>2009</v>
      </c>
      <c r="K27" s="799" t="s">
        <v>1822</v>
      </c>
      <c r="L27" s="799">
        <v>3</v>
      </c>
      <c r="M27" s="802" t="s">
        <v>4427</v>
      </c>
    </row>
    <row r="28" spans="1:13" outlineLevel="1">
      <c r="A28" s="798" t="s">
        <v>1844</v>
      </c>
      <c r="B28" s="799" t="s">
        <v>1864</v>
      </c>
      <c r="C28" s="842">
        <v>14.8</v>
      </c>
      <c r="D28" s="843">
        <v>0.20833333333333334</v>
      </c>
      <c r="E28" s="800">
        <v>14.8</v>
      </c>
      <c r="F28" s="843">
        <v>0.20833333333333334</v>
      </c>
      <c r="G28" s="803">
        <v>0.19861111111111113</v>
      </c>
      <c r="H28" s="803">
        <v>1.3194444444444398E-2</v>
      </c>
      <c r="I28" s="803">
        <v>0.21180555555555552</v>
      </c>
      <c r="J28" s="799" t="s">
        <v>2010</v>
      </c>
      <c r="K28" s="799" t="s">
        <v>1427</v>
      </c>
      <c r="L28" s="799">
        <v>2</v>
      </c>
      <c r="M28" s="802" t="s">
        <v>85</v>
      </c>
    </row>
    <row r="29" spans="1:13" outlineLevel="1">
      <c r="A29" s="798" t="s">
        <v>1845</v>
      </c>
      <c r="B29" s="799" t="s">
        <v>1896</v>
      </c>
      <c r="C29" s="842">
        <v>17.5</v>
      </c>
      <c r="D29" s="843">
        <v>0.16666666666666666</v>
      </c>
      <c r="E29" s="800">
        <v>10.3</v>
      </c>
      <c r="F29" s="843">
        <v>0.13541666666666666</v>
      </c>
      <c r="G29" s="803">
        <v>0.13541666666666663</v>
      </c>
      <c r="H29" s="803">
        <v>1.2500000000000067E-2</v>
      </c>
      <c r="I29" s="803">
        <v>0.1479166666666667</v>
      </c>
      <c r="J29" s="799" t="s">
        <v>1978</v>
      </c>
      <c r="K29" s="799" t="s">
        <v>848</v>
      </c>
      <c r="L29" s="799">
        <v>2</v>
      </c>
      <c r="M29" s="802" t="s">
        <v>4428</v>
      </c>
    </row>
    <row r="30" spans="1:13" outlineLevel="1">
      <c r="A30" s="798" t="s">
        <v>1846</v>
      </c>
      <c r="B30" s="799" t="s">
        <v>1897</v>
      </c>
      <c r="C30" s="842">
        <v>11.5</v>
      </c>
      <c r="D30" s="843">
        <v>0.14583333333333334</v>
      </c>
      <c r="E30" s="800">
        <v>11.499999999999998</v>
      </c>
      <c r="F30" s="843">
        <v>0.14583333333333334</v>
      </c>
      <c r="G30" s="803">
        <v>0.13680555555555551</v>
      </c>
      <c r="H30" s="803">
        <v>1.0416666666666685E-2</v>
      </c>
      <c r="I30" s="803">
        <v>0.1472222222222222</v>
      </c>
      <c r="J30" s="799" t="s">
        <v>1965</v>
      </c>
      <c r="K30" s="799" t="s">
        <v>848</v>
      </c>
      <c r="L30" s="799">
        <v>2</v>
      </c>
      <c r="M30" s="802" t="s">
        <v>4429</v>
      </c>
    </row>
    <row r="31" spans="1:13" outlineLevel="1">
      <c r="A31" s="798" t="s">
        <v>1847</v>
      </c>
      <c r="B31" s="799" t="s">
        <v>1866</v>
      </c>
      <c r="C31" s="842">
        <v>8.8000000000000007</v>
      </c>
      <c r="D31" s="843">
        <v>0.125</v>
      </c>
      <c r="E31" s="800">
        <v>8.8000000000000007</v>
      </c>
      <c r="F31" s="843">
        <v>0.125</v>
      </c>
      <c r="G31" s="803">
        <v>0.10138888888888903</v>
      </c>
      <c r="H31" s="803">
        <v>2.9861111111111005E-2</v>
      </c>
      <c r="I31" s="803">
        <v>0.13125000000000003</v>
      </c>
      <c r="J31" s="799" t="s">
        <v>1965</v>
      </c>
      <c r="K31" s="799" t="s">
        <v>848</v>
      </c>
      <c r="L31" s="799">
        <v>1</v>
      </c>
      <c r="M31" s="802" t="s">
        <v>4430</v>
      </c>
    </row>
    <row r="32" spans="1:13" outlineLevel="1">
      <c r="A32" s="798" t="s">
        <v>1848</v>
      </c>
      <c r="B32" s="799" t="s">
        <v>1867</v>
      </c>
      <c r="C32" s="842">
        <v>9.8000000000000007</v>
      </c>
      <c r="D32" s="843">
        <v>0.1875</v>
      </c>
      <c r="E32" s="800">
        <v>11.3</v>
      </c>
      <c r="F32" s="843">
        <v>0.20486111111111113</v>
      </c>
      <c r="G32" s="803">
        <v>0.16319444444444453</v>
      </c>
      <c r="H32" s="803">
        <v>1.5972222222222165E-2</v>
      </c>
      <c r="I32" s="803">
        <v>0.1791666666666667</v>
      </c>
      <c r="J32" s="799" t="s">
        <v>1966</v>
      </c>
      <c r="K32" s="799" t="s">
        <v>848</v>
      </c>
      <c r="L32" s="799">
        <v>3</v>
      </c>
      <c r="M32" s="802" t="s">
        <v>4431</v>
      </c>
    </row>
    <row r="33" spans="1:13" outlineLevel="1">
      <c r="A33" s="798" t="s">
        <v>1849</v>
      </c>
      <c r="B33" s="799" t="s">
        <v>1869</v>
      </c>
      <c r="C33" s="842">
        <v>9.6</v>
      </c>
      <c r="D33" s="843">
        <v>0.1875</v>
      </c>
      <c r="E33" s="800">
        <v>9.6</v>
      </c>
      <c r="F33" s="843">
        <v>0.1875</v>
      </c>
      <c r="G33" s="803">
        <v>0.13194444444444436</v>
      </c>
      <c r="H33" s="803">
        <v>1.3888888888888951E-2</v>
      </c>
      <c r="I33" s="803">
        <v>0.14583333333333331</v>
      </c>
      <c r="J33" s="799" t="s">
        <v>1966</v>
      </c>
      <c r="K33" s="799" t="s">
        <v>848</v>
      </c>
      <c r="L33" s="799">
        <v>3</v>
      </c>
      <c r="M33" s="802" t="s">
        <v>1920</v>
      </c>
    </row>
    <row r="34" spans="1:13" outlineLevel="1">
      <c r="A34" s="798" t="s">
        <v>1895</v>
      </c>
      <c r="B34" s="799" t="s">
        <v>1898</v>
      </c>
      <c r="C34" s="842">
        <v>7.5</v>
      </c>
      <c r="D34" s="843">
        <v>0.125</v>
      </c>
      <c r="E34" s="800">
        <v>11.5</v>
      </c>
      <c r="F34" s="843">
        <v>0.16666666666666666</v>
      </c>
      <c r="G34" s="803">
        <v>0.14305555555555566</v>
      </c>
      <c r="H34" s="803">
        <v>7.6388888888888618E-3</v>
      </c>
      <c r="I34" s="803">
        <v>0.15069444444444452</v>
      </c>
      <c r="J34" s="799" t="s">
        <v>2015</v>
      </c>
      <c r="K34" s="799" t="s">
        <v>553</v>
      </c>
      <c r="L34" s="799">
        <v>1</v>
      </c>
      <c r="M34" s="802" t="s">
        <v>91</v>
      </c>
    </row>
    <row r="35" spans="1:13" outlineLevel="1">
      <c r="A35" s="798" t="s">
        <v>1850</v>
      </c>
      <c r="B35" s="799" t="s">
        <v>1870</v>
      </c>
      <c r="C35" s="842">
        <v>7.9</v>
      </c>
      <c r="D35" s="843">
        <v>0.14583333333333334</v>
      </c>
      <c r="E35" s="800">
        <v>7.9</v>
      </c>
      <c r="F35" s="843">
        <v>0.14583333333333334</v>
      </c>
      <c r="G35" s="803">
        <v>9.1666666666666674E-2</v>
      </c>
      <c r="H35" s="803">
        <v>8.3333333333333037E-3</v>
      </c>
      <c r="I35" s="803">
        <v>9.9999999999999978E-2</v>
      </c>
      <c r="J35" s="799" t="s">
        <v>2015</v>
      </c>
      <c r="K35" s="799" t="s">
        <v>553</v>
      </c>
      <c r="L35" s="799">
        <v>2</v>
      </c>
      <c r="M35" s="802" t="s">
        <v>93</v>
      </c>
    </row>
    <row r="36" spans="1:13" outlineLevel="1">
      <c r="A36" s="798" t="s">
        <v>1851</v>
      </c>
      <c r="B36" s="799" t="s">
        <v>1871</v>
      </c>
      <c r="C36" s="842">
        <v>7.4</v>
      </c>
      <c r="D36" s="843">
        <v>0.15277777777777776</v>
      </c>
      <c r="E36" s="800">
        <v>10.7</v>
      </c>
      <c r="F36" s="843">
        <v>0.15277777777777776</v>
      </c>
      <c r="G36" s="803">
        <v>0.12986111111111112</v>
      </c>
      <c r="H36" s="803">
        <v>1.1805555555555555E-2</v>
      </c>
      <c r="I36" s="803">
        <v>0.14166666666666666</v>
      </c>
      <c r="J36" s="799" t="s">
        <v>1975</v>
      </c>
      <c r="K36" s="799" t="s">
        <v>553</v>
      </c>
      <c r="L36" s="799">
        <v>2</v>
      </c>
      <c r="M36" s="802" t="s">
        <v>94</v>
      </c>
    </row>
    <row r="37" spans="1:13" outlineLevel="1">
      <c r="A37" s="798" t="s">
        <v>1852</v>
      </c>
      <c r="B37" s="799" t="s">
        <v>2343</v>
      </c>
      <c r="C37" s="842">
        <v>6.7</v>
      </c>
      <c r="D37" s="843">
        <v>0.15972222222222224</v>
      </c>
      <c r="E37" s="800">
        <v>7.3</v>
      </c>
      <c r="F37" s="843">
        <v>0.15972222222222224</v>
      </c>
      <c r="G37" s="803">
        <v>7.0833333333333331E-2</v>
      </c>
      <c r="H37" s="803">
        <v>6.9444444444444441E-3</v>
      </c>
      <c r="I37" s="803">
        <v>7.7777777777777779E-2</v>
      </c>
      <c r="J37" s="799" t="s">
        <v>1975</v>
      </c>
      <c r="K37" s="799" t="s">
        <v>553</v>
      </c>
      <c r="L37" s="799">
        <v>1</v>
      </c>
      <c r="M37" s="802" t="s">
        <v>95</v>
      </c>
    </row>
    <row r="38" spans="1:13" outlineLevel="1">
      <c r="A38" s="798" t="s">
        <v>2451</v>
      </c>
      <c r="B38" s="799" t="s">
        <v>2461</v>
      </c>
      <c r="C38" s="842">
        <v>8.1999999999999993</v>
      </c>
      <c r="D38" s="843">
        <v>0.125</v>
      </c>
      <c r="E38" s="800">
        <v>8.1999999999999993</v>
      </c>
      <c r="F38" s="843">
        <v>0.125</v>
      </c>
      <c r="G38" s="803">
        <v>0.1277777777777778</v>
      </c>
      <c r="H38" s="803">
        <v>3.3333333333333381E-2</v>
      </c>
      <c r="I38" s="803">
        <v>0.16111111111111115</v>
      </c>
      <c r="J38" s="799" t="s">
        <v>2467</v>
      </c>
      <c r="K38" s="799" t="s">
        <v>553</v>
      </c>
      <c r="L38" s="799">
        <v>3</v>
      </c>
      <c r="M38" s="802" t="s">
        <v>97</v>
      </c>
    </row>
    <row r="39" spans="1:13" outlineLevel="1">
      <c r="A39" s="798" t="s">
        <v>2452</v>
      </c>
      <c r="B39" s="799" t="s">
        <v>2462</v>
      </c>
      <c r="C39" s="842">
        <v>8.6999999999999993</v>
      </c>
      <c r="D39" s="843">
        <v>9.0277777777777776E-2</v>
      </c>
      <c r="E39" s="800">
        <v>6.7</v>
      </c>
      <c r="F39" s="843">
        <v>9.0277777777777776E-2</v>
      </c>
      <c r="G39" s="803">
        <v>7.1527777777777857E-2</v>
      </c>
      <c r="H39" s="803">
        <v>1.1111111111111072E-2</v>
      </c>
      <c r="I39" s="803">
        <v>8.2638888888888928E-2</v>
      </c>
      <c r="J39" s="799" t="s">
        <v>2341</v>
      </c>
      <c r="K39" s="799" t="s">
        <v>553</v>
      </c>
      <c r="L39" s="799">
        <v>1</v>
      </c>
      <c r="M39" s="802" t="s">
        <v>99</v>
      </c>
    </row>
    <row r="40" spans="1:13" outlineLevel="1">
      <c r="A40" s="798" t="s">
        <v>2453</v>
      </c>
      <c r="B40" s="799" t="s">
        <v>2463</v>
      </c>
      <c r="C40" s="842">
        <v>8.5</v>
      </c>
      <c r="D40" s="843">
        <v>0.10416666666666667</v>
      </c>
      <c r="E40" s="800">
        <v>7.8</v>
      </c>
      <c r="F40" s="843">
        <v>0.10416666666666667</v>
      </c>
      <c r="G40" s="803">
        <v>7.291666666666663E-2</v>
      </c>
      <c r="H40" s="803">
        <v>1.3194444444444398E-2</v>
      </c>
      <c r="I40" s="803">
        <v>8.6111111111111027E-2</v>
      </c>
      <c r="J40" s="799" t="s">
        <v>2341</v>
      </c>
      <c r="K40" s="799" t="s">
        <v>553</v>
      </c>
      <c r="L40" s="799">
        <v>1</v>
      </c>
      <c r="M40" s="802" t="s">
        <v>101</v>
      </c>
    </row>
    <row r="41" spans="1:13" outlineLevel="1">
      <c r="A41" s="798" t="s">
        <v>2454</v>
      </c>
      <c r="B41" s="799" t="s">
        <v>2465</v>
      </c>
      <c r="C41" s="842">
        <v>8</v>
      </c>
      <c r="D41" s="843">
        <v>0.125</v>
      </c>
      <c r="E41" s="800">
        <v>20</v>
      </c>
      <c r="F41" s="843">
        <v>0.25</v>
      </c>
      <c r="G41" s="803">
        <v>0.21597222222222218</v>
      </c>
      <c r="H41" s="803">
        <v>1.5972222222222221E-2</v>
      </c>
      <c r="I41" s="803">
        <v>0.2319444444444444</v>
      </c>
      <c r="J41" s="799" t="s">
        <v>2468</v>
      </c>
      <c r="K41" s="799" t="s">
        <v>553</v>
      </c>
      <c r="L41" s="799">
        <v>2</v>
      </c>
      <c r="M41" s="802" t="s">
        <v>4411</v>
      </c>
    </row>
    <row r="42" spans="1:13" outlineLevel="1">
      <c r="A42" s="798" t="s">
        <v>2455</v>
      </c>
      <c r="B42" s="799" t="s">
        <v>2464</v>
      </c>
      <c r="C42" s="842">
        <v>10.4</v>
      </c>
      <c r="D42" s="843">
        <v>0.14583333333333334</v>
      </c>
      <c r="E42" s="800">
        <v>11.6</v>
      </c>
      <c r="F42" s="843">
        <v>0.1423611111111111</v>
      </c>
      <c r="G42" s="803">
        <v>0.13194444444444445</v>
      </c>
      <c r="H42" s="803">
        <v>1.0416666666666666E-2</v>
      </c>
      <c r="I42" s="803">
        <v>0.1423611111111111</v>
      </c>
      <c r="J42" s="799" t="s">
        <v>2469</v>
      </c>
      <c r="K42" s="799" t="s">
        <v>553</v>
      </c>
      <c r="L42" s="799">
        <v>1</v>
      </c>
      <c r="M42" s="802" t="s">
        <v>103</v>
      </c>
    </row>
    <row r="43" spans="1:13" outlineLevel="1">
      <c r="A43" s="798" t="s">
        <v>2456</v>
      </c>
      <c r="B43" s="799" t="s">
        <v>2466</v>
      </c>
      <c r="C43" s="842">
        <v>10.1</v>
      </c>
      <c r="D43" s="843">
        <v>0.14583333333333334</v>
      </c>
      <c r="E43" s="800">
        <v>10.1</v>
      </c>
      <c r="F43" s="843">
        <v>0.11805555555555557</v>
      </c>
      <c r="G43" s="803">
        <v>0.10208333333333335</v>
      </c>
      <c r="H43" s="803">
        <v>7.6388888888888886E-3</v>
      </c>
      <c r="I43" s="803">
        <v>0.10972222222222222</v>
      </c>
      <c r="J43" s="799" t="s">
        <v>2449</v>
      </c>
      <c r="K43" s="799" t="s">
        <v>553</v>
      </c>
      <c r="L43" s="799">
        <v>2</v>
      </c>
      <c r="M43" s="802" t="s">
        <v>104</v>
      </c>
    </row>
    <row r="44" spans="1:13" outlineLevel="1">
      <c r="A44" s="798" t="s">
        <v>2457</v>
      </c>
      <c r="B44" s="799" t="s">
        <v>1872</v>
      </c>
      <c r="C44" s="842">
        <v>11.8</v>
      </c>
      <c r="D44" s="843">
        <v>0.20833333333333334</v>
      </c>
      <c r="E44" s="800">
        <v>14.5</v>
      </c>
      <c r="F44" s="843">
        <v>0.24305555555555555</v>
      </c>
      <c r="G44" s="803">
        <v>0.21805555555555556</v>
      </c>
      <c r="H44" s="803">
        <v>1.1111111111111112E-2</v>
      </c>
      <c r="I44" s="803">
        <v>0.22916666666666666</v>
      </c>
      <c r="J44" s="817" t="s">
        <v>3785</v>
      </c>
      <c r="K44" s="799" t="s">
        <v>553</v>
      </c>
      <c r="L44" s="799">
        <v>3</v>
      </c>
      <c r="M44" s="802" t="s">
        <v>105</v>
      </c>
    </row>
    <row r="45" spans="1:13" outlineLevel="1">
      <c r="A45" s="798" t="s">
        <v>2458</v>
      </c>
      <c r="B45" s="799" t="s">
        <v>1874</v>
      </c>
      <c r="C45" s="842">
        <v>12</v>
      </c>
      <c r="D45" s="843">
        <v>0.15972222222222224</v>
      </c>
      <c r="E45" s="800">
        <v>12</v>
      </c>
      <c r="F45" s="843">
        <v>0.15972222222222224</v>
      </c>
      <c r="G45" s="803">
        <v>0.19236111111111112</v>
      </c>
      <c r="H45" s="803">
        <v>1.3194444444444444E-2</v>
      </c>
      <c r="I45" s="803">
        <v>0.20555555555555557</v>
      </c>
      <c r="J45" s="817" t="s">
        <v>3785</v>
      </c>
      <c r="K45" s="799" t="s">
        <v>553</v>
      </c>
      <c r="L45" s="799">
        <v>3</v>
      </c>
      <c r="M45" s="802" t="s">
        <v>106</v>
      </c>
    </row>
    <row r="46" spans="1:13" outlineLevel="1">
      <c r="A46" s="798" t="s">
        <v>1853</v>
      </c>
      <c r="B46" s="799" t="s">
        <v>1873</v>
      </c>
      <c r="C46" s="842">
        <v>2.6</v>
      </c>
      <c r="D46" s="843">
        <v>5.5555555555555552E-2</v>
      </c>
      <c r="E46" s="800">
        <v>2.6</v>
      </c>
      <c r="F46" s="843">
        <v>6.9444444444444434E-2</v>
      </c>
      <c r="G46" s="803">
        <v>7.0833333333333331E-2</v>
      </c>
      <c r="H46" s="803">
        <v>0</v>
      </c>
      <c r="I46" s="803">
        <v>7.0833333333333331E-2</v>
      </c>
      <c r="J46" s="817" t="s">
        <v>3786</v>
      </c>
      <c r="K46" s="799" t="s">
        <v>553</v>
      </c>
      <c r="L46" s="799">
        <v>1</v>
      </c>
      <c r="M46" s="802" t="s">
        <v>108</v>
      </c>
    </row>
    <row r="47" spans="1:13" outlineLevel="1">
      <c r="A47" s="798" t="s">
        <v>1854</v>
      </c>
      <c r="B47" s="799" t="s">
        <v>1875</v>
      </c>
      <c r="C47" s="842">
        <v>8</v>
      </c>
      <c r="D47" s="843">
        <v>0.13194444444444445</v>
      </c>
      <c r="E47" s="800">
        <v>16.600000000000001</v>
      </c>
      <c r="F47" s="843">
        <v>0.23263888888888887</v>
      </c>
      <c r="G47" s="803">
        <v>0.20138888888888887</v>
      </c>
      <c r="H47" s="803">
        <v>3.6805555555555557E-2</v>
      </c>
      <c r="I47" s="803">
        <v>0.23819444444444446</v>
      </c>
      <c r="J47" s="817" t="s">
        <v>3786</v>
      </c>
      <c r="K47" s="799" t="s">
        <v>553</v>
      </c>
      <c r="L47" s="799">
        <v>1</v>
      </c>
      <c r="M47" s="802" t="s">
        <v>110</v>
      </c>
    </row>
    <row r="48" spans="1:13" outlineLevel="1">
      <c r="A48" s="798" t="s">
        <v>1855</v>
      </c>
      <c r="B48" s="799" t="s">
        <v>1876</v>
      </c>
      <c r="C48" s="842">
        <v>12.2</v>
      </c>
      <c r="D48" s="843">
        <v>0.1875</v>
      </c>
      <c r="E48" s="800">
        <v>13.9</v>
      </c>
      <c r="F48" s="843">
        <v>0.19097222222222221</v>
      </c>
      <c r="G48" s="803">
        <v>0.18541666666666667</v>
      </c>
      <c r="H48" s="803">
        <v>7.6388888888888886E-3</v>
      </c>
      <c r="I48" s="803">
        <v>0.19305555555555554</v>
      </c>
      <c r="J48" s="799" t="s">
        <v>3915</v>
      </c>
      <c r="K48" s="799" t="s">
        <v>4000</v>
      </c>
      <c r="L48" s="799">
        <v>2</v>
      </c>
      <c r="M48" s="802" t="s">
        <v>3913</v>
      </c>
    </row>
    <row r="49" spans="1:13" outlineLevel="1">
      <c r="A49" s="798" t="s">
        <v>1856</v>
      </c>
      <c r="B49" s="799" t="s">
        <v>112</v>
      </c>
      <c r="C49" s="842">
        <v>7.2</v>
      </c>
      <c r="D49" s="843">
        <v>0.11805555555555557</v>
      </c>
      <c r="E49" s="800">
        <v>13</v>
      </c>
      <c r="F49" s="843">
        <v>0.17361111111111113</v>
      </c>
      <c r="G49" s="803">
        <v>0.16180555555555556</v>
      </c>
      <c r="H49" s="803">
        <v>3.3333333333333333E-2</v>
      </c>
      <c r="I49" s="803">
        <v>0.19513888888888889</v>
      </c>
      <c r="J49" s="799" t="s">
        <v>3919</v>
      </c>
      <c r="K49" s="799" t="s">
        <v>682</v>
      </c>
      <c r="L49" s="799">
        <v>2</v>
      </c>
      <c r="M49" s="802" t="s">
        <v>3824</v>
      </c>
    </row>
    <row r="50" spans="1:13" outlineLevel="1">
      <c r="A50" s="798" t="s">
        <v>1857</v>
      </c>
      <c r="B50" s="799" t="s">
        <v>1877</v>
      </c>
      <c r="C50" s="842">
        <v>7</v>
      </c>
      <c r="D50" s="843">
        <v>8.3333333333333329E-2</v>
      </c>
      <c r="E50" s="800">
        <v>8.1999999999999993</v>
      </c>
      <c r="F50" s="843">
        <v>9.0277777777777776E-2</v>
      </c>
      <c r="G50" s="803">
        <v>0.11527777777777777</v>
      </c>
      <c r="H50" s="803">
        <v>1.8055555555555557E-2</v>
      </c>
      <c r="I50" s="803">
        <v>0.13333333333333333</v>
      </c>
      <c r="J50" s="799" t="s">
        <v>3919</v>
      </c>
      <c r="K50" s="799" t="s">
        <v>682</v>
      </c>
      <c r="L50" s="799">
        <v>2</v>
      </c>
      <c r="M50" s="802" t="s">
        <v>3822</v>
      </c>
    </row>
    <row r="51" spans="1:13" outlineLevel="1">
      <c r="A51" s="798" t="s">
        <v>1858</v>
      </c>
      <c r="B51" s="799" t="s">
        <v>1878</v>
      </c>
      <c r="C51" s="842">
        <v>7.1</v>
      </c>
      <c r="D51" s="843">
        <v>8.3333333333333329E-2</v>
      </c>
      <c r="E51" s="800">
        <v>7.1</v>
      </c>
      <c r="F51" s="843">
        <v>8.3333333333333329E-2</v>
      </c>
      <c r="G51" s="803">
        <v>8.1944444444444445E-2</v>
      </c>
      <c r="H51" s="803">
        <v>2.7777777777777779E-3</v>
      </c>
      <c r="I51" s="803">
        <v>8.4722222222222213E-2</v>
      </c>
      <c r="J51" s="799" t="s">
        <v>3918</v>
      </c>
      <c r="K51" s="799" t="s">
        <v>682</v>
      </c>
      <c r="L51" s="799">
        <v>1</v>
      </c>
      <c r="M51" s="802" t="s">
        <v>4432</v>
      </c>
    </row>
    <row r="52" spans="1:13" outlineLevel="1">
      <c r="A52" s="798" t="s">
        <v>1859</v>
      </c>
      <c r="B52" s="799" t="s">
        <v>1879</v>
      </c>
      <c r="C52" s="842">
        <v>7.4</v>
      </c>
      <c r="D52" s="843">
        <v>0.10416666666666667</v>
      </c>
      <c r="E52" s="800">
        <v>15.6</v>
      </c>
      <c r="F52" s="843">
        <v>0.1875</v>
      </c>
      <c r="G52" s="803">
        <v>0.16944444444444443</v>
      </c>
      <c r="H52" s="803">
        <v>8.3333333333333332E-3</v>
      </c>
      <c r="I52" s="803">
        <v>0.17777777777777778</v>
      </c>
      <c r="J52" s="799" t="s">
        <v>3917</v>
      </c>
      <c r="K52" s="799" t="s">
        <v>682</v>
      </c>
      <c r="L52" s="799">
        <v>1</v>
      </c>
      <c r="M52" s="802" t="s">
        <v>4433</v>
      </c>
    </row>
    <row r="53" spans="1:13" outlineLevel="1">
      <c r="A53" s="798" t="s">
        <v>1860</v>
      </c>
      <c r="B53" s="799" t="s">
        <v>1880</v>
      </c>
      <c r="C53" s="842">
        <v>20.399999999999999</v>
      </c>
      <c r="D53" s="843">
        <v>0.33333333333333331</v>
      </c>
      <c r="E53" s="800">
        <v>20.399999999999999</v>
      </c>
      <c r="F53" s="843">
        <v>0.33333333333333331</v>
      </c>
      <c r="G53" s="803">
        <v>0.33819444444444446</v>
      </c>
      <c r="H53" s="803">
        <v>3.125E-2</v>
      </c>
      <c r="I53" s="803">
        <v>0.36944444444444446</v>
      </c>
      <c r="J53" s="799" t="s">
        <v>3920</v>
      </c>
      <c r="K53" s="799" t="s">
        <v>4000</v>
      </c>
      <c r="L53" s="799">
        <v>3</v>
      </c>
      <c r="M53" s="802" t="s">
        <v>4434</v>
      </c>
    </row>
    <row r="54" spans="1:13" outlineLevel="1">
      <c r="A54" s="798" t="s">
        <v>1861</v>
      </c>
      <c r="B54" s="799" t="s">
        <v>1881</v>
      </c>
      <c r="C54" s="842">
        <v>10</v>
      </c>
      <c r="D54" s="843">
        <v>0.10416666666666667</v>
      </c>
      <c r="E54" s="800">
        <v>10</v>
      </c>
      <c r="F54" s="843">
        <v>0.10416666666666667</v>
      </c>
      <c r="G54" s="803">
        <v>0.10416666666666667</v>
      </c>
      <c r="H54" s="803">
        <v>6.9444444444444441E-3</v>
      </c>
      <c r="I54" s="803">
        <v>0.1111111111111111</v>
      </c>
      <c r="J54" s="799" t="s">
        <v>3916</v>
      </c>
      <c r="K54" s="799" t="s">
        <v>682</v>
      </c>
      <c r="L54" s="799">
        <v>1</v>
      </c>
      <c r="M54" s="802" t="s">
        <v>4435</v>
      </c>
    </row>
    <row r="55" spans="1:13" outlineLevel="1">
      <c r="A55" s="798" t="s">
        <v>2459</v>
      </c>
      <c r="B55" s="799" t="s">
        <v>1882</v>
      </c>
      <c r="C55" s="842">
        <v>14.5</v>
      </c>
      <c r="D55" s="843">
        <v>0.16666666666666666</v>
      </c>
      <c r="E55" s="800">
        <v>14.5</v>
      </c>
      <c r="F55" s="843">
        <v>0.16666666666666666</v>
      </c>
      <c r="G55" s="803">
        <v>0.16805555555555554</v>
      </c>
      <c r="H55" s="803">
        <v>3.0555555555555555E-2</v>
      </c>
      <c r="I55" s="803">
        <v>0.1986111111111111</v>
      </c>
      <c r="J55" s="799" t="s">
        <v>2470</v>
      </c>
      <c r="K55" s="799" t="s">
        <v>682</v>
      </c>
      <c r="L55" s="799">
        <v>2</v>
      </c>
      <c r="M55" s="802" t="s">
        <v>4436</v>
      </c>
    </row>
    <row r="56" spans="1:13" outlineLevel="1">
      <c r="A56" s="798" t="s">
        <v>2460</v>
      </c>
      <c r="B56" s="799" t="s">
        <v>1883</v>
      </c>
      <c r="C56" s="842">
        <v>9.6999999999999993</v>
      </c>
      <c r="D56" s="843">
        <v>0.16666666666666666</v>
      </c>
      <c r="E56" s="800">
        <v>12.7</v>
      </c>
      <c r="F56" s="843">
        <v>0.19791666666666666</v>
      </c>
      <c r="G56" s="803">
        <v>0.22569444444444445</v>
      </c>
      <c r="H56" s="803">
        <v>2.013888888888889E-2</v>
      </c>
      <c r="I56" s="803">
        <v>0.24583333333333335</v>
      </c>
      <c r="J56" s="799" t="s">
        <v>2471</v>
      </c>
      <c r="K56" s="799" t="s">
        <v>682</v>
      </c>
      <c r="L56" s="799">
        <v>3</v>
      </c>
      <c r="M56" s="802" t="s">
        <v>116</v>
      </c>
    </row>
    <row r="57" spans="1:13" outlineLevel="1">
      <c r="A57" s="798" t="s">
        <v>1729</v>
      </c>
      <c r="B57" s="799" t="s">
        <v>1885</v>
      </c>
      <c r="C57" s="842">
        <v>15.6</v>
      </c>
      <c r="D57" s="843">
        <v>0.22916666666666666</v>
      </c>
      <c r="E57" s="800">
        <v>13</v>
      </c>
      <c r="F57" s="843">
        <v>0.15972222222222224</v>
      </c>
      <c r="G57" s="803">
        <v>0.16111111111111112</v>
      </c>
      <c r="H57" s="803">
        <v>1.2499999999999999E-2</v>
      </c>
      <c r="I57" s="803">
        <v>0.17361111111111113</v>
      </c>
      <c r="J57" s="799" t="s">
        <v>2007</v>
      </c>
      <c r="K57" s="799" t="s">
        <v>4324</v>
      </c>
      <c r="L57" s="799">
        <v>3</v>
      </c>
      <c r="M57" s="802" t="s">
        <v>1662</v>
      </c>
    </row>
    <row r="58" spans="1:13" outlineLevel="1">
      <c r="A58" s="798" t="s">
        <v>3737</v>
      </c>
      <c r="B58" s="799" t="s">
        <v>3738</v>
      </c>
      <c r="C58" s="842">
        <v>7.7</v>
      </c>
      <c r="D58" s="843">
        <v>0.125</v>
      </c>
      <c r="E58" s="800">
        <v>7.7</v>
      </c>
      <c r="F58" s="843">
        <v>0.14583333333333334</v>
      </c>
      <c r="G58" s="803">
        <v>0.18263888888888891</v>
      </c>
      <c r="H58" s="803">
        <v>1.5277777777777777E-2</v>
      </c>
      <c r="I58" s="803">
        <v>0.19791666666666666</v>
      </c>
      <c r="J58" s="799" t="s">
        <v>3921</v>
      </c>
      <c r="K58" s="799" t="s">
        <v>682</v>
      </c>
      <c r="L58" s="799">
        <v>3</v>
      </c>
      <c r="M58" s="802" t="s">
        <v>1253</v>
      </c>
    </row>
    <row r="59" spans="1:13">
      <c r="A59" s="804" t="s">
        <v>1730</v>
      </c>
      <c r="B59" s="805">
        <f>COUNTA(B24:B58)-1</f>
        <v>34</v>
      </c>
      <c r="C59" s="840">
        <f t="shared" ref="C59:I59" si="2">SUBTOTAL(9,C24:C58)</f>
        <v>346.7999999999999</v>
      </c>
      <c r="D59" s="841">
        <f t="shared" si="2"/>
        <v>5.1805555555555571</v>
      </c>
      <c r="E59" s="806">
        <f t="shared" si="2"/>
        <v>399.79999999999995</v>
      </c>
      <c r="F59" s="841">
        <f t="shared" si="2"/>
        <v>5.6423611111111107</v>
      </c>
      <c r="G59" s="807">
        <f t="shared" si="2"/>
        <v>5.1840277777777786</v>
      </c>
      <c r="H59" s="807">
        <f t="shared" si="2"/>
        <v>0.50972222222222185</v>
      </c>
      <c r="I59" s="807">
        <f t="shared" si="2"/>
        <v>5.6937500000000005</v>
      </c>
      <c r="J59" s="811"/>
      <c r="K59" s="805">
        <f>COUNTA(K24:K58)</f>
        <v>34</v>
      </c>
      <c r="L59" s="812"/>
      <c r="M59" s="810"/>
    </row>
    <row r="60" spans="1:13" outlineLevel="1">
      <c r="A60" s="798" t="s">
        <v>2344</v>
      </c>
      <c r="B60" s="799" t="s">
        <v>119</v>
      </c>
      <c r="C60" s="842">
        <v>13.5</v>
      </c>
      <c r="D60" s="843">
        <v>0.24305555555555555</v>
      </c>
      <c r="E60" s="800">
        <f>コースタイム!G647</f>
        <v>17.399999999999995</v>
      </c>
      <c r="F60" s="843">
        <f>コースタイム!I647</f>
        <v>0.23958333333333329</v>
      </c>
      <c r="G60" s="803">
        <f>コースタイム!K647</f>
        <v>0.24652777777777796</v>
      </c>
      <c r="H60" s="803">
        <f>コースタイム!L647</f>
        <v>6.2499999999998668E-3</v>
      </c>
      <c r="I60" s="803">
        <f>コースタイム!M647</f>
        <v>0.25277777777777782</v>
      </c>
      <c r="J60" s="818">
        <f>コースタイム!E647</f>
        <v>43684</v>
      </c>
      <c r="K60" s="799" t="str">
        <f>コースタイム!O647</f>
        <v>晴</v>
      </c>
      <c r="L60" s="799">
        <v>3</v>
      </c>
      <c r="M60" s="802" t="s">
        <v>4412</v>
      </c>
    </row>
    <row r="61" spans="1:13" outlineLevel="1">
      <c r="A61" s="798" t="s">
        <v>2345</v>
      </c>
      <c r="B61" s="799" t="s">
        <v>120</v>
      </c>
      <c r="C61" s="842">
        <v>12.5</v>
      </c>
      <c r="D61" s="843">
        <v>0.15277777777777776</v>
      </c>
      <c r="E61" s="800">
        <f>コースタイム!G656</f>
        <v>12.5</v>
      </c>
      <c r="F61" s="843">
        <f>コースタイム!I656</f>
        <v>0.15625</v>
      </c>
      <c r="G61" s="803">
        <f>コースタイム!K656</f>
        <v>0.17569444444444432</v>
      </c>
      <c r="H61" s="803">
        <f>コースタイム!L656</f>
        <v>9.7222222222223542E-3</v>
      </c>
      <c r="I61" s="803">
        <f>コースタイム!M656</f>
        <v>0.18541666666666667</v>
      </c>
      <c r="J61" s="818">
        <f>コースタイム!E656</f>
        <v>43721</v>
      </c>
      <c r="K61" s="799" t="str">
        <f>コースタイム!O656</f>
        <v>曇時々雨</v>
      </c>
      <c r="L61" s="799">
        <v>3</v>
      </c>
      <c r="M61" s="802" t="s">
        <v>121</v>
      </c>
    </row>
    <row r="62" spans="1:13" outlineLevel="1">
      <c r="A62" s="798" t="s">
        <v>2346</v>
      </c>
      <c r="B62" s="799" t="s">
        <v>122</v>
      </c>
      <c r="C62" s="842">
        <v>8.5</v>
      </c>
      <c r="D62" s="843">
        <v>0.14583333333333334</v>
      </c>
      <c r="E62" s="800">
        <f>コースタイム!G666</f>
        <v>8.5</v>
      </c>
      <c r="F62" s="843">
        <f>コースタイム!I666</f>
        <v>0.11458333333333333</v>
      </c>
      <c r="G62" s="803">
        <f>コースタイム!K666</f>
        <v>0.12430555555555556</v>
      </c>
      <c r="H62" s="803">
        <f>コースタイム!L666</f>
        <v>9.7222222222221877E-3</v>
      </c>
      <c r="I62" s="803">
        <f>コースタイム!M666</f>
        <v>0.13402777777777775</v>
      </c>
      <c r="J62" s="818">
        <f>コースタイム!E666</f>
        <v>43720</v>
      </c>
      <c r="K62" s="799" t="str">
        <f>コースタイム!O666</f>
        <v>晴時々曇</v>
      </c>
      <c r="L62" s="799">
        <v>3</v>
      </c>
      <c r="M62" s="802" t="s">
        <v>123</v>
      </c>
    </row>
    <row r="63" spans="1:13" outlineLevel="1">
      <c r="A63" s="798" t="s">
        <v>2347</v>
      </c>
      <c r="B63" s="799" t="s">
        <v>124</v>
      </c>
      <c r="C63" s="842">
        <v>11.8</v>
      </c>
      <c r="D63" s="843">
        <v>0.14583333333333334</v>
      </c>
      <c r="E63" s="800">
        <f>コースタイム!G677</f>
        <v>11.8</v>
      </c>
      <c r="F63" s="843">
        <f>コースタイム!I677</f>
        <v>0.16666666666666666</v>
      </c>
      <c r="G63" s="803">
        <f>コースタイム!K677</f>
        <v>0.17430555555555555</v>
      </c>
      <c r="H63" s="803">
        <f>コースタイム!L677</f>
        <v>1.3194444444444509E-2</v>
      </c>
      <c r="I63" s="803">
        <f>コースタイム!M677</f>
        <v>0.18750000000000006</v>
      </c>
      <c r="J63" s="818">
        <f>コースタイム!E677</f>
        <v>43720</v>
      </c>
      <c r="K63" s="799" t="str">
        <f>コースタイム!O677</f>
        <v>曇時々晴</v>
      </c>
      <c r="L63" s="799">
        <v>3</v>
      </c>
      <c r="M63" s="802" t="s">
        <v>4540</v>
      </c>
    </row>
    <row r="64" spans="1:13" outlineLevel="1">
      <c r="A64" s="813" t="s">
        <v>2348</v>
      </c>
      <c r="B64" s="814" t="s">
        <v>3852</v>
      </c>
      <c r="C64" s="844"/>
      <c r="D64" s="846"/>
      <c r="E64" s="815"/>
      <c r="F64" s="846"/>
      <c r="G64" s="819"/>
      <c r="H64" s="819"/>
      <c r="I64" s="819"/>
      <c r="J64" s="820" t="s">
        <v>35</v>
      </c>
      <c r="K64" s="814"/>
      <c r="L64" s="814"/>
      <c r="M64" s="816" t="s">
        <v>125</v>
      </c>
    </row>
    <row r="65" spans="1:13" outlineLevel="1">
      <c r="A65" s="798" t="s">
        <v>2349</v>
      </c>
      <c r="B65" s="799" t="s">
        <v>126</v>
      </c>
      <c r="C65" s="842">
        <v>8.5</v>
      </c>
      <c r="D65" s="843">
        <v>0.19652777777777777</v>
      </c>
      <c r="E65" s="800">
        <v>10.6</v>
      </c>
      <c r="F65" s="843">
        <v>0.19652777777777777</v>
      </c>
      <c r="G65" s="803">
        <v>0.19513888888888889</v>
      </c>
      <c r="H65" s="803">
        <v>4.1666666666666666E-3</v>
      </c>
      <c r="I65" s="803">
        <v>0.19930555555555554</v>
      </c>
      <c r="J65" s="818">
        <v>43599</v>
      </c>
      <c r="K65" s="799" t="s">
        <v>1712</v>
      </c>
      <c r="L65" s="799">
        <v>3</v>
      </c>
      <c r="M65" s="802" t="s">
        <v>127</v>
      </c>
    </row>
    <row r="66" spans="1:13" outlineLevel="1">
      <c r="A66" s="798" t="s">
        <v>2350</v>
      </c>
      <c r="B66" s="799" t="s">
        <v>128</v>
      </c>
      <c r="C66" s="842">
        <v>9</v>
      </c>
      <c r="D66" s="843">
        <v>0.15972222222222224</v>
      </c>
      <c r="E66" s="800">
        <v>9</v>
      </c>
      <c r="F66" s="843">
        <v>0.15972222222222224</v>
      </c>
      <c r="G66" s="803">
        <v>0.17777777777777778</v>
      </c>
      <c r="H66" s="803">
        <v>6.2499999999999995E-3</v>
      </c>
      <c r="I66" s="803">
        <v>0.18402777777777779</v>
      </c>
      <c r="J66" s="818">
        <v>43599</v>
      </c>
      <c r="K66" s="799" t="s">
        <v>1712</v>
      </c>
      <c r="L66" s="799">
        <v>2</v>
      </c>
      <c r="M66" s="802" t="s">
        <v>129</v>
      </c>
    </row>
    <row r="67" spans="1:13" outlineLevel="1">
      <c r="A67" s="798" t="s">
        <v>2351</v>
      </c>
      <c r="B67" s="799" t="s">
        <v>130</v>
      </c>
      <c r="C67" s="842">
        <v>14</v>
      </c>
      <c r="D67" s="843">
        <v>0.19444444444444445</v>
      </c>
      <c r="E67" s="800">
        <v>18.600000000000001</v>
      </c>
      <c r="F67" s="843">
        <v>0.24305555555555555</v>
      </c>
      <c r="G67" s="803">
        <v>0.23680555555555557</v>
      </c>
      <c r="H67" s="803">
        <v>9.0277777777777787E-3</v>
      </c>
      <c r="I67" s="803">
        <v>0.24583333333333335</v>
      </c>
      <c r="J67" s="818">
        <v>43600</v>
      </c>
      <c r="K67" s="821" t="s">
        <v>4325</v>
      </c>
      <c r="L67" s="799">
        <v>2</v>
      </c>
      <c r="M67" s="822" t="s">
        <v>4437</v>
      </c>
    </row>
    <row r="68" spans="1:13" outlineLevel="1">
      <c r="A68" s="798" t="s">
        <v>2352</v>
      </c>
      <c r="B68" s="799" t="s">
        <v>131</v>
      </c>
      <c r="C68" s="842">
        <v>7.3</v>
      </c>
      <c r="D68" s="843">
        <v>0.13194444444444445</v>
      </c>
      <c r="E68" s="800">
        <v>7.3</v>
      </c>
      <c r="F68" s="843">
        <v>0.13194444444444445</v>
      </c>
      <c r="G68" s="803">
        <v>0.10347222222222219</v>
      </c>
      <c r="H68" s="803">
        <v>7.6388888888889173E-3</v>
      </c>
      <c r="I68" s="803">
        <v>0.1111111111111111</v>
      </c>
      <c r="J68" s="818">
        <v>43404</v>
      </c>
      <c r="K68" s="823" t="s">
        <v>682</v>
      </c>
      <c r="L68" s="799">
        <v>2</v>
      </c>
      <c r="M68" s="824" t="s">
        <v>4438</v>
      </c>
    </row>
    <row r="69" spans="1:13" outlineLevel="1">
      <c r="A69" s="798" t="s">
        <v>2353</v>
      </c>
      <c r="B69" s="799" t="s">
        <v>132</v>
      </c>
      <c r="C69" s="842">
        <v>10.8</v>
      </c>
      <c r="D69" s="843">
        <v>0.125</v>
      </c>
      <c r="E69" s="800">
        <v>10.8</v>
      </c>
      <c r="F69" s="843">
        <v>0.125</v>
      </c>
      <c r="G69" s="803">
        <v>0.14861111111111119</v>
      </c>
      <c r="H69" s="803">
        <v>1.5972222222222165E-2</v>
      </c>
      <c r="I69" s="803">
        <v>0.16458333333333336</v>
      </c>
      <c r="J69" s="818">
        <v>43404</v>
      </c>
      <c r="K69" s="823" t="s">
        <v>682</v>
      </c>
      <c r="L69" s="799">
        <v>2</v>
      </c>
      <c r="M69" s="824" t="s">
        <v>4439</v>
      </c>
    </row>
    <row r="70" spans="1:13" outlineLevel="1">
      <c r="A70" s="798" t="s">
        <v>2354</v>
      </c>
      <c r="B70" s="799" t="s">
        <v>133</v>
      </c>
      <c r="C70" s="842">
        <v>12.7</v>
      </c>
      <c r="D70" s="843">
        <v>0.20138888888888887</v>
      </c>
      <c r="E70" s="800">
        <v>12.7</v>
      </c>
      <c r="F70" s="843">
        <v>0.20138888888888887</v>
      </c>
      <c r="G70" s="803">
        <v>0.20486111111111116</v>
      </c>
      <c r="H70" s="803">
        <v>1.6666666666666607E-2</v>
      </c>
      <c r="I70" s="803">
        <v>0.22152777777777777</v>
      </c>
      <c r="J70" s="818">
        <v>43405</v>
      </c>
      <c r="K70" s="823" t="s">
        <v>682</v>
      </c>
      <c r="L70" s="799">
        <v>2</v>
      </c>
      <c r="M70" s="824" t="s">
        <v>4081</v>
      </c>
    </row>
    <row r="71" spans="1:13" outlineLevel="1">
      <c r="A71" s="813" t="s">
        <v>2355</v>
      </c>
      <c r="B71" s="814" t="s">
        <v>4270</v>
      </c>
      <c r="C71" s="844"/>
      <c r="D71" s="846"/>
      <c r="E71" s="815"/>
      <c r="F71" s="846"/>
      <c r="G71" s="819"/>
      <c r="H71" s="819"/>
      <c r="I71" s="819"/>
      <c r="J71" s="820" t="s">
        <v>35</v>
      </c>
      <c r="K71" s="814"/>
      <c r="L71" s="814"/>
      <c r="M71" s="816" t="s">
        <v>125</v>
      </c>
    </row>
    <row r="72" spans="1:13" outlineLevel="1">
      <c r="A72" s="798" t="s">
        <v>2356</v>
      </c>
      <c r="B72" s="799" t="s">
        <v>134</v>
      </c>
      <c r="C72" s="842">
        <v>6.7</v>
      </c>
      <c r="D72" s="843">
        <v>8.3333333333333329E-2</v>
      </c>
      <c r="E72" s="800">
        <v>6.7</v>
      </c>
      <c r="F72" s="843">
        <v>8.3333333333333329E-2</v>
      </c>
      <c r="G72" s="803">
        <v>7.6388888888888895E-2</v>
      </c>
      <c r="H72" s="803">
        <v>3.472222222222222E-3</v>
      </c>
      <c r="I72" s="803">
        <v>7.9861111111111105E-2</v>
      </c>
      <c r="J72" s="818">
        <v>43391</v>
      </c>
      <c r="K72" s="823" t="s">
        <v>682</v>
      </c>
      <c r="L72" s="799">
        <v>1</v>
      </c>
      <c r="M72" s="824" t="s">
        <v>4440</v>
      </c>
    </row>
    <row r="73" spans="1:13" outlineLevel="1">
      <c r="A73" s="798" t="s">
        <v>2357</v>
      </c>
      <c r="B73" s="799" t="s">
        <v>135</v>
      </c>
      <c r="C73" s="842">
        <v>17.5</v>
      </c>
      <c r="D73" s="843">
        <v>0.20833333333333334</v>
      </c>
      <c r="E73" s="800">
        <v>17.5</v>
      </c>
      <c r="F73" s="843">
        <v>0.20833333333333334</v>
      </c>
      <c r="G73" s="803">
        <v>0.22291666666666665</v>
      </c>
      <c r="H73" s="803">
        <v>2.2916666666666669E-2</v>
      </c>
      <c r="I73" s="803">
        <v>0.24583333333333335</v>
      </c>
      <c r="J73" s="818">
        <v>43391</v>
      </c>
      <c r="K73" s="823" t="s">
        <v>682</v>
      </c>
      <c r="L73" s="799">
        <v>2</v>
      </c>
      <c r="M73" s="824" t="s">
        <v>4441</v>
      </c>
    </row>
    <row r="74" spans="1:13" outlineLevel="1">
      <c r="A74" s="798" t="s">
        <v>2358</v>
      </c>
      <c r="B74" s="799" t="s">
        <v>136</v>
      </c>
      <c r="C74" s="842">
        <v>9.1</v>
      </c>
      <c r="D74" s="843">
        <v>9.7222222222222224E-2</v>
      </c>
      <c r="E74" s="800">
        <v>9.1</v>
      </c>
      <c r="F74" s="843">
        <v>9.7222222222222224E-2</v>
      </c>
      <c r="G74" s="803">
        <v>0.1125</v>
      </c>
      <c r="H74" s="803">
        <v>5.5555555555555558E-3</v>
      </c>
      <c r="I74" s="803">
        <v>0.11805555555555557</v>
      </c>
      <c r="J74" s="818">
        <v>43390</v>
      </c>
      <c r="K74" s="821" t="s">
        <v>4070</v>
      </c>
      <c r="L74" s="799">
        <v>1</v>
      </c>
      <c r="M74" s="822" t="s">
        <v>4442</v>
      </c>
    </row>
    <row r="75" spans="1:13" outlineLevel="1">
      <c r="A75" s="798" t="s">
        <v>2359</v>
      </c>
      <c r="B75" s="799" t="s">
        <v>137</v>
      </c>
      <c r="C75" s="842">
        <v>21</v>
      </c>
      <c r="D75" s="843">
        <v>0.21527777777777779</v>
      </c>
      <c r="E75" s="800">
        <v>21</v>
      </c>
      <c r="F75" s="843">
        <v>0.21527777777777779</v>
      </c>
      <c r="G75" s="803">
        <v>0.22847222222222222</v>
      </c>
      <c r="H75" s="803">
        <v>1.7361111111111112E-2</v>
      </c>
      <c r="I75" s="803">
        <v>0.24583333333333335</v>
      </c>
      <c r="J75" s="818">
        <v>43390</v>
      </c>
      <c r="K75" s="821" t="s">
        <v>4071</v>
      </c>
      <c r="L75" s="799">
        <v>2</v>
      </c>
      <c r="M75" s="822" t="s">
        <v>4443</v>
      </c>
    </row>
    <row r="76" spans="1:13" outlineLevel="1">
      <c r="A76" s="798" t="s">
        <v>2360</v>
      </c>
      <c r="B76" s="799" t="s">
        <v>138</v>
      </c>
      <c r="C76" s="842">
        <v>16.2</v>
      </c>
      <c r="D76" s="843">
        <v>0.19444444444444445</v>
      </c>
      <c r="E76" s="800">
        <f>コースタイム!G790</f>
        <v>16.2</v>
      </c>
      <c r="F76" s="843">
        <f>コースタイム!I790</f>
        <v>0.19097222222222221</v>
      </c>
      <c r="G76" s="803">
        <f>コースタイム!K790</f>
        <v>0.19097222222222229</v>
      </c>
      <c r="H76" s="803">
        <f>コースタイム!L790</f>
        <v>2.430555555555558E-2</v>
      </c>
      <c r="I76" s="803">
        <f>コースタイム!M790</f>
        <v>0.21527777777777787</v>
      </c>
      <c r="J76" s="818">
        <f>コースタイム!E790</f>
        <v>43476</v>
      </c>
      <c r="K76" s="799" t="str">
        <f>コースタイム!O790</f>
        <v>晴</v>
      </c>
      <c r="L76" s="799">
        <v>2</v>
      </c>
      <c r="M76" s="802" t="s">
        <v>139</v>
      </c>
    </row>
    <row r="77" spans="1:13" outlineLevel="1">
      <c r="A77" s="798" t="s">
        <v>2361</v>
      </c>
      <c r="B77" s="799" t="s">
        <v>140</v>
      </c>
      <c r="C77" s="842">
        <f>コースタイム!F799</f>
        <v>14.2</v>
      </c>
      <c r="D77" s="843">
        <v>0.18055555555555555</v>
      </c>
      <c r="E77" s="800">
        <f>コースタイム!G799</f>
        <v>14.200000000000001</v>
      </c>
      <c r="F77" s="843">
        <v>0.18055555555555555</v>
      </c>
      <c r="G77" s="803">
        <f>コースタイム!K799</f>
        <v>0.16597222222222213</v>
      </c>
      <c r="H77" s="803">
        <f>コースタイム!L799</f>
        <v>1.3194444444444509E-2</v>
      </c>
      <c r="I77" s="803">
        <f>コースタイム!M799</f>
        <v>0.17916666666666664</v>
      </c>
      <c r="J77" s="818">
        <f>コースタイム!E799</f>
        <v>43447</v>
      </c>
      <c r="K77" s="799" t="str">
        <f>コースタイム!O799</f>
        <v>晴</v>
      </c>
      <c r="L77" s="799">
        <v>2</v>
      </c>
      <c r="M77" s="802" t="s">
        <v>4413</v>
      </c>
    </row>
    <row r="78" spans="1:13" outlineLevel="1">
      <c r="A78" s="798" t="s">
        <v>2362</v>
      </c>
      <c r="B78" s="799" t="s">
        <v>141</v>
      </c>
      <c r="C78" s="842">
        <v>11.8</v>
      </c>
      <c r="D78" s="843">
        <v>0.15972222222222224</v>
      </c>
      <c r="E78" s="800">
        <f>コースタイム!G809</f>
        <v>11.8</v>
      </c>
      <c r="F78" s="843">
        <f>コースタイム!I809</f>
        <v>0.15972222222222224</v>
      </c>
      <c r="G78" s="803">
        <f>コースタイム!K809</f>
        <v>0.16111111111111115</v>
      </c>
      <c r="H78" s="803">
        <f>コースタイム!L809</f>
        <v>1.3194444444444398E-2</v>
      </c>
      <c r="I78" s="803">
        <f>コースタイム!M809</f>
        <v>0.17430555555555555</v>
      </c>
      <c r="J78" s="818">
        <f>コースタイム!E809</f>
        <v>43448</v>
      </c>
      <c r="K78" s="799" t="str">
        <f>コースタイム!O809</f>
        <v>晴</v>
      </c>
      <c r="L78" s="799">
        <v>2</v>
      </c>
      <c r="M78" s="802" t="s">
        <v>4414</v>
      </c>
    </row>
    <row r="79" spans="1:13" outlineLevel="1">
      <c r="A79" s="798" t="s">
        <v>2363</v>
      </c>
      <c r="B79" s="799" t="s">
        <v>142</v>
      </c>
      <c r="C79" s="842">
        <v>14.3</v>
      </c>
      <c r="D79" s="843">
        <v>0.16666666666666666</v>
      </c>
      <c r="E79" s="800">
        <f>コースタイム!G818</f>
        <v>14.3</v>
      </c>
      <c r="F79" s="843">
        <f>コースタイム!I818</f>
        <v>0.16319444444444445</v>
      </c>
      <c r="G79" s="803">
        <f>コースタイム!K818</f>
        <v>0.16249999999999998</v>
      </c>
      <c r="H79" s="803">
        <f>コースタイム!L818</f>
        <v>9.7222222222222432E-3</v>
      </c>
      <c r="I79" s="803">
        <f>コースタイム!M818</f>
        <v>0.17222222222222222</v>
      </c>
      <c r="J79" s="818">
        <f>コースタイム!E818</f>
        <v>43448</v>
      </c>
      <c r="K79" s="799" t="str">
        <f>コースタイム!O818</f>
        <v>晴</v>
      </c>
      <c r="L79" s="799">
        <v>2</v>
      </c>
      <c r="M79" s="802" t="s">
        <v>4415</v>
      </c>
    </row>
    <row r="80" spans="1:13" outlineLevel="1">
      <c r="A80" s="798" t="s">
        <v>2364</v>
      </c>
      <c r="B80" s="799" t="s">
        <v>143</v>
      </c>
      <c r="C80" s="842">
        <v>8.8000000000000007</v>
      </c>
      <c r="D80" s="843">
        <v>0.125</v>
      </c>
      <c r="E80" s="800">
        <f>コースタイム!G826</f>
        <v>8.8000000000000007</v>
      </c>
      <c r="F80" s="843">
        <f>コースタイム!I826</f>
        <v>0.125</v>
      </c>
      <c r="G80" s="803">
        <f>コースタイム!K826</f>
        <v>0.11458333333333348</v>
      </c>
      <c r="H80" s="803">
        <f>コースタイム!L826</f>
        <v>9.7222222222221877E-3</v>
      </c>
      <c r="I80" s="803">
        <f>コースタイム!M826</f>
        <v>0.12430555555555567</v>
      </c>
      <c r="J80" s="818">
        <f>コースタイム!E826</f>
        <v>43475</v>
      </c>
      <c r="K80" s="799" t="str">
        <f>コースタイム!O826</f>
        <v>曇時々晴</v>
      </c>
      <c r="L80" s="799">
        <v>2</v>
      </c>
      <c r="M80" s="802" t="s">
        <v>144</v>
      </c>
    </row>
    <row r="81" spans="1:13" outlineLevel="1">
      <c r="A81" s="798" t="s">
        <v>2365</v>
      </c>
      <c r="B81" s="799" t="s">
        <v>145</v>
      </c>
      <c r="C81" s="842">
        <v>9</v>
      </c>
      <c r="D81" s="843">
        <v>0.11805555555555557</v>
      </c>
      <c r="E81" s="800">
        <f>コースタイム!G837</f>
        <v>9.4</v>
      </c>
      <c r="F81" s="843">
        <f>コースタイム!I837</f>
        <v>0.125</v>
      </c>
      <c r="G81" s="803">
        <f>コースタイム!K837</f>
        <v>0.10763888888888884</v>
      </c>
      <c r="H81" s="803">
        <f>コースタイム!L837</f>
        <v>9.0277777777777457E-3</v>
      </c>
      <c r="I81" s="803">
        <f>コースタイム!M837</f>
        <v>0.11666666666666659</v>
      </c>
      <c r="J81" s="818">
        <f>コースタイム!E837</f>
        <v>43475</v>
      </c>
      <c r="K81" s="799" t="str">
        <f>コースタイム!O837</f>
        <v>曇時々晴</v>
      </c>
      <c r="L81" s="799">
        <v>2</v>
      </c>
      <c r="M81" s="802" t="s">
        <v>146</v>
      </c>
    </row>
    <row r="82" spans="1:13" outlineLevel="1">
      <c r="A82" s="798" t="s">
        <v>2366</v>
      </c>
      <c r="B82" s="799" t="s">
        <v>147</v>
      </c>
      <c r="C82" s="842">
        <v>7</v>
      </c>
      <c r="D82" s="843">
        <v>0.13194444444444445</v>
      </c>
      <c r="E82" s="800">
        <f>コースタイム!G851</f>
        <v>14</v>
      </c>
      <c r="F82" s="843">
        <f>コースタイム!I851</f>
        <v>0.23958333333333334</v>
      </c>
      <c r="G82" s="803">
        <f>コースタイム!K851</f>
        <v>0.24444444444444441</v>
      </c>
      <c r="H82" s="803">
        <f>コースタイム!L851</f>
        <v>6.9444444444444753E-3</v>
      </c>
      <c r="I82" s="803">
        <f>コースタイム!M851</f>
        <v>0.25138888888888888</v>
      </c>
      <c r="J82" s="818">
        <f>コースタイム!E851</f>
        <v>43685</v>
      </c>
      <c r="K82" s="799" t="str">
        <f>コースタイム!O851</f>
        <v>晴後雷雨</v>
      </c>
      <c r="L82" s="799">
        <v>3</v>
      </c>
      <c r="M82" s="802" t="s">
        <v>148</v>
      </c>
    </row>
    <row r="83" spans="1:13" outlineLevel="1">
      <c r="A83" s="813" t="s">
        <v>2367</v>
      </c>
      <c r="B83" s="814" t="s">
        <v>4269</v>
      </c>
      <c r="C83" s="914" t="s">
        <v>4634</v>
      </c>
      <c r="D83" s="915" t="s">
        <v>4633</v>
      </c>
      <c r="E83" s="815"/>
      <c r="F83" s="846"/>
      <c r="G83" s="819"/>
      <c r="H83" s="819"/>
      <c r="I83" s="819"/>
      <c r="J83" s="820" t="s">
        <v>4271</v>
      </c>
      <c r="K83" s="814"/>
      <c r="L83" s="825" t="s">
        <v>4274</v>
      </c>
      <c r="M83" s="816" t="s">
        <v>4416</v>
      </c>
    </row>
    <row r="84" spans="1:13" outlineLevel="1">
      <c r="A84" s="798" t="s">
        <v>2368</v>
      </c>
      <c r="B84" s="799" t="s">
        <v>149</v>
      </c>
      <c r="C84" s="842">
        <v>15.2</v>
      </c>
      <c r="D84" s="843">
        <v>0.24305555555555555</v>
      </c>
      <c r="E84" s="800">
        <f>コースタイム!G865</f>
        <v>12.399999999999999</v>
      </c>
      <c r="F84" s="843">
        <f>コースタイム!I865</f>
        <v>0.18055555555555552</v>
      </c>
      <c r="G84" s="803">
        <f>コースタイム!K865</f>
        <v>0.17916666666666653</v>
      </c>
      <c r="H84" s="803">
        <f>コースタイム!L865</f>
        <v>6.2500000000000888E-3</v>
      </c>
      <c r="I84" s="803">
        <f>コースタイム!M865</f>
        <v>0.18541666666666662</v>
      </c>
      <c r="J84" s="818">
        <f>コースタイム!E865</f>
        <v>43405</v>
      </c>
      <c r="K84" s="799" t="str">
        <f>コースタイム!O865</f>
        <v>晴</v>
      </c>
      <c r="L84" s="799">
        <v>2</v>
      </c>
      <c r="M84" s="802" t="s">
        <v>4417</v>
      </c>
    </row>
    <row r="85" spans="1:13" outlineLevel="1">
      <c r="A85" s="798" t="s">
        <v>2375</v>
      </c>
      <c r="B85" s="799" t="s">
        <v>150</v>
      </c>
      <c r="C85" s="842">
        <v>5.8</v>
      </c>
      <c r="D85" s="843">
        <v>7.6388888888888895E-2</v>
      </c>
      <c r="E85" s="800">
        <f>コースタイム!G876</f>
        <v>5.8</v>
      </c>
      <c r="F85" s="843">
        <f>コースタイム!I876</f>
        <v>7.9861111111111105E-2</v>
      </c>
      <c r="G85" s="803">
        <f>コースタイム!K876</f>
        <v>7.4305555555555569E-2</v>
      </c>
      <c r="H85" s="803">
        <f>コースタイム!L876</f>
        <v>6.2500000000000333E-3</v>
      </c>
      <c r="I85" s="803">
        <f>コースタイム!M876</f>
        <v>8.0555555555555602E-2</v>
      </c>
      <c r="J85" s="818">
        <f>コースタイム!E876</f>
        <v>43517</v>
      </c>
      <c r="K85" s="799" t="str">
        <f>コースタイム!O876</f>
        <v>晴</v>
      </c>
      <c r="L85" s="799">
        <v>2</v>
      </c>
      <c r="M85" s="802" t="s">
        <v>151</v>
      </c>
    </row>
    <row r="86" spans="1:13" outlineLevel="1">
      <c r="A86" s="813" t="s">
        <v>2376</v>
      </c>
      <c r="B86" s="814" t="s">
        <v>4069</v>
      </c>
      <c r="C86" s="914" t="s">
        <v>4632</v>
      </c>
      <c r="D86" s="915" t="s">
        <v>4633</v>
      </c>
      <c r="E86" s="815"/>
      <c r="F86" s="846"/>
      <c r="G86" s="819"/>
      <c r="H86" s="819"/>
      <c r="I86" s="819"/>
      <c r="J86" s="820" t="s">
        <v>4272</v>
      </c>
      <c r="K86" s="814"/>
      <c r="L86" s="825" t="s">
        <v>4273</v>
      </c>
      <c r="M86" s="816" t="s">
        <v>151</v>
      </c>
    </row>
    <row r="87" spans="1:13" outlineLevel="1">
      <c r="A87" s="798" t="s">
        <v>2369</v>
      </c>
      <c r="B87" s="799" t="s">
        <v>152</v>
      </c>
      <c r="C87" s="842">
        <v>12.2</v>
      </c>
      <c r="D87" s="843">
        <v>0.19444444444444445</v>
      </c>
      <c r="E87" s="800">
        <f>コースタイム!G886</f>
        <v>12.2</v>
      </c>
      <c r="F87" s="843">
        <f>コースタイム!I886</f>
        <v>0.19444444444444442</v>
      </c>
      <c r="G87" s="803">
        <f>コースタイム!K886</f>
        <v>0.14027777777777778</v>
      </c>
      <c r="H87" s="803">
        <f>コースタイム!L886</f>
        <v>1.5972222222222276E-2</v>
      </c>
      <c r="I87" s="803">
        <f>コースタイム!M886</f>
        <v>0.15625000000000006</v>
      </c>
      <c r="J87" s="818">
        <f>コースタイム!E886</f>
        <v>43517</v>
      </c>
      <c r="K87" s="799" t="str">
        <f>コースタイム!O886</f>
        <v>晴</v>
      </c>
      <c r="L87" s="799">
        <v>3</v>
      </c>
      <c r="M87" s="802" t="s">
        <v>153</v>
      </c>
    </row>
    <row r="88" spans="1:13" outlineLevel="1">
      <c r="A88" s="798" t="s">
        <v>2370</v>
      </c>
      <c r="B88" s="799" t="s">
        <v>154</v>
      </c>
      <c r="C88" s="842">
        <v>9</v>
      </c>
      <c r="D88" s="843">
        <v>0.16666666666666666</v>
      </c>
      <c r="E88" s="800">
        <f>コースタイム!G895</f>
        <v>9</v>
      </c>
      <c r="F88" s="843">
        <f>コースタイム!I895</f>
        <v>0.15277777777777776</v>
      </c>
      <c r="G88" s="803">
        <f>コースタイム!K895</f>
        <v>0.1118055555555556</v>
      </c>
      <c r="H88" s="803">
        <f>コースタイム!L895</f>
        <v>1.1805555555555514E-2</v>
      </c>
      <c r="I88" s="803">
        <f>コースタイム!M895</f>
        <v>0.12361111111111112</v>
      </c>
      <c r="J88" s="818">
        <f>コースタイム!E895</f>
        <v>43518</v>
      </c>
      <c r="K88" s="799" t="str">
        <f>コースタイム!O895</f>
        <v>晴</v>
      </c>
      <c r="L88" s="799">
        <v>2</v>
      </c>
      <c r="M88" s="802" t="s">
        <v>155</v>
      </c>
    </row>
    <row r="89" spans="1:13" outlineLevel="1">
      <c r="A89" s="798" t="s">
        <v>2371</v>
      </c>
      <c r="B89" s="799" t="s">
        <v>156</v>
      </c>
      <c r="C89" s="842">
        <v>10.7</v>
      </c>
      <c r="D89" s="843">
        <v>0.15277777777777776</v>
      </c>
      <c r="E89" s="800">
        <f>コースタイム!G903</f>
        <v>10.7</v>
      </c>
      <c r="F89" s="843">
        <f>コースタイム!I903</f>
        <v>0.15277777777777776</v>
      </c>
      <c r="G89" s="803">
        <f>コースタイム!K903</f>
        <v>0.10763888888888895</v>
      </c>
      <c r="H89" s="803">
        <f>コースタイム!L903</f>
        <v>8.3333333333333037E-3</v>
      </c>
      <c r="I89" s="803">
        <f>コースタイム!M903</f>
        <v>0.11597222222222225</v>
      </c>
      <c r="J89" s="818">
        <f>コースタイム!E903</f>
        <v>43518</v>
      </c>
      <c r="K89" s="799" t="str">
        <f>コースタイム!O903</f>
        <v>晴</v>
      </c>
      <c r="L89" s="799">
        <v>2</v>
      </c>
      <c r="M89" s="802" t="s">
        <v>157</v>
      </c>
    </row>
    <row r="90" spans="1:13" outlineLevel="1">
      <c r="A90" s="798" t="s">
        <v>2372</v>
      </c>
      <c r="B90" s="799" t="s">
        <v>158</v>
      </c>
      <c r="C90" s="842">
        <v>11.4</v>
      </c>
      <c r="D90" s="843">
        <v>0.18055555555555555</v>
      </c>
      <c r="E90" s="800">
        <f>コースタイム!G916</f>
        <v>11.399999999999999</v>
      </c>
      <c r="F90" s="843">
        <f>コースタイム!I916</f>
        <v>0.18055555555555555</v>
      </c>
      <c r="G90" s="803">
        <f>コースタイム!K916</f>
        <v>0.1284722222222221</v>
      </c>
      <c r="H90" s="803">
        <f>コースタイム!L916</f>
        <v>3.4722222222222654E-3</v>
      </c>
      <c r="I90" s="803">
        <f>コースタイム!M916</f>
        <v>0.13194444444444436</v>
      </c>
      <c r="J90" s="818">
        <v>43552</v>
      </c>
      <c r="K90" s="821" t="s">
        <v>4071</v>
      </c>
      <c r="L90" s="799">
        <v>3</v>
      </c>
      <c r="M90" s="822" t="s">
        <v>4444</v>
      </c>
    </row>
    <row r="91" spans="1:13" outlineLevel="1">
      <c r="A91" s="798" t="s">
        <v>2377</v>
      </c>
      <c r="B91" s="799" t="s">
        <v>159</v>
      </c>
      <c r="C91" s="842">
        <v>7.4</v>
      </c>
      <c r="D91" s="843">
        <v>0.1076388888888889</v>
      </c>
      <c r="E91" s="800">
        <f>コースタイム!G925</f>
        <v>7.4</v>
      </c>
      <c r="F91" s="843">
        <f>コースタイム!I925</f>
        <v>0.11111111111111112</v>
      </c>
      <c r="G91" s="803">
        <f>コースタイム!K925</f>
        <v>7.1527777777777746E-2</v>
      </c>
      <c r="H91" s="803">
        <f>コースタイム!L925</f>
        <v>4.8611111111110938E-3</v>
      </c>
      <c r="I91" s="803">
        <f>コースタイム!M925</f>
        <v>7.638888888888884E-2</v>
      </c>
      <c r="J91" s="818">
        <v>43552</v>
      </c>
      <c r="K91" s="821" t="s">
        <v>4071</v>
      </c>
      <c r="L91" s="799">
        <v>2</v>
      </c>
      <c r="M91" s="822" t="s">
        <v>4445</v>
      </c>
    </row>
    <row r="92" spans="1:13" outlineLevel="1">
      <c r="A92" s="813" t="s">
        <v>2378</v>
      </c>
      <c r="B92" s="814" t="s">
        <v>4067</v>
      </c>
      <c r="C92" s="914" t="s">
        <v>4630</v>
      </c>
      <c r="D92" s="915" t="s">
        <v>4631</v>
      </c>
      <c r="E92" s="815"/>
      <c r="F92" s="846"/>
      <c r="G92" s="819"/>
      <c r="H92" s="819"/>
      <c r="I92" s="819"/>
      <c r="J92" s="820" t="s">
        <v>4272</v>
      </c>
      <c r="K92" s="814"/>
      <c r="L92" s="825" t="s">
        <v>4274</v>
      </c>
      <c r="M92" s="816" t="s">
        <v>160</v>
      </c>
    </row>
    <row r="93" spans="1:13" outlineLevel="1">
      <c r="A93" s="798" t="s">
        <v>2373</v>
      </c>
      <c r="B93" s="799" t="s">
        <v>161</v>
      </c>
      <c r="C93" s="842">
        <v>11.3</v>
      </c>
      <c r="D93" s="843">
        <v>0.16666666666666666</v>
      </c>
      <c r="E93" s="800">
        <f>コースタイム!G935</f>
        <v>11.3</v>
      </c>
      <c r="F93" s="843">
        <f>コースタイム!I935</f>
        <v>0.16666666666666669</v>
      </c>
      <c r="G93" s="803">
        <f>コースタイム!K935</f>
        <v>0.13124999999999998</v>
      </c>
      <c r="H93" s="803">
        <f>コースタイム!L935</f>
        <v>9.7222222222222432E-3</v>
      </c>
      <c r="I93" s="803">
        <f>コースタイム!M935</f>
        <v>0.14097222222222222</v>
      </c>
      <c r="J93" s="818">
        <v>43628</v>
      </c>
      <c r="K93" s="799" t="str">
        <f>コースタイム!O935</f>
        <v>晴</v>
      </c>
      <c r="L93" s="799">
        <v>2</v>
      </c>
      <c r="M93" s="802" t="s">
        <v>162</v>
      </c>
    </row>
    <row r="94" spans="1:13" outlineLevel="1">
      <c r="A94" s="798" t="s">
        <v>2379</v>
      </c>
      <c r="B94" s="799" t="s">
        <v>163</v>
      </c>
      <c r="C94" s="842">
        <v>10</v>
      </c>
      <c r="D94" s="843">
        <v>0.17361111111111113</v>
      </c>
      <c r="E94" s="800">
        <f>コースタイム!G950</f>
        <v>16.7</v>
      </c>
      <c r="F94" s="843">
        <f>コースタイム!I950</f>
        <v>0.2361111111111111</v>
      </c>
      <c r="G94" s="803">
        <f>コースタイム!K950</f>
        <v>0.19097222222222232</v>
      </c>
      <c r="H94" s="803">
        <f>コースタイム!L950</f>
        <v>5.069444444444432E-2</v>
      </c>
      <c r="I94" s="803">
        <f>コースタイム!M950</f>
        <v>0.24166666666666664</v>
      </c>
      <c r="J94" s="818">
        <v>43628</v>
      </c>
      <c r="K94" s="821" t="s">
        <v>4071</v>
      </c>
      <c r="L94" s="799">
        <v>2</v>
      </c>
      <c r="M94" s="802" t="s">
        <v>164</v>
      </c>
    </row>
    <row r="95" spans="1:13" outlineLevel="1">
      <c r="A95" s="813" t="s">
        <v>2380</v>
      </c>
      <c r="B95" s="814" t="s">
        <v>4068</v>
      </c>
      <c r="C95" s="914" t="s">
        <v>4628</v>
      </c>
      <c r="D95" s="915" t="s">
        <v>4629</v>
      </c>
      <c r="E95" s="815"/>
      <c r="F95" s="846"/>
      <c r="G95" s="819"/>
      <c r="H95" s="819"/>
      <c r="I95" s="819"/>
      <c r="J95" s="820" t="s">
        <v>4272</v>
      </c>
      <c r="K95" s="814"/>
      <c r="L95" s="825" t="s">
        <v>4273</v>
      </c>
      <c r="M95" s="816" t="s">
        <v>164</v>
      </c>
    </row>
    <row r="96" spans="1:13" outlineLevel="1">
      <c r="A96" s="813" t="s">
        <v>2374</v>
      </c>
      <c r="B96" s="814" t="s">
        <v>165</v>
      </c>
      <c r="C96" s="844"/>
      <c r="D96" s="846"/>
      <c r="E96" s="815"/>
      <c r="F96" s="846"/>
      <c r="G96" s="819"/>
      <c r="H96" s="819"/>
      <c r="I96" s="819"/>
      <c r="J96" s="820" t="s">
        <v>35</v>
      </c>
      <c r="K96" s="814"/>
      <c r="L96" s="814"/>
      <c r="M96" s="816" t="s">
        <v>125</v>
      </c>
    </row>
    <row r="97" spans="1:13" outlineLevel="1">
      <c r="A97" s="798" t="s">
        <v>2381</v>
      </c>
      <c r="B97" s="799" t="s">
        <v>166</v>
      </c>
      <c r="C97" s="842">
        <v>4.9000000000000004</v>
      </c>
      <c r="D97" s="843">
        <v>7.6388888888888895E-2</v>
      </c>
      <c r="E97" s="800">
        <f>コースタイム!G964</f>
        <v>5.8999999999999995</v>
      </c>
      <c r="F97" s="843">
        <f>コースタイム!I964</f>
        <v>9.7222222222222238E-2</v>
      </c>
      <c r="G97" s="803">
        <f>コースタイム!K964</f>
        <v>9.0277777777777846E-2</v>
      </c>
      <c r="H97" s="803">
        <f>コースタイム!L964</f>
        <v>1.0416666666666741E-2</v>
      </c>
      <c r="I97" s="803">
        <f>コースタイム!M964</f>
        <v>0.10069444444444459</v>
      </c>
      <c r="J97" s="818">
        <v>43627</v>
      </c>
      <c r="K97" s="799" t="s">
        <v>1712</v>
      </c>
      <c r="L97" s="799">
        <v>1</v>
      </c>
      <c r="M97" s="802" t="s">
        <v>167</v>
      </c>
    </row>
    <row r="98" spans="1:13" outlineLevel="1">
      <c r="A98" s="813" t="s">
        <v>2382</v>
      </c>
      <c r="B98" s="814" t="s">
        <v>4622</v>
      </c>
      <c r="C98" s="914" t="s">
        <v>4626</v>
      </c>
      <c r="D98" s="915" t="s">
        <v>4627</v>
      </c>
      <c r="E98" s="815"/>
      <c r="F98" s="846"/>
      <c r="G98" s="819"/>
      <c r="H98" s="819"/>
      <c r="I98" s="819"/>
      <c r="J98" s="820" t="s">
        <v>4272</v>
      </c>
      <c r="K98" s="814"/>
      <c r="L98" s="825" t="s">
        <v>4273</v>
      </c>
      <c r="M98" s="816" t="s">
        <v>169</v>
      </c>
    </row>
    <row r="99" spans="1:13" outlineLevel="1">
      <c r="A99" s="813" t="s">
        <v>2383</v>
      </c>
      <c r="B99" s="814" t="s">
        <v>165</v>
      </c>
      <c r="C99" s="844"/>
      <c r="D99" s="846"/>
      <c r="E99" s="815"/>
      <c r="F99" s="846"/>
      <c r="G99" s="819"/>
      <c r="H99" s="819"/>
      <c r="I99" s="819"/>
      <c r="J99" s="820" t="s">
        <v>35</v>
      </c>
      <c r="K99" s="814"/>
      <c r="L99" s="814"/>
      <c r="M99" s="816" t="s">
        <v>125</v>
      </c>
    </row>
    <row r="100" spans="1:13" outlineLevel="1">
      <c r="A100" s="813" t="s">
        <v>2385</v>
      </c>
      <c r="B100" s="814" t="s">
        <v>165</v>
      </c>
      <c r="C100" s="844"/>
      <c r="D100" s="846"/>
      <c r="E100" s="815"/>
      <c r="F100" s="846"/>
      <c r="G100" s="819"/>
      <c r="H100" s="819"/>
      <c r="I100" s="819"/>
      <c r="J100" s="820" t="s">
        <v>35</v>
      </c>
      <c r="K100" s="814"/>
      <c r="L100" s="814"/>
      <c r="M100" s="816" t="s">
        <v>125</v>
      </c>
    </row>
    <row r="101" spans="1:13">
      <c r="A101" s="804" t="s">
        <v>2386</v>
      </c>
      <c r="B101" s="805">
        <f>COUNTA(B60:B100)-10</f>
        <v>31</v>
      </c>
      <c r="C101" s="840">
        <f t="shared" ref="C101:I101" si="3">SUBTOTAL(9,C60:C100)</f>
        <v>342.09999999999997</v>
      </c>
      <c r="D101" s="841">
        <f t="shared" si="3"/>
        <v>4.9152777777777779</v>
      </c>
      <c r="E101" s="806">
        <f t="shared" si="3"/>
        <v>364.99999999999989</v>
      </c>
      <c r="F101" s="841">
        <f t="shared" si="3"/>
        <v>5.0749999999999993</v>
      </c>
      <c r="G101" s="807">
        <f t="shared" si="3"/>
        <v>4.8006944444444448</v>
      </c>
      <c r="H101" s="807">
        <f t="shared" si="3"/>
        <v>0.36180555555555566</v>
      </c>
      <c r="I101" s="807">
        <f t="shared" si="3"/>
        <v>5.1625000000000005</v>
      </c>
      <c r="J101" s="811"/>
      <c r="K101" s="805">
        <f>COUNTA(K60:K100)</f>
        <v>31</v>
      </c>
      <c r="L101" s="812"/>
      <c r="M101" s="810"/>
    </row>
    <row r="102" spans="1:13" outlineLevel="1">
      <c r="A102" s="798" t="s">
        <v>2387</v>
      </c>
      <c r="B102" s="799" t="s">
        <v>4216</v>
      </c>
      <c r="C102" s="842">
        <v>13</v>
      </c>
      <c r="D102" s="847">
        <v>0.16666666666666666</v>
      </c>
      <c r="E102" s="800">
        <v>16.600000000000001</v>
      </c>
      <c r="F102" s="847">
        <v>0.20138888888888887</v>
      </c>
      <c r="G102" s="801">
        <v>0.21527777777777768</v>
      </c>
      <c r="H102" s="801">
        <v>3.4722222222222099E-3</v>
      </c>
      <c r="I102" s="801">
        <v>0.21874999999999989</v>
      </c>
      <c r="J102" s="799" t="s">
        <v>3554</v>
      </c>
      <c r="K102" s="799" t="s">
        <v>577</v>
      </c>
      <c r="L102" s="799">
        <v>2</v>
      </c>
      <c r="M102" s="802" t="s">
        <v>171</v>
      </c>
    </row>
    <row r="103" spans="1:13" outlineLevel="1">
      <c r="A103" s="798" t="s">
        <v>2388</v>
      </c>
      <c r="B103" s="799" t="s">
        <v>172</v>
      </c>
      <c r="C103" s="842">
        <v>12.3</v>
      </c>
      <c r="D103" s="847">
        <v>0.1388888888888889</v>
      </c>
      <c r="E103" s="800">
        <v>12.3</v>
      </c>
      <c r="F103" s="847">
        <v>0.1388888888888889</v>
      </c>
      <c r="G103" s="801">
        <v>0.17430555555555555</v>
      </c>
      <c r="H103" s="801">
        <v>7.6388888888889173E-3</v>
      </c>
      <c r="I103" s="801">
        <v>0.18194444444444446</v>
      </c>
      <c r="J103" s="799" t="s">
        <v>3553</v>
      </c>
      <c r="K103" s="799" t="s">
        <v>682</v>
      </c>
      <c r="L103" s="799">
        <v>2</v>
      </c>
      <c r="M103" s="802" t="s">
        <v>2831</v>
      </c>
    </row>
    <row r="104" spans="1:13" outlineLevel="1">
      <c r="A104" s="798" t="s">
        <v>2389</v>
      </c>
      <c r="B104" s="799" t="s">
        <v>173</v>
      </c>
      <c r="C104" s="842">
        <v>6.7</v>
      </c>
      <c r="D104" s="847">
        <v>8.3333333333333329E-2</v>
      </c>
      <c r="E104" s="800">
        <v>8.4</v>
      </c>
      <c r="F104" s="847">
        <v>9.7222222222222224E-2</v>
      </c>
      <c r="G104" s="801">
        <v>9.7916666666666596E-2</v>
      </c>
      <c r="H104" s="801">
        <v>6.9444444444445308E-3</v>
      </c>
      <c r="I104" s="801">
        <v>0.10486111111111113</v>
      </c>
      <c r="J104" s="799" t="s">
        <v>3553</v>
      </c>
      <c r="K104" s="799" t="s">
        <v>682</v>
      </c>
      <c r="L104" s="799">
        <v>2</v>
      </c>
      <c r="M104" s="802" t="s">
        <v>4446</v>
      </c>
    </row>
    <row r="105" spans="1:13" outlineLevel="1">
      <c r="A105" s="798" t="s">
        <v>2390</v>
      </c>
      <c r="B105" s="799" t="s">
        <v>174</v>
      </c>
      <c r="C105" s="842">
        <v>12.6</v>
      </c>
      <c r="D105" s="847">
        <v>0.125</v>
      </c>
      <c r="E105" s="800">
        <v>16.7</v>
      </c>
      <c r="F105" s="847">
        <v>0.18055555555555555</v>
      </c>
      <c r="G105" s="801">
        <v>0.2326388888888889</v>
      </c>
      <c r="H105" s="801">
        <v>9.0277777777777457E-3</v>
      </c>
      <c r="I105" s="801">
        <v>0.24166666666666664</v>
      </c>
      <c r="J105" s="799" t="s">
        <v>3638</v>
      </c>
      <c r="K105" s="799" t="s">
        <v>682</v>
      </c>
      <c r="L105" s="799">
        <v>2</v>
      </c>
      <c r="M105" s="802" t="s">
        <v>4447</v>
      </c>
    </row>
    <row r="106" spans="1:13" outlineLevel="1">
      <c r="A106" s="798" t="s">
        <v>2391</v>
      </c>
      <c r="B106" s="799" t="s">
        <v>175</v>
      </c>
      <c r="C106" s="842">
        <v>9.8000000000000007</v>
      </c>
      <c r="D106" s="847">
        <v>0.125</v>
      </c>
      <c r="E106" s="800">
        <v>9.8000000000000007</v>
      </c>
      <c r="F106" s="847">
        <v>0.125</v>
      </c>
      <c r="G106" s="801">
        <v>0.16874999999999998</v>
      </c>
      <c r="H106" s="801">
        <v>1.1805555555555555E-2</v>
      </c>
      <c r="I106" s="801">
        <v>0.18055555555555555</v>
      </c>
      <c r="J106" s="799" t="s">
        <v>3639</v>
      </c>
      <c r="K106" s="799" t="s">
        <v>682</v>
      </c>
      <c r="L106" s="799">
        <v>3</v>
      </c>
      <c r="M106" s="802" t="s">
        <v>4448</v>
      </c>
    </row>
    <row r="107" spans="1:13" outlineLevel="1">
      <c r="A107" s="798" t="s">
        <v>2392</v>
      </c>
      <c r="B107" s="799" t="s">
        <v>176</v>
      </c>
      <c r="C107" s="842">
        <v>7.6</v>
      </c>
      <c r="D107" s="847">
        <v>8.3333333333333329E-2</v>
      </c>
      <c r="E107" s="800">
        <v>9.1999999999999993</v>
      </c>
      <c r="F107" s="847">
        <v>0.10416666666666667</v>
      </c>
      <c r="G107" s="801">
        <v>0.12638888888888888</v>
      </c>
      <c r="H107" s="801">
        <v>2.4305555555555556E-2</v>
      </c>
      <c r="I107" s="801">
        <v>0.15069444444444444</v>
      </c>
      <c r="J107" s="799" t="s">
        <v>3639</v>
      </c>
      <c r="K107" s="799" t="s">
        <v>682</v>
      </c>
      <c r="L107" s="799">
        <v>2</v>
      </c>
      <c r="M107" s="802" t="s">
        <v>4449</v>
      </c>
    </row>
    <row r="108" spans="1:13" outlineLevel="1">
      <c r="A108" s="798" t="s">
        <v>2393</v>
      </c>
      <c r="B108" s="799" t="s">
        <v>177</v>
      </c>
      <c r="C108" s="842">
        <v>8.1999999999999993</v>
      </c>
      <c r="D108" s="847">
        <v>0.14583333333333334</v>
      </c>
      <c r="E108" s="800">
        <v>9.5</v>
      </c>
      <c r="F108" s="847">
        <v>0.14583333333333334</v>
      </c>
      <c r="G108" s="801">
        <v>0.11597222222222221</v>
      </c>
      <c r="H108" s="801">
        <v>1.5277777777777777E-2</v>
      </c>
      <c r="I108" s="801">
        <v>0.13125000000000001</v>
      </c>
      <c r="J108" s="799" t="s">
        <v>3640</v>
      </c>
      <c r="K108" s="799" t="s">
        <v>3739</v>
      </c>
      <c r="L108" s="799">
        <v>2</v>
      </c>
      <c r="M108" s="802" t="s">
        <v>4450</v>
      </c>
    </row>
    <row r="109" spans="1:13" outlineLevel="1">
      <c r="A109" s="798" t="s">
        <v>2394</v>
      </c>
      <c r="B109" s="799" t="s">
        <v>178</v>
      </c>
      <c r="C109" s="842">
        <v>17.3</v>
      </c>
      <c r="D109" s="847">
        <v>0.25</v>
      </c>
      <c r="E109" s="800">
        <v>24.5</v>
      </c>
      <c r="F109" s="847">
        <v>0.28819444444444448</v>
      </c>
      <c r="G109" s="801">
        <v>0.36319444444444443</v>
      </c>
      <c r="H109" s="801">
        <v>4.2361111111111106E-2</v>
      </c>
      <c r="I109" s="801">
        <v>0.4055555555555555</v>
      </c>
      <c r="J109" s="799" t="s">
        <v>3641</v>
      </c>
      <c r="K109" s="799" t="s">
        <v>682</v>
      </c>
      <c r="L109" s="799">
        <v>3</v>
      </c>
      <c r="M109" s="802" t="s">
        <v>4451</v>
      </c>
    </row>
    <row r="110" spans="1:13" outlineLevel="1">
      <c r="A110" s="798" t="s">
        <v>2395</v>
      </c>
      <c r="B110" s="799" t="s">
        <v>179</v>
      </c>
      <c r="C110" s="842">
        <v>21</v>
      </c>
      <c r="D110" s="847">
        <v>0.25</v>
      </c>
      <c r="E110" s="800">
        <v>22.5</v>
      </c>
      <c r="F110" s="847">
        <v>0.27777777777777779</v>
      </c>
      <c r="G110" s="801">
        <v>0.36388888888888887</v>
      </c>
      <c r="H110" s="801">
        <v>7.6388888888888886E-3</v>
      </c>
      <c r="I110" s="801">
        <v>0.37152777777777773</v>
      </c>
      <c r="J110" s="799" t="s">
        <v>3642</v>
      </c>
      <c r="K110" s="799" t="s">
        <v>682</v>
      </c>
      <c r="L110" s="799">
        <v>3</v>
      </c>
      <c r="M110" s="802" t="s">
        <v>4452</v>
      </c>
    </row>
    <row r="111" spans="1:13" outlineLevel="1">
      <c r="A111" s="798" t="s">
        <v>2396</v>
      </c>
      <c r="B111" s="799" t="s">
        <v>180</v>
      </c>
      <c r="C111" s="842">
        <v>8.8000000000000007</v>
      </c>
      <c r="D111" s="847">
        <v>0.10416666666666667</v>
      </c>
      <c r="E111" s="800">
        <v>9.1</v>
      </c>
      <c r="F111" s="847">
        <v>0.1111111111111111</v>
      </c>
      <c r="G111" s="801">
        <v>9.7916666666666666E-2</v>
      </c>
      <c r="H111" s="801">
        <v>1.5277777777777777E-2</v>
      </c>
      <c r="I111" s="801">
        <v>0.11319444444444444</v>
      </c>
      <c r="J111" s="799" t="s">
        <v>3642</v>
      </c>
      <c r="K111" s="799" t="s">
        <v>682</v>
      </c>
      <c r="L111" s="799">
        <v>2</v>
      </c>
      <c r="M111" s="802" t="s">
        <v>4453</v>
      </c>
    </row>
    <row r="112" spans="1:13" outlineLevel="1">
      <c r="A112" s="798" t="s">
        <v>2397</v>
      </c>
      <c r="B112" s="799" t="s">
        <v>181</v>
      </c>
      <c r="C112" s="842">
        <v>10</v>
      </c>
      <c r="D112" s="847">
        <v>0.125</v>
      </c>
      <c r="E112" s="800">
        <v>11.1</v>
      </c>
      <c r="F112" s="847">
        <v>0.14583333333333334</v>
      </c>
      <c r="G112" s="801">
        <v>0.14583333333333334</v>
      </c>
      <c r="H112" s="801">
        <v>1.7361111111111112E-2</v>
      </c>
      <c r="I112" s="801">
        <v>0.16319444444444445</v>
      </c>
      <c r="J112" s="799" t="s">
        <v>3643</v>
      </c>
      <c r="K112" s="799" t="s">
        <v>553</v>
      </c>
      <c r="L112" s="799">
        <v>2</v>
      </c>
      <c r="M112" s="802" t="s">
        <v>182</v>
      </c>
    </row>
    <row r="113" spans="1:13" outlineLevel="1">
      <c r="A113" s="798" t="s">
        <v>2398</v>
      </c>
      <c r="B113" s="799" t="s">
        <v>183</v>
      </c>
      <c r="C113" s="842">
        <v>8.8000000000000007</v>
      </c>
      <c r="D113" s="847">
        <v>0.125</v>
      </c>
      <c r="E113" s="800">
        <v>12.4</v>
      </c>
      <c r="F113" s="847">
        <v>0.15625</v>
      </c>
      <c r="G113" s="801">
        <v>0.13541666666666666</v>
      </c>
      <c r="H113" s="801">
        <v>6.9444444444444441E-3</v>
      </c>
      <c r="I113" s="801">
        <v>0.1423611111111111</v>
      </c>
      <c r="J113" s="799" t="s">
        <v>3643</v>
      </c>
      <c r="K113" s="799" t="s">
        <v>553</v>
      </c>
      <c r="L113" s="799">
        <v>1</v>
      </c>
      <c r="M113" s="802" t="s">
        <v>184</v>
      </c>
    </row>
    <row r="114" spans="1:13" outlineLevel="1">
      <c r="A114" s="798" t="s">
        <v>2399</v>
      </c>
      <c r="B114" s="799" t="s">
        <v>185</v>
      </c>
      <c r="C114" s="842">
        <v>7.3</v>
      </c>
      <c r="D114" s="843">
        <v>8.3333333333333329E-2</v>
      </c>
      <c r="E114" s="800">
        <v>6.8</v>
      </c>
      <c r="F114" s="843">
        <v>8.3333333333333329E-2</v>
      </c>
      <c r="G114" s="803">
        <v>8.7500000000000008E-2</v>
      </c>
      <c r="H114" s="803">
        <v>6.9444444444444441E-3</v>
      </c>
      <c r="I114" s="803">
        <v>9.4444444444444442E-2</v>
      </c>
      <c r="J114" s="799" t="s">
        <v>3644</v>
      </c>
      <c r="K114" s="799" t="s">
        <v>577</v>
      </c>
      <c r="L114" s="799">
        <v>1</v>
      </c>
      <c r="M114" s="802" t="s">
        <v>186</v>
      </c>
    </row>
    <row r="115" spans="1:13" outlineLevel="1">
      <c r="A115" s="798" t="s">
        <v>2400</v>
      </c>
      <c r="B115" s="799" t="s">
        <v>187</v>
      </c>
      <c r="C115" s="842">
        <v>17.2</v>
      </c>
      <c r="D115" s="843">
        <v>0.1875</v>
      </c>
      <c r="E115" s="800">
        <v>19.2</v>
      </c>
      <c r="F115" s="843">
        <v>0.21527777777777779</v>
      </c>
      <c r="G115" s="803">
        <v>0.20347222222222219</v>
      </c>
      <c r="H115" s="803">
        <v>7.6388888888888886E-3</v>
      </c>
      <c r="I115" s="803">
        <v>0.21111111111111111</v>
      </c>
      <c r="J115" s="799" t="s">
        <v>3644</v>
      </c>
      <c r="K115" s="799" t="s">
        <v>577</v>
      </c>
      <c r="L115" s="799">
        <v>2</v>
      </c>
      <c r="M115" s="802" t="s">
        <v>188</v>
      </c>
    </row>
    <row r="116" spans="1:13" outlineLevel="1">
      <c r="A116" s="798" t="s">
        <v>2401</v>
      </c>
      <c r="B116" s="799" t="s">
        <v>189</v>
      </c>
      <c r="C116" s="842">
        <v>13.4</v>
      </c>
      <c r="D116" s="843">
        <v>0.125</v>
      </c>
      <c r="E116" s="800">
        <v>18.2</v>
      </c>
      <c r="F116" s="843">
        <v>0.20138888888888887</v>
      </c>
      <c r="G116" s="803">
        <v>0.21249999999999999</v>
      </c>
      <c r="H116" s="803">
        <v>6.2499999999999995E-3</v>
      </c>
      <c r="I116" s="803">
        <v>0.21875</v>
      </c>
      <c r="J116" s="799" t="s">
        <v>3645</v>
      </c>
      <c r="K116" s="799" t="s">
        <v>1705</v>
      </c>
      <c r="L116" s="799">
        <v>2</v>
      </c>
      <c r="M116" s="802" t="s">
        <v>190</v>
      </c>
    </row>
    <row r="117" spans="1:13" outlineLevel="1">
      <c r="A117" s="798" t="s">
        <v>2402</v>
      </c>
      <c r="B117" s="799" t="s">
        <v>191</v>
      </c>
      <c r="C117" s="842">
        <v>12.3</v>
      </c>
      <c r="D117" s="843">
        <v>0.125</v>
      </c>
      <c r="E117" s="800">
        <v>12.3</v>
      </c>
      <c r="F117" s="843">
        <v>0.125</v>
      </c>
      <c r="G117" s="803">
        <v>0.125</v>
      </c>
      <c r="H117" s="803">
        <v>9.0277777777777787E-3</v>
      </c>
      <c r="I117" s="803">
        <v>0.13402777777777777</v>
      </c>
      <c r="J117" s="799" t="s">
        <v>3645</v>
      </c>
      <c r="K117" s="799" t="s">
        <v>2743</v>
      </c>
      <c r="L117" s="799">
        <v>2</v>
      </c>
      <c r="M117" s="802" t="s">
        <v>192</v>
      </c>
    </row>
    <row r="118" spans="1:13" outlineLevel="1">
      <c r="A118" s="798" t="s">
        <v>2403</v>
      </c>
      <c r="B118" s="799" t="s">
        <v>2674</v>
      </c>
      <c r="C118" s="842">
        <v>21</v>
      </c>
      <c r="D118" s="843">
        <v>0.20833333333333334</v>
      </c>
      <c r="E118" s="800">
        <v>23.4</v>
      </c>
      <c r="F118" s="843">
        <v>0.25</v>
      </c>
      <c r="G118" s="803">
        <v>0.24166666666666667</v>
      </c>
      <c r="H118" s="803">
        <v>7.6388888888888886E-3</v>
      </c>
      <c r="I118" s="803">
        <v>0.24930555555555556</v>
      </c>
      <c r="J118" s="799" t="s">
        <v>3646</v>
      </c>
      <c r="K118" s="799" t="s">
        <v>2744</v>
      </c>
      <c r="L118" s="799">
        <v>2</v>
      </c>
      <c r="M118" s="802" t="s">
        <v>194</v>
      </c>
    </row>
    <row r="119" spans="1:13" outlineLevel="1">
      <c r="A119" s="798" t="s">
        <v>2404</v>
      </c>
      <c r="B119" s="799" t="s">
        <v>195</v>
      </c>
      <c r="C119" s="842">
        <v>26.5</v>
      </c>
      <c r="D119" s="843">
        <v>0.22916666666666666</v>
      </c>
      <c r="E119" s="800">
        <v>28.1</v>
      </c>
      <c r="F119" s="843">
        <v>0.25347222222222221</v>
      </c>
      <c r="G119" s="803">
        <v>0.26666666666666666</v>
      </c>
      <c r="H119" s="803">
        <v>6.2499999999999995E-3</v>
      </c>
      <c r="I119" s="803">
        <v>0.27291666666666664</v>
      </c>
      <c r="J119" s="799" t="s">
        <v>3647</v>
      </c>
      <c r="K119" s="799" t="s">
        <v>553</v>
      </c>
      <c r="L119" s="799">
        <v>2</v>
      </c>
      <c r="M119" s="802" t="s">
        <v>4418</v>
      </c>
    </row>
    <row r="120" spans="1:13">
      <c r="A120" s="804" t="s">
        <v>2405</v>
      </c>
      <c r="B120" s="805">
        <f>COUNTA(B102:B119)</f>
        <v>18</v>
      </c>
      <c r="C120" s="840">
        <f t="shared" ref="C120:I120" si="4">SUBTOTAL(9,C102:C119)</f>
        <v>233.8</v>
      </c>
      <c r="D120" s="841">
        <f t="shared" si="4"/>
        <v>2.6805555555555554</v>
      </c>
      <c r="E120" s="806">
        <f t="shared" si="4"/>
        <v>270.10000000000002</v>
      </c>
      <c r="F120" s="841">
        <f t="shared" si="4"/>
        <v>3.1006944444444442</v>
      </c>
      <c r="G120" s="807">
        <f t="shared" si="4"/>
        <v>3.3743055555555546</v>
      </c>
      <c r="H120" s="807">
        <f t="shared" si="4"/>
        <v>0.21180555555555564</v>
      </c>
      <c r="I120" s="807">
        <f t="shared" si="4"/>
        <v>3.5861111111111117</v>
      </c>
      <c r="J120" s="811"/>
      <c r="K120" s="805">
        <f>COUNTA(K102:K119)</f>
        <v>18</v>
      </c>
      <c r="L120" s="812"/>
      <c r="M120" s="810"/>
    </row>
    <row r="121" spans="1:13" outlineLevel="1">
      <c r="A121" s="798" t="s">
        <v>1213</v>
      </c>
      <c r="B121" s="799" t="s">
        <v>1731</v>
      </c>
      <c r="C121" s="842">
        <v>11.3</v>
      </c>
      <c r="D121" s="843">
        <v>0.1388888888888889</v>
      </c>
      <c r="E121" s="800">
        <v>13.3</v>
      </c>
      <c r="F121" s="843">
        <v>0.1388888888888889</v>
      </c>
      <c r="G121" s="803">
        <v>0.14166666666666666</v>
      </c>
      <c r="H121" s="803">
        <v>1.3888888888888888E-2</v>
      </c>
      <c r="I121" s="803">
        <v>0.15555555555555556</v>
      </c>
      <c r="J121" s="799" t="s">
        <v>814</v>
      </c>
      <c r="K121" s="799" t="s">
        <v>577</v>
      </c>
      <c r="L121" s="799">
        <v>1</v>
      </c>
      <c r="M121" s="802" t="s">
        <v>4419</v>
      </c>
    </row>
    <row r="122" spans="1:13" outlineLevel="1">
      <c r="A122" s="798" t="s">
        <v>1732</v>
      </c>
      <c r="B122" s="799" t="s">
        <v>1733</v>
      </c>
      <c r="C122" s="842">
        <v>11.4</v>
      </c>
      <c r="D122" s="843">
        <v>0.12152777777777778</v>
      </c>
      <c r="E122" s="800">
        <v>12.7</v>
      </c>
      <c r="F122" s="843">
        <v>0.14930555555555555</v>
      </c>
      <c r="G122" s="803">
        <v>0.1423611111111111</v>
      </c>
      <c r="H122" s="803">
        <v>6.9444444444444441E-3</v>
      </c>
      <c r="I122" s="803">
        <v>0.14930555555555555</v>
      </c>
      <c r="J122" s="799" t="s">
        <v>814</v>
      </c>
      <c r="K122" s="799" t="s">
        <v>577</v>
      </c>
      <c r="L122" s="799">
        <v>2</v>
      </c>
      <c r="M122" s="802" t="s">
        <v>4420</v>
      </c>
    </row>
    <row r="123" spans="1:13" outlineLevel="1">
      <c r="A123" s="798" t="s">
        <v>1734</v>
      </c>
      <c r="B123" s="799" t="s">
        <v>1735</v>
      </c>
      <c r="C123" s="842">
        <v>15.2</v>
      </c>
      <c r="D123" s="843">
        <v>0.15277777777777776</v>
      </c>
      <c r="E123" s="800">
        <v>16.5</v>
      </c>
      <c r="F123" s="843">
        <v>0.16666666666666666</v>
      </c>
      <c r="G123" s="803">
        <v>0.17500000000000002</v>
      </c>
      <c r="H123" s="803">
        <v>1.4583333333333332E-2</v>
      </c>
      <c r="I123" s="803">
        <v>0.18958333333333333</v>
      </c>
      <c r="J123" s="799" t="s">
        <v>1736</v>
      </c>
      <c r="K123" s="799" t="s">
        <v>1427</v>
      </c>
      <c r="L123" s="799">
        <v>2</v>
      </c>
      <c r="M123" s="802" t="s">
        <v>4421</v>
      </c>
    </row>
    <row r="124" spans="1:13" outlineLevel="1">
      <c r="A124" s="798" t="s">
        <v>2384</v>
      </c>
      <c r="B124" s="799" t="s">
        <v>1737</v>
      </c>
      <c r="C124" s="842">
        <v>5.8</v>
      </c>
      <c r="D124" s="843">
        <v>6.25E-2</v>
      </c>
      <c r="E124" s="800">
        <v>5.8</v>
      </c>
      <c r="F124" s="843">
        <v>6.9444444444444434E-2</v>
      </c>
      <c r="G124" s="803">
        <v>6.1111111111111116E-2</v>
      </c>
      <c r="H124" s="803">
        <v>4.8611111111111112E-3</v>
      </c>
      <c r="I124" s="803">
        <v>6.5972222222222224E-2</v>
      </c>
      <c r="J124" s="799" t="s">
        <v>1738</v>
      </c>
      <c r="K124" s="799" t="s">
        <v>553</v>
      </c>
      <c r="L124" s="799">
        <v>1</v>
      </c>
      <c r="M124" s="802" t="s">
        <v>4422</v>
      </c>
    </row>
    <row r="125" spans="1:13" outlineLevel="1">
      <c r="A125" s="798" t="s">
        <v>1739</v>
      </c>
      <c r="B125" s="799" t="s">
        <v>1740</v>
      </c>
      <c r="C125" s="842">
        <v>7.9</v>
      </c>
      <c r="D125" s="843">
        <v>0.10069444444444443</v>
      </c>
      <c r="E125" s="800">
        <v>7.9</v>
      </c>
      <c r="F125" s="843">
        <v>0.10069444444444443</v>
      </c>
      <c r="G125" s="803">
        <v>9.3055555555555558E-2</v>
      </c>
      <c r="H125" s="803">
        <v>9.0277777777777787E-3</v>
      </c>
      <c r="I125" s="803">
        <v>0.10208333333333335</v>
      </c>
      <c r="J125" s="799" t="s">
        <v>860</v>
      </c>
      <c r="K125" s="799" t="s">
        <v>553</v>
      </c>
      <c r="L125" s="799">
        <v>1</v>
      </c>
      <c r="M125" s="802" t="s">
        <v>201</v>
      </c>
    </row>
    <row r="126" spans="1:13" outlineLevel="1">
      <c r="A126" s="798" t="s">
        <v>1741</v>
      </c>
      <c r="B126" s="799" t="s">
        <v>866</v>
      </c>
      <c r="C126" s="842">
        <v>8.6</v>
      </c>
      <c r="D126" s="843">
        <v>0.10069444444444443</v>
      </c>
      <c r="E126" s="800">
        <v>8.6</v>
      </c>
      <c r="F126" s="843">
        <v>0.10069444444444443</v>
      </c>
      <c r="G126" s="803">
        <v>0.10555555555555556</v>
      </c>
      <c r="H126" s="803">
        <v>5.5555555555555558E-3</v>
      </c>
      <c r="I126" s="803">
        <v>0.1111111111111111</v>
      </c>
      <c r="J126" s="799" t="s">
        <v>860</v>
      </c>
      <c r="K126" s="799" t="s">
        <v>553</v>
      </c>
      <c r="L126" s="799">
        <v>1</v>
      </c>
      <c r="M126" s="802" t="s">
        <v>203</v>
      </c>
    </row>
    <row r="127" spans="1:13" outlineLevel="1">
      <c r="A127" s="798" t="s">
        <v>1742</v>
      </c>
      <c r="B127" s="799" t="s">
        <v>868</v>
      </c>
      <c r="C127" s="842">
        <v>15.6</v>
      </c>
      <c r="D127" s="843">
        <v>0.1875</v>
      </c>
      <c r="E127" s="800">
        <v>15.1</v>
      </c>
      <c r="F127" s="843">
        <v>0.18402777777777779</v>
      </c>
      <c r="G127" s="803">
        <v>0.17291666666666669</v>
      </c>
      <c r="H127" s="803">
        <v>1.2499999999999999E-2</v>
      </c>
      <c r="I127" s="803">
        <v>0.18541666666666667</v>
      </c>
      <c r="J127" s="799" t="s">
        <v>1196</v>
      </c>
      <c r="K127" s="799" t="s">
        <v>1427</v>
      </c>
      <c r="L127" s="799">
        <v>3</v>
      </c>
      <c r="M127" s="802" t="s">
        <v>204</v>
      </c>
    </row>
    <row r="128" spans="1:13" outlineLevel="1">
      <c r="A128" s="798" t="s">
        <v>1743</v>
      </c>
      <c r="B128" s="799" t="s">
        <v>875</v>
      </c>
      <c r="C128" s="842">
        <v>14.8</v>
      </c>
      <c r="D128" s="843">
        <v>0.16666666666666666</v>
      </c>
      <c r="E128" s="800">
        <v>13.3</v>
      </c>
      <c r="F128" s="843">
        <v>0.14583333333333334</v>
      </c>
      <c r="G128" s="803">
        <v>0.14861111111111111</v>
      </c>
      <c r="H128" s="803">
        <v>6.9444444444444441E-3</v>
      </c>
      <c r="I128" s="803">
        <v>0.15555555555555556</v>
      </c>
      <c r="J128" s="799" t="s">
        <v>1744</v>
      </c>
      <c r="K128" s="799" t="s">
        <v>553</v>
      </c>
      <c r="L128" s="799">
        <v>2</v>
      </c>
      <c r="M128" s="802" t="s">
        <v>206</v>
      </c>
    </row>
    <row r="129" spans="1:13" outlineLevel="1">
      <c r="A129" s="798" t="s">
        <v>1745</v>
      </c>
      <c r="B129" s="799" t="s">
        <v>879</v>
      </c>
      <c r="C129" s="842">
        <v>10</v>
      </c>
      <c r="D129" s="843">
        <v>0.12152777777777778</v>
      </c>
      <c r="E129" s="800">
        <v>11.5</v>
      </c>
      <c r="F129" s="843">
        <v>0.125</v>
      </c>
      <c r="G129" s="803">
        <v>0.12638888888888888</v>
      </c>
      <c r="H129" s="803">
        <v>1.1805555555555555E-2</v>
      </c>
      <c r="I129" s="803">
        <v>0.13819444444444443</v>
      </c>
      <c r="J129" s="799" t="s">
        <v>1744</v>
      </c>
      <c r="K129" s="799" t="s">
        <v>553</v>
      </c>
      <c r="L129" s="799">
        <v>2</v>
      </c>
      <c r="M129" s="802" t="s">
        <v>208</v>
      </c>
    </row>
    <row r="130" spans="1:13" outlineLevel="1">
      <c r="A130" s="798" t="s">
        <v>1746</v>
      </c>
      <c r="B130" s="799" t="s">
        <v>1219</v>
      </c>
      <c r="C130" s="842">
        <v>13</v>
      </c>
      <c r="D130" s="843">
        <v>0.13541666666666666</v>
      </c>
      <c r="E130" s="800">
        <v>13</v>
      </c>
      <c r="F130" s="843">
        <v>0.13541666666666666</v>
      </c>
      <c r="G130" s="803">
        <v>0.12291666666666667</v>
      </c>
      <c r="H130" s="803">
        <v>7.6388888888888886E-3</v>
      </c>
      <c r="I130" s="803">
        <v>0.13055555555555556</v>
      </c>
      <c r="J130" s="799" t="s">
        <v>1747</v>
      </c>
      <c r="K130" s="799" t="s">
        <v>1427</v>
      </c>
      <c r="L130" s="799">
        <v>2</v>
      </c>
      <c r="M130" s="802" t="s">
        <v>4423</v>
      </c>
    </row>
    <row r="131" spans="1:13" outlineLevel="1">
      <c r="A131" s="798" t="s">
        <v>1748</v>
      </c>
      <c r="B131" s="799" t="s">
        <v>1222</v>
      </c>
      <c r="C131" s="842">
        <v>12.5</v>
      </c>
      <c r="D131" s="843">
        <v>0.13194444444444445</v>
      </c>
      <c r="E131" s="800">
        <v>13.6</v>
      </c>
      <c r="F131" s="843">
        <v>0.14583333333333334</v>
      </c>
      <c r="G131" s="803">
        <v>0.15138888888888888</v>
      </c>
      <c r="H131" s="803">
        <v>3.472222222222222E-3</v>
      </c>
      <c r="I131" s="803">
        <v>0.15486111111111112</v>
      </c>
      <c r="J131" s="799" t="s">
        <v>1747</v>
      </c>
      <c r="K131" s="799" t="s">
        <v>1749</v>
      </c>
      <c r="L131" s="799">
        <v>2</v>
      </c>
      <c r="M131" s="802" t="s">
        <v>211</v>
      </c>
    </row>
    <row r="132" spans="1:13" outlineLevel="1">
      <c r="A132" s="798" t="s">
        <v>1750</v>
      </c>
      <c r="B132" s="799" t="s">
        <v>1231</v>
      </c>
      <c r="C132" s="842">
        <v>11.3</v>
      </c>
      <c r="D132" s="843">
        <v>0.14583333333333334</v>
      </c>
      <c r="E132" s="800">
        <v>12.4</v>
      </c>
      <c r="F132" s="843">
        <v>0.15625</v>
      </c>
      <c r="G132" s="803">
        <v>0.14444444444444446</v>
      </c>
      <c r="H132" s="803">
        <v>8.3333333333333332E-3</v>
      </c>
      <c r="I132" s="803">
        <v>0.15277777777777776</v>
      </c>
      <c r="J132" s="799" t="s">
        <v>1751</v>
      </c>
      <c r="K132" s="799" t="s">
        <v>577</v>
      </c>
      <c r="L132" s="799">
        <v>2</v>
      </c>
      <c r="M132" s="802" t="s">
        <v>4424</v>
      </c>
    </row>
    <row r="133" spans="1:13" outlineLevel="1">
      <c r="A133" s="798" t="s">
        <v>1752</v>
      </c>
      <c r="B133" s="799" t="s">
        <v>1232</v>
      </c>
      <c r="C133" s="842">
        <v>9.5</v>
      </c>
      <c r="D133" s="843">
        <v>0.10069444444444443</v>
      </c>
      <c r="E133" s="800">
        <v>9.5</v>
      </c>
      <c r="F133" s="843">
        <v>0.10069444444444443</v>
      </c>
      <c r="G133" s="803">
        <v>0.10625</v>
      </c>
      <c r="H133" s="803">
        <v>7.6388888888888886E-3</v>
      </c>
      <c r="I133" s="803">
        <v>0.11388888888888889</v>
      </c>
      <c r="J133" s="799" t="s">
        <v>1751</v>
      </c>
      <c r="K133" s="799" t="s">
        <v>577</v>
      </c>
      <c r="L133" s="799">
        <v>1</v>
      </c>
      <c r="M133" s="802" t="s">
        <v>212</v>
      </c>
    </row>
    <row r="134" spans="1:13" outlineLevel="1">
      <c r="A134" s="798" t="s">
        <v>1753</v>
      </c>
      <c r="B134" s="799" t="s">
        <v>213</v>
      </c>
      <c r="C134" s="842">
        <v>11.3</v>
      </c>
      <c r="D134" s="843">
        <v>0.11805555555555557</v>
      </c>
      <c r="E134" s="800">
        <v>11.3</v>
      </c>
      <c r="F134" s="843">
        <v>0.11805555555555557</v>
      </c>
      <c r="G134" s="803">
        <v>0.11527777777777777</v>
      </c>
      <c r="H134" s="803">
        <v>7.6388888888888886E-3</v>
      </c>
      <c r="I134" s="803">
        <v>0.12291666666666667</v>
      </c>
      <c r="J134" s="799" t="s">
        <v>1754</v>
      </c>
      <c r="K134" s="799" t="s">
        <v>1755</v>
      </c>
      <c r="L134" s="799">
        <v>2</v>
      </c>
      <c r="M134" s="802" t="s">
        <v>214</v>
      </c>
    </row>
    <row r="135" spans="1:13" outlineLevel="1">
      <c r="A135" s="798" t="s">
        <v>1756</v>
      </c>
      <c r="B135" s="799" t="s">
        <v>1364</v>
      </c>
      <c r="C135" s="842">
        <v>11.9</v>
      </c>
      <c r="D135" s="843">
        <v>0.13194444444444445</v>
      </c>
      <c r="E135" s="800">
        <v>11.9</v>
      </c>
      <c r="F135" s="843">
        <v>0.13194444444444445</v>
      </c>
      <c r="G135" s="803">
        <v>0.14305555555555557</v>
      </c>
      <c r="H135" s="803">
        <v>1.0416666666666666E-2</v>
      </c>
      <c r="I135" s="803">
        <v>0.15347222222222223</v>
      </c>
      <c r="J135" s="799" t="s">
        <v>1754</v>
      </c>
      <c r="K135" s="799" t="s">
        <v>1757</v>
      </c>
      <c r="L135" s="799">
        <v>2</v>
      </c>
      <c r="M135" s="802" t="s">
        <v>216</v>
      </c>
    </row>
    <row r="136" spans="1:13" outlineLevel="1">
      <c r="A136" s="798" t="s">
        <v>1758</v>
      </c>
      <c r="B136" s="799" t="s">
        <v>1278</v>
      </c>
      <c r="C136" s="842">
        <v>8</v>
      </c>
      <c r="D136" s="843">
        <v>8.6805555555555566E-2</v>
      </c>
      <c r="E136" s="800">
        <v>8</v>
      </c>
      <c r="F136" s="843">
        <v>8.6805555555555566E-2</v>
      </c>
      <c r="G136" s="803">
        <v>7.7083333333333337E-2</v>
      </c>
      <c r="H136" s="803">
        <v>7.6388888888888886E-3</v>
      </c>
      <c r="I136" s="803">
        <v>8.4722222222222213E-2</v>
      </c>
      <c r="J136" s="799" t="s">
        <v>1759</v>
      </c>
      <c r="K136" s="799" t="s">
        <v>553</v>
      </c>
      <c r="L136" s="799">
        <v>1</v>
      </c>
      <c r="M136" s="802" t="s">
        <v>217</v>
      </c>
    </row>
    <row r="137" spans="1:13" outlineLevel="1">
      <c r="A137" s="798" t="s">
        <v>1760</v>
      </c>
      <c r="B137" s="799" t="s">
        <v>1279</v>
      </c>
      <c r="C137" s="842">
        <v>10.1</v>
      </c>
      <c r="D137" s="843">
        <v>0.10416666666666667</v>
      </c>
      <c r="E137" s="800">
        <v>11.1</v>
      </c>
      <c r="F137" s="843">
        <v>0.1076388888888889</v>
      </c>
      <c r="G137" s="803">
        <v>0.10277777777777779</v>
      </c>
      <c r="H137" s="803">
        <v>5.5555555555555558E-3</v>
      </c>
      <c r="I137" s="803">
        <v>0.10833333333333334</v>
      </c>
      <c r="J137" s="799" t="s">
        <v>1759</v>
      </c>
      <c r="K137" s="799" t="s">
        <v>553</v>
      </c>
      <c r="L137" s="799">
        <v>1</v>
      </c>
      <c r="M137" s="802" t="s">
        <v>218</v>
      </c>
    </row>
    <row r="138" spans="1:13" outlineLevel="1">
      <c r="A138" s="798" t="s">
        <v>1761</v>
      </c>
      <c r="B138" s="799" t="s">
        <v>1365</v>
      </c>
      <c r="C138" s="842">
        <v>8.4</v>
      </c>
      <c r="D138" s="843">
        <v>8.6805555555555566E-2</v>
      </c>
      <c r="E138" s="800">
        <v>11.7</v>
      </c>
      <c r="F138" s="843">
        <v>0.125</v>
      </c>
      <c r="G138" s="803">
        <v>0.12013888888888889</v>
      </c>
      <c r="H138" s="803">
        <v>9.7222222222222224E-3</v>
      </c>
      <c r="I138" s="803">
        <v>0.12986111111111112</v>
      </c>
      <c r="J138" s="799" t="s">
        <v>1762</v>
      </c>
      <c r="K138" s="799" t="s">
        <v>553</v>
      </c>
      <c r="L138" s="799">
        <v>2</v>
      </c>
      <c r="M138" s="802" t="s">
        <v>219</v>
      </c>
    </row>
    <row r="139" spans="1:13" outlineLevel="1">
      <c r="A139" s="798" t="s">
        <v>1763</v>
      </c>
      <c r="B139" s="799" t="s">
        <v>1366</v>
      </c>
      <c r="C139" s="842">
        <v>3.2</v>
      </c>
      <c r="D139" s="843">
        <v>3.125E-2</v>
      </c>
      <c r="E139" s="800">
        <v>6.1</v>
      </c>
      <c r="F139" s="843">
        <v>6.25E-2</v>
      </c>
      <c r="G139" s="803">
        <v>6.3194444444444442E-2</v>
      </c>
      <c r="H139" s="803">
        <v>1.5277777777777777E-2</v>
      </c>
      <c r="I139" s="803">
        <v>7.8472222222222221E-2</v>
      </c>
      <c r="J139" s="799" t="s">
        <v>1762</v>
      </c>
      <c r="K139" s="799" t="s">
        <v>553</v>
      </c>
      <c r="L139" s="799">
        <v>1</v>
      </c>
      <c r="M139" s="802" t="s">
        <v>220</v>
      </c>
    </row>
    <row r="140" spans="1:13" outlineLevel="1">
      <c r="A140" s="798" t="s">
        <v>1764</v>
      </c>
      <c r="B140" s="799" t="s">
        <v>221</v>
      </c>
      <c r="C140" s="842">
        <v>9.4</v>
      </c>
      <c r="D140" s="843">
        <v>0.1076388888888889</v>
      </c>
      <c r="E140" s="800">
        <v>9.4</v>
      </c>
      <c r="F140" s="843">
        <v>0.1076388888888889</v>
      </c>
      <c r="G140" s="803">
        <v>9.5833333333333326E-2</v>
      </c>
      <c r="H140" s="803">
        <v>1.3888888888888888E-2</v>
      </c>
      <c r="I140" s="803">
        <v>0.10972222222222222</v>
      </c>
      <c r="J140" s="799" t="s">
        <v>1426</v>
      </c>
      <c r="K140" s="799" t="s">
        <v>1427</v>
      </c>
      <c r="L140" s="799">
        <v>2</v>
      </c>
      <c r="M140" s="802" t="s">
        <v>4425</v>
      </c>
    </row>
    <row r="141" spans="1:13" outlineLevel="1">
      <c r="A141" s="798" t="s">
        <v>1765</v>
      </c>
      <c r="B141" s="799" t="s">
        <v>1766</v>
      </c>
      <c r="C141" s="842">
        <v>7.9</v>
      </c>
      <c r="D141" s="843">
        <v>0.14583333333333334</v>
      </c>
      <c r="E141" s="800">
        <v>7.9</v>
      </c>
      <c r="F141" s="843">
        <v>8.3333333333333329E-2</v>
      </c>
      <c r="G141" s="803">
        <v>7.7083333333333337E-2</v>
      </c>
      <c r="H141" s="803">
        <v>4.8611111111111112E-3</v>
      </c>
      <c r="I141" s="803">
        <v>8.1944444444444445E-2</v>
      </c>
      <c r="J141" s="799" t="s">
        <v>1426</v>
      </c>
      <c r="K141" s="799" t="s">
        <v>577</v>
      </c>
      <c r="L141" s="799">
        <v>2</v>
      </c>
      <c r="M141" s="802" t="s">
        <v>222</v>
      </c>
    </row>
    <row r="142" spans="1:13" outlineLevel="1">
      <c r="A142" s="798" t="s">
        <v>1767</v>
      </c>
      <c r="B142" s="799" t="s">
        <v>223</v>
      </c>
      <c r="C142" s="842">
        <v>13.5</v>
      </c>
      <c r="D142" s="843">
        <v>0.1875</v>
      </c>
      <c r="E142" s="800">
        <v>13.5</v>
      </c>
      <c r="F142" s="843">
        <v>0.1875</v>
      </c>
      <c r="G142" s="803">
        <v>0.17083333333333331</v>
      </c>
      <c r="H142" s="803">
        <v>4.8611111111111112E-3</v>
      </c>
      <c r="I142" s="803">
        <v>0.17569444444444446</v>
      </c>
      <c r="J142" s="799" t="s">
        <v>1768</v>
      </c>
      <c r="K142" s="799" t="s">
        <v>553</v>
      </c>
      <c r="L142" s="799">
        <v>3</v>
      </c>
      <c r="M142" s="802" t="s">
        <v>224</v>
      </c>
    </row>
    <row r="143" spans="1:13" outlineLevel="1">
      <c r="A143" s="798" t="s">
        <v>1769</v>
      </c>
      <c r="B143" s="799" t="s">
        <v>1431</v>
      </c>
      <c r="C143" s="842">
        <v>8.5</v>
      </c>
      <c r="D143" s="843">
        <v>0.1076388888888889</v>
      </c>
      <c r="E143" s="800">
        <v>9</v>
      </c>
      <c r="F143" s="843">
        <v>0.11805555555555557</v>
      </c>
      <c r="G143" s="803">
        <v>0.1125</v>
      </c>
      <c r="H143" s="803">
        <v>6.9444444444444441E-3</v>
      </c>
      <c r="I143" s="803">
        <v>0.11944444444444445</v>
      </c>
      <c r="J143" s="799" t="s">
        <v>1770</v>
      </c>
      <c r="K143" s="799" t="s">
        <v>553</v>
      </c>
      <c r="L143" s="799">
        <v>2</v>
      </c>
      <c r="M143" s="802" t="s">
        <v>4426</v>
      </c>
    </row>
    <row r="144" spans="1:13" outlineLevel="1">
      <c r="A144" s="798" t="s">
        <v>1771</v>
      </c>
      <c r="B144" s="799" t="s">
        <v>1432</v>
      </c>
      <c r="C144" s="842">
        <v>9</v>
      </c>
      <c r="D144" s="843">
        <v>0.1423611111111111</v>
      </c>
      <c r="E144" s="800">
        <v>10.6</v>
      </c>
      <c r="F144" s="843">
        <v>0.14930555555555555</v>
      </c>
      <c r="G144" s="803">
        <v>0.13125000000000001</v>
      </c>
      <c r="H144" s="803">
        <v>6.2499999999999995E-3</v>
      </c>
      <c r="I144" s="803">
        <v>0.13749999999999998</v>
      </c>
      <c r="J144" s="799" t="s">
        <v>1770</v>
      </c>
      <c r="K144" s="799" t="s">
        <v>1772</v>
      </c>
      <c r="L144" s="799">
        <v>3</v>
      </c>
      <c r="M144" s="802" t="s">
        <v>225</v>
      </c>
    </row>
    <row r="145" spans="1:13" outlineLevel="1">
      <c r="A145" s="798" t="s">
        <v>1773</v>
      </c>
      <c r="B145" s="799" t="s">
        <v>1433</v>
      </c>
      <c r="C145" s="842">
        <v>17.7</v>
      </c>
      <c r="D145" s="843">
        <v>0.23958333333333334</v>
      </c>
      <c r="E145" s="800">
        <v>15.9</v>
      </c>
      <c r="F145" s="843">
        <v>0.20486111111111113</v>
      </c>
      <c r="G145" s="803">
        <v>0.16527777777777777</v>
      </c>
      <c r="H145" s="803">
        <v>4.1666666666666666E-3</v>
      </c>
      <c r="I145" s="803">
        <v>0.16944444444444443</v>
      </c>
      <c r="J145" s="799" t="s">
        <v>1774</v>
      </c>
      <c r="K145" s="799" t="s">
        <v>1712</v>
      </c>
      <c r="L145" s="799">
        <v>3</v>
      </c>
      <c r="M145" s="802" t="s">
        <v>226</v>
      </c>
    </row>
    <row r="146" spans="1:13" outlineLevel="1">
      <c r="A146" s="798" t="s">
        <v>1775</v>
      </c>
      <c r="B146" s="799" t="s">
        <v>227</v>
      </c>
      <c r="C146" s="842">
        <v>8.4</v>
      </c>
      <c r="D146" s="843">
        <v>0.18055555555555555</v>
      </c>
      <c r="E146" s="800">
        <v>8.4</v>
      </c>
      <c r="F146" s="843">
        <v>0.18055555555555555</v>
      </c>
      <c r="G146" s="803">
        <v>0.13541666666666666</v>
      </c>
      <c r="H146" s="803">
        <v>1.3194444444444444E-2</v>
      </c>
      <c r="I146" s="803">
        <v>0.14861111111111111</v>
      </c>
      <c r="J146" s="799" t="s">
        <v>1776</v>
      </c>
      <c r="K146" s="799" t="s">
        <v>553</v>
      </c>
      <c r="L146" s="799">
        <v>3</v>
      </c>
      <c r="M146" s="802" t="s">
        <v>228</v>
      </c>
    </row>
    <row r="147" spans="1:13" outlineLevel="1">
      <c r="A147" s="798" t="s">
        <v>1777</v>
      </c>
      <c r="B147" s="799" t="s">
        <v>1778</v>
      </c>
      <c r="C147" s="842">
        <v>14.2</v>
      </c>
      <c r="D147" s="843">
        <v>0.14583333333333334</v>
      </c>
      <c r="E147" s="800">
        <v>7.2</v>
      </c>
      <c r="F147" s="843">
        <v>6.9444444444444434E-2</v>
      </c>
      <c r="G147" s="803">
        <v>8.2638888888888887E-2</v>
      </c>
      <c r="H147" s="803">
        <v>8.3333333333333332E-3</v>
      </c>
      <c r="I147" s="803">
        <v>9.0972222222222218E-2</v>
      </c>
      <c r="J147" s="799" t="s">
        <v>1736</v>
      </c>
      <c r="K147" s="799" t="s">
        <v>1427</v>
      </c>
      <c r="L147" s="799">
        <v>1</v>
      </c>
      <c r="M147" s="802" t="s">
        <v>230</v>
      </c>
    </row>
    <row r="148" spans="1:13" outlineLevel="1">
      <c r="A148" s="798" t="s">
        <v>1779</v>
      </c>
      <c r="B148" s="799" t="s">
        <v>1780</v>
      </c>
      <c r="C148" s="842">
        <v>8.3000000000000007</v>
      </c>
      <c r="D148" s="843">
        <v>8.6805555555555566E-2</v>
      </c>
      <c r="E148" s="800">
        <v>8.3000000000000007</v>
      </c>
      <c r="F148" s="843">
        <v>9.0277777777777776E-2</v>
      </c>
      <c r="G148" s="803">
        <v>8.0555555555555561E-2</v>
      </c>
      <c r="H148" s="803">
        <v>0</v>
      </c>
      <c r="I148" s="803">
        <v>8.0555555555555561E-2</v>
      </c>
      <c r="J148" s="799" t="s">
        <v>1738</v>
      </c>
      <c r="K148" s="799" t="s">
        <v>553</v>
      </c>
      <c r="L148" s="799">
        <v>1</v>
      </c>
      <c r="M148" s="802" t="s">
        <v>232</v>
      </c>
    </row>
    <row r="149" spans="1:13" outlineLevel="1">
      <c r="A149" s="798" t="s">
        <v>1781</v>
      </c>
      <c r="B149" s="799" t="s">
        <v>873</v>
      </c>
      <c r="C149" s="842">
        <v>7.3</v>
      </c>
      <c r="D149" s="843">
        <v>9.7222222222222224E-2</v>
      </c>
      <c r="E149" s="800">
        <v>9</v>
      </c>
      <c r="F149" s="843">
        <v>0.1076388888888889</v>
      </c>
      <c r="G149" s="803">
        <v>0.11458333333333333</v>
      </c>
      <c r="H149" s="803">
        <v>6.9444444444444441E-3</v>
      </c>
      <c r="I149" s="803">
        <v>0.12152777777777778</v>
      </c>
      <c r="J149" s="799" t="s">
        <v>1196</v>
      </c>
      <c r="K149" s="799" t="s">
        <v>553</v>
      </c>
      <c r="L149" s="799">
        <v>1</v>
      </c>
      <c r="M149" s="802" t="s">
        <v>233</v>
      </c>
    </row>
    <row r="150" spans="1:13">
      <c r="A150" s="804" t="s">
        <v>2406</v>
      </c>
      <c r="B150" s="805">
        <f>COUNTA(B121:B149)</f>
        <v>29</v>
      </c>
      <c r="C150" s="840">
        <f t="shared" ref="C150:I150" si="5">SUBTOTAL(9,C121:C149)</f>
        <v>304</v>
      </c>
      <c r="D150" s="841">
        <f t="shared" si="5"/>
        <v>3.6666666666666661</v>
      </c>
      <c r="E150" s="806">
        <f t="shared" si="5"/>
        <v>312.49999999999994</v>
      </c>
      <c r="F150" s="841">
        <f t="shared" si="5"/>
        <v>3.6493055555555549</v>
      </c>
      <c r="G150" s="807">
        <f t="shared" si="5"/>
        <v>3.479166666666667</v>
      </c>
      <c r="H150" s="807">
        <f t="shared" si="5"/>
        <v>0.23888888888888896</v>
      </c>
      <c r="I150" s="807">
        <f t="shared" si="5"/>
        <v>3.718055555555555</v>
      </c>
      <c r="J150" s="811"/>
      <c r="K150" s="805">
        <f>COUNTA(K121:K149)</f>
        <v>29</v>
      </c>
      <c r="L150" s="812"/>
      <c r="M150" s="810"/>
    </row>
    <row r="151" spans="1:13" outlineLevel="1">
      <c r="A151" s="798" t="s">
        <v>1214</v>
      </c>
      <c r="B151" s="799" t="s">
        <v>1782</v>
      </c>
      <c r="C151" s="848">
        <v>10.3</v>
      </c>
      <c r="D151" s="843">
        <v>0.125</v>
      </c>
      <c r="E151" s="799">
        <v>10.3</v>
      </c>
      <c r="F151" s="843">
        <v>0.125</v>
      </c>
      <c r="G151" s="803">
        <v>0.12708333333333333</v>
      </c>
      <c r="H151" s="803">
        <v>6.2499999999999995E-3</v>
      </c>
      <c r="I151" s="803">
        <v>0.13333333333333333</v>
      </c>
      <c r="J151" s="799" t="s">
        <v>1783</v>
      </c>
      <c r="K151" s="799" t="s">
        <v>553</v>
      </c>
      <c r="L151" s="799">
        <v>3</v>
      </c>
      <c r="M151" s="802" t="s">
        <v>235</v>
      </c>
    </row>
    <row r="152" spans="1:13" outlineLevel="1">
      <c r="A152" s="798" t="s">
        <v>1784</v>
      </c>
      <c r="B152" s="799" t="s">
        <v>1785</v>
      </c>
      <c r="C152" s="848">
        <v>3.4</v>
      </c>
      <c r="D152" s="843">
        <v>4.1666666666666664E-2</v>
      </c>
      <c r="E152" s="799">
        <v>5.4</v>
      </c>
      <c r="F152" s="843">
        <v>6.25E-2</v>
      </c>
      <c r="G152" s="803">
        <v>6.458333333333334E-2</v>
      </c>
      <c r="H152" s="803">
        <v>3.472222222222222E-3</v>
      </c>
      <c r="I152" s="803">
        <v>6.805555555555555E-2</v>
      </c>
      <c r="J152" s="799" t="s">
        <v>1783</v>
      </c>
      <c r="K152" s="799" t="s">
        <v>553</v>
      </c>
      <c r="L152" s="799">
        <v>1</v>
      </c>
      <c r="M152" s="802" t="s">
        <v>237</v>
      </c>
    </row>
    <row r="153" spans="1:13" outlineLevel="1">
      <c r="A153" s="798" t="s">
        <v>1786</v>
      </c>
      <c r="B153" s="799" t="s">
        <v>1787</v>
      </c>
      <c r="C153" s="848">
        <v>7.7</v>
      </c>
      <c r="D153" s="843">
        <v>9.375E-2</v>
      </c>
      <c r="E153" s="799">
        <v>7.7</v>
      </c>
      <c r="F153" s="843">
        <v>0.10416666666666667</v>
      </c>
      <c r="G153" s="803">
        <v>9.5833333333333326E-2</v>
      </c>
      <c r="H153" s="803">
        <v>6.9444444444444441E-3</v>
      </c>
      <c r="I153" s="803">
        <v>0.10277777777777779</v>
      </c>
      <c r="J153" s="799" t="s">
        <v>925</v>
      </c>
      <c r="K153" s="799" t="s">
        <v>553</v>
      </c>
      <c r="L153" s="799">
        <v>2</v>
      </c>
      <c r="M153" s="802" t="s">
        <v>239</v>
      </c>
    </row>
    <row r="154" spans="1:13" outlineLevel="1">
      <c r="A154" s="798" t="s">
        <v>1788</v>
      </c>
      <c r="B154" s="799" t="s">
        <v>1789</v>
      </c>
      <c r="C154" s="848">
        <v>10.7</v>
      </c>
      <c r="D154" s="843">
        <v>0.14583333333333334</v>
      </c>
      <c r="E154" s="799">
        <v>10.7</v>
      </c>
      <c r="F154" s="843">
        <v>0.13194444444444445</v>
      </c>
      <c r="G154" s="803">
        <v>0.12569444444444444</v>
      </c>
      <c r="H154" s="803">
        <v>4.1666666666666666E-3</v>
      </c>
      <c r="I154" s="803">
        <v>0.12986111111111112</v>
      </c>
      <c r="J154" s="799" t="s">
        <v>925</v>
      </c>
      <c r="K154" s="799" t="s">
        <v>553</v>
      </c>
      <c r="L154" s="799">
        <v>2</v>
      </c>
      <c r="M154" s="802" t="s">
        <v>241</v>
      </c>
    </row>
    <row r="155" spans="1:13" outlineLevel="1">
      <c r="A155" s="798" t="s">
        <v>1790</v>
      </c>
      <c r="B155" s="799" t="s">
        <v>1791</v>
      </c>
      <c r="C155" s="848">
        <v>6.2</v>
      </c>
      <c r="D155" s="843">
        <v>7.2916666666666671E-2</v>
      </c>
      <c r="E155" s="799">
        <v>7.5</v>
      </c>
      <c r="F155" s="843">
        <v>8.6805555555555566E-2</v>
      </c>
      <c r="G155" s="803">
        <v>7.6388888888888895E-2</v>
      </c>
      <c r="H155" s="803">
        <v>1.3888888888888888E-2</v>
      </c>
      <c r="I155" s="803">
        <v>9.0277777777777776E-2</v>
      </c>
      <c r="J155" s="799" t="s">
        <v>958</v>
      </c>
      <c r="K155" s="799" t="s">
        <v>553</v>
      </c>
      <c r="L155" s="799">
        <v>1</v>
      </c>
      <c r="M155" s="802" t="s">
        <v>243</v>
      </c>
    </row>
    <row r="156" spans="1:13" outlineLevel="1">
      <c r="A156" s="798" t="s">
        <v>1792</v>
      </c>
      <c r="B156" s="799" t="s">
        <v>948</v>
      </c>
      <c r="C156" s="848">
        <v>10.199999999999999</v>
      </c>
      <c r="D156" s="843">
        <v>0.10416666666666667</v>
      </c>
      <c r="E156" s="799">
        <v>10.8</v>
      </c>
      <c r="F156" s="843">
        <v>0.125</v>
      </c>
      <c r="G156" s="803">
        <v>0.12847222222222224</v>
      </c>
      <c r="H156" s="803">
        <v>1.1805555555555555E-2</v>
      </c>
      <c r="I156" s="803">
        <v>0.14027777777777778</v>
      </c>
      <c r="J156" s="799" t="s">
        <v>958</v>
      </c>
      <c r="K156" s="799" t="s">
        <v>553</v>
      </c>
      <c r="L156" s="799">
        <v>1</v>
      </c>
      <c r="M156" s="802" t="s">
        <v>245</v>
      </c>
    </row>
    <row r="157" spans="1:13" outlineLevel="1">
      <c r="A157" s="798" t="s">
        <v>1793</v>
      </c>
      <c r="B157" s="799" t="s">
        <v>1794</v>
      </c>
      <c r="C157" s="848">
        <v>7.6</v>
      </c>
      <c r="D157" s="843">
        <v>0.10416666666666667</v>
      </c>
      <c r="E157" s="799">
        <v>7.6</v>
      </c>
      <c r="F157" s="843">
        <v>0.1076388888888889</v>
      </c>
      <c r="G157" s="803">
        <v>9.375E-2</v>
      </c>
      <c r="H157" s="803">
        <v>1.1111111111111112E-2</v>
      </c>
      <c r="I157" s="803">
        <v>0.10486111111111111</v>
      </c>
      <c r="J157" s="799" t="s">
        <v>971</v>
      </c>
      <c r="K157" s="799" t="s">
        <v>553</v>
      </c>
      <c r="L157" s="799">
        <v>2</v>
      </c>
      <c r="M157" s="802" t="s">
        <v>247</v>
      </c>
    </row>
    <row r="158" spans="1:13" outlineLevel="1">
      <c r="A158" s="798" t="s">
        <v>1795</v>
      </c>
      <c r="B158" s="799" t="s">
        <v>972</v>
      </c>
      <c r="C158" s="848">
        <v>8.9</v>
      </c>
      <c r="D158" s="843">
        <v>0.11458333333333333</v>
      </c>
      <c r="E158" s="799">
        <v>8.9</v>
      </c>
      <c r="F158" s="843">
        <v>0.11458333333333333</v>
      </c>
      <c r="G158" s="803">
        <v>0.11944444444444445</v>
      </c>
      <c r="H158" s="803">
        <v>6.9444444444444441E-3</v>
      </c>
      <c r="I158" s="803">
        <v>0.12638888888888888</v>
      </c>
      <c r="J158" s="799" t="s">
        <v>971</v>
      </c>
      <c r="K158" s="799" t="s">
        <v>553</v>
      </c>
      <c r="L158" s="799">
        <v>2</v>
      </c>
      <c r="M158" s="802" t="s">
        <v>249</v>
      </c>
    </row>
    <row r="159" spans="1:13" outlineLevel="1">
      <c r="A159" s="798" t="s">
        <v>1796</v>
      </c>
      <c r="B159" s="799" t="s">
        <v>1797</v>
      </c>
      <c r="C159" s="848">
        <v>9.4</v>
      </c>
      <c r="D159" s="843">
        <v>0.11458333333333333</v>
      </c>
      <c r="E159" s="799">
        <v>9.4</v>
      </c>
      <c r="F159" s="843">
        <v>0.12847222222222224</v>
      </c>
      <c r="G159" s="803">
        <v>0.12291666666666667</v>
      </c>
      <c r="H159" s="803">
        <v>1.4583333333333332E-2</v>
      </c>
      <c r="I159" s="803">
        <v>0.13749999999999998</v>
      </c>
      <c r="J159" s="799" t="s">
        <v>971</v>
      </c>
      <c r="K159" s="799" t="s">
        <v>553</v>
      </c>
      <c r="L159" s="799">
        <v>2</v>
      </c>
      <c r="M159" s="802" t="s">
        <v>251</v>
      </c>
    </row>
    <row r="160" spans="1:13" outlineLevel="1">
      <c r="A160" s="798" t="s">
        <v>1798</v>
      </c>
      <c r="B160" s="799" t="s">
        <v>1799</v>
      </c>
      <c r="C160" s="848">
        <v>8.5</v>
      </c>
      <c r="D160" s="843">
        <v>0.10416666666666667</v>
      </c>
      <c r="E160" s="799">
        <v>8.5</v>
      </c>
      <c r="F160" s="843">
        <v>0.11805555555555557</v>
      </c>
      <c r="G160" s="803">
        <v>0.1013888888888889</v>
      </c>
      <c r="H160" s="803">
        <v>9.7222222222222224E-3</v>
      </c>
      <c r="I160" s="803">
        <v>0.1111111111111111</v>
      </c>
      <c r="J160" s="799" t="s">
        <v>1026</v>
      </c>
      <c r="K160" s="799" t="s">
        <v>553</v>
      </c>
      <c r="L160" s="799">
        <v>1</v>
      </c>
      <c r="M160" s="802" t="s">
        <v>253</v>
      </c>
    </row>
    <row r="161" spans="1:13" outlineLevel="1">
      <c r="A161" s="798" t="s">
        <v>1800</v>
      </c>
      <c r="B161" s="799" t="s">
        <v>1801</v>
      </c>
      <c r="C161" s="848">
        <v>8.8000000000000007</v>
      </c>
      <c r="D161" s="843">
        <v>0.13541666666666666</v>
      </c>
      <c r="E161" s="799">
        <v>8.8000000000000007</v>
      </c>
      <c r="F161" s="843">
        <v>0.15972222222222224</v>
      </c>
      <c r="G161" s="803">
        <v>0.10555555555555556</v>
      </c>
      <c r="H161" s="803">
        <v>1.3888888888888888E-2</v>
      </c>
      <c r="I161" s="803">
        <v>0.11944444444444445</v>
      </c>
      <c r="J161" s="799" t="s">
        <v>1026</v>
      </c>
      <c r="K161" s="799" t="s">
        <v>553</v>
      </c>
      <c r="L161" s="799">
        <v>2</v>
      </c>
      <c r="M161" s="802" t="s">
        <v>255</v>
      </c>
    </row>
    <row r="162" spans="1:13" outlineLevel="1">
      <c r="A162" s="798" t="s">
        <v>1802</v>
      </c>
      <c r="B162" s="799" t="s">
        <v>1803</v>
      </c>
      <c r="C162" s="848">
        <v>11.3</v>
      </c>
      <c r="D162" s="843">
        <v>0.15625</v>
      </c>
      <c r="E162" s="799">
        <v>11.3</v>
      </c>
      <c r="F162" s="843">
        <v>0.16666666666666666</v>
      </c>
      <c r="G162" s="803">
        <v>0.17013888888888887</v>
      </c>
      <c r="H162" s="803">
        <v>1.0416666666666666E-2</v>
      </c>
      <c r="I162" s="803">
        <v>0.18055555555555555</v>
      </c>
      <c r="J162" s="799" t="s">
        <v>1035</v>
      </c>
      <c r="K162" s="799" t="s">
        <v>1427</v>
      </c>
      <c r="L162" s="799">
        <v>4</v>
      </c>
      <c r="M162" s="802" t="s">
        <v>256</v>
      </c>
    </row>
    <row r="163" spans="1:13" outlineLevel="1">
      <c r="A163" s="798" t="s">
        <v>1804</v>
      </c>
      <c r="B163" s="799" t="s">
        <v>1805</v>
      </c>
      <c r="C163" s="848">
        <v>10.3</v>
      </c>
      <c r="D163" s="843">
        <v>0.125</v>
      </c>
      <c r="E163" s="799">
        <v>10.3</v>
      </c>
      <c r="F163" s="843">
        <v>0.14583333333333334</v>
      </c>
      <c r="G163" s="803">
        <v>0.16527777777777777</v>
      </c>
      <c r="H163" s="803">
        <v>9.7222222222222224E-3</v>
      </c>
      <c r="I163" s="803">
        <v>0.17500000000000002</v>
      </c>
      <c r="J163" s="799" t="s">
        <v>1035</v>
      </c>
      <c r="K163" s="799" t="s">
        <v>553</v>
      </c>
      <c r="L163" s="799">
        <v>2</v>
      </c>
      <c r="M163" s="802" t="s">
        <v>257</v>
      </c>
    </row>
    <row r="164" spans="1:13" outlineLevel="1">
      <c r="A164" s="798" t="s">
        <v>1806</v>
      </c>
      <c r="B164" s="799" t="s">
        <v>1807</v>
      </c>
      <c r="C164" s="848">
        <v>7.1</v>
      </c>
      <c r="D164" s="843">
        <v>0.10416666666666667</v>
      </c>
      <c r="E164" s="799">
        <v>15.1</v>
      </c>
      <c r="F164" s="843">
        <v>0.21875</v>
      </c>
      <c r="G164" s="803">
        <v>0.17013888888888887</v>
      </c>
      <c r="H164" s="803">
        <v>2.2916666666666669E-2</v>
      </c>
      <c r="I164" s="803">
        <v>0.19305555555555554</v>
      </c>
      <c r="J164" s="799" t="s">
        <v>1808</v>
      </c>
      <c r="K164" s="799" t="s">
        <v>577</v>
      </c>
      <c r="L164" s="799">
        <v>2</v>
      </c>
      <c r="M164" s="802" t="s">
        <v>259</v>
      </c>
    </row>
    <row r="165" spans="1:13" outlineLevel="1">
      <c r="A165" s="798" t="s">
        <v>1809</v>
      </c>
      <c r="B165" s="799" t="s">
        <v>1810</v>
      </c>
      <c r="C165" s="848">
        <v>8.6</v>
      </c>
      <c r="D165" s="843">
        <v>0.11458333333333333</v>
      </c>
      <c r="E165" s="799">
        <v>10</v>
      </c>
      <c r="F165" s="843">
        <v>0.12847222222222224</v>
      </c>
      <c r="G165" s="803">
        <v>0.11805555555555557</v>
      </c>
      <c r="H165" s="803">
        <v>3.472222222222222E-3</v>
      </c>
      <c r="I165" s="803">
        <v>0.12152777777777778</v>
      </c>
      <c r="J165" s="799" t="s">
        <v>1811</v>
      </c>
      <c r="K165" s="799" t="s">
        <v>553</v>
      </c>
      <c r="L165" s="799">
        <v>1</v>
      </c>
      <c r="M165" s="802" t="s">
        <v>260</v>
      </c>
    </row>
    <row r="166" spans="1:13" outlineLevel="1">
      <c r="A166" s="798" t="s">
        <v>1812</v>
      </c>
      <c r="B166" s="799" t="s">
        <v>1813</v>
      </c>
      <c r="C166" s="848">
        <v>8.6999999999999993</v>
      </c>
      <c r="D166" s="843">
        <v>0.14583333333333334</v>
      </c>
      <c r="E166" s="799">
        <v>8.6999999999999993</v>
      </c>
      <c r="F166" s="843">
        <v>0.15972222222222224</v>
      </c>
      <c r="G166" s="803">
        <v>0.14027777777777778</v>
      </c>
      <c r="H166" s="803">
        <v>1.9444444444444445E-2</v>
      </c>
      <c r="I166" s="803">
        <v>0.15972222222222224</v>
      </c>
      <c r="J166" s="799" t="s">
        <v>1811</v>
      </c>
      <c r="K166" s="799" t="s">
        <v>553</v>
      </c>
      <c r="L166" s="799">
        <v>3</v>
      </c>
      <c r="M166" s="802" t="s">
        <v>261</v>
      </c>
    </row>
    <row r="167" spans="1:13" outlineLevel="1">
      <c r="A167" s="798" t="s">
        <v>1814</v>
      </c>
      <c r="B167" s="799" t="s">
        <v>1081</v>
      </c>
      <c r="C167" s="848">
        <v>16.2</v>
      </c>
      <c r="D167" s="843">
        <v>0.22916666666666666</v>
      </c>
      <c r="E167" s="799">
        <v>16.3</v>
      </c>
      <c r="F167" s="843">
        <v>0.2638888888888889</v>
      </c>
      <c r="G167" s="803">
        <v>0.28472222222222221</v>
      </c>
      <c r="H167" s="803">
        <v>2.7777777777777776E-2</v>
      </c>
      <c r="I167" s="803">
        <v>0.3125</v>
      </c>
      <c r="J167" s="799" t="s">
        <v>1815</v>
      </c>
      <c r="K167" s="799" t="s">
        <v>615</v>
      </c>
      <c r="L167" s="799">
        <v>3</v>
      </c>
      <c r="M167" s="802" t="s">
        <v>263</v>
      </c>
    </row>
    <row r="168" spans="1:13">
      <c r="A168" s="804" t="s">
        <v>2407</v>
      </c>
      <c r="B168" s="805">
        <f>COUNTA(B151:B167)</f>
        <v>17</v>
      </c>
      <c r="C168" s="840">
        <f t="shared" ref="C168:I168" si="6">SUBTOTAL(9,C151:C167)</f>
        <v>153.89999999999998</v>
      </c>
      <c r="D168" s="841">
        <f>SUBTOTAL(9,D151:D167)</f>
        <v>2.03125</v>
      </c>
      <c r="E168" s="806">
        <f t="shared" si="6"/>
        <v>167.3</v>
      </c>
      <c r="F168" s="841">
        <f t="shared" si="6"/>
        <v>2.3472222222222223</v>
      </c>
      <c r="G168" s="807">
        <f t="shared" si="6"/>
        <v>2.2097222222222221</v>
      </c>
      <c r="H168" s="807">
        <f t="shared" si="6"/>
        <v>0.1965277777777778</v>
      </c>
      <c r="I168" s="807">
        <f t="shared" si="6"/>
        <v>2.40625</v>
      </c>
      <c r="J168" s="811"/>
      <c r="K168" s="805">
        <f>COUNTA(K151:K167)</f>
        <v>17</v>
      </c>
      <c r="L168" s="812"/>
      <c r="M168" s="810"/>
    </row>
    <row r="169" spans="1:13">
      <c r="A169" s="826" t="s">
        <v>4276</v>
      </c>
      <c r="B169" s="827">
        <f>SUBTOTAL(9,B1:B168)</f>
        <v>149</v>
      </c>
      <c r="C169" s="849">
        <f>SUBTOTAL(9,C2:C168)</f>
        <v>1628.0000000000005</v>
      </c>
      <c r="D169" s="850">
        <f>SUBTOTAL(9,D1:D168)</f>
        <v>21.852777777777785</v>
      </c>
      <c r="E169" s="828">
        <f>SUBTOTAL(9,E1:E168)</f>
        <v>1763</v>
      </c>
      <c r="F169" s="850">
        <f>SUBTOTAL(9,F2:F168)</f>
        <v>23.432638888888885</v>
      </c>
      <c r="G169" s="829">
        <f>SUBTOTAL(9,G1:G168)</f>
        <v>22.735416666666673</v>
      </c>
      <c r="H169" s="829">
        <f>SUBTOTAL(9,H1:H168)</f>
        <v>1.9006944444444451</v>
      </c>
      <c r="I169" s="829">
        <f>SUBTOTAL(9,I1:I168)</f>
        <v>24.636111111111124</v>
      </c>
      <c r="J169" s="830"/>
      <c r="K169" s="827">
        <f>SUBTOTAL(9,K1:K168)</f>
        <v>149</v>
      </c>
      <c r="L169" s="831"/>
      <c r="M169" s="832"/>
    </row>
    <row r="170" spans="1:13" ht="22.5">
      <c r="A170" s="795" t="s">
        <v>3978</v>
      </c>
      <c r="B170" s="795" t="s">
        <v>1683</v>
      </c>
      <c r="C170" s="796" t="s">
        <v>2337</v>
      </c>
      <c r="D170" s="796" t="s">
        <v>4457</v>
      </c>
      <c r="E170" s="795" t="s">
        <v>2336</v>
      </c>
      <c r="F170" s="796" t="s">
        <v>4172</v>
      </c>
      <c r="G170" s="795" t="s">
        <v>2338</v>
      </c>
      <c r="H170" s="795" t="s">
        <v>2339</v>
      </c>
      <c r="I170" s="795" t="s">
        <v>2340</v>
      </c>
      <c r="J170" s="796" t="s">
        <v>1684</v>
      </c>
      <c r="K170" s="796" t="s">
        <v>1685</v>
      </c>
      <c r="L170" s="796" t="s">
        <v>2334</v>
      </c>
      <c r="M170" s="795" t="s">
        <v>4404</v>
      </c>
    </row>
    <row r="171" spans="1:13">
      <c r="A171" s="833"/>
      <c r="B171" s="834">
        <v>10</v>
      </c>
      <c r="C171" s="835" t="s">
        <v>4049</v>
      </c>
      <c r="K171" s="836">
        <v>4</v>
      </c>
      <c r="L171" s="837">
        <f>COUNTIF($L$1:$L$169,K171)</f>
        <v>1</v>
      </c>
      <c r="M171" s="852">
        <f t="shared" ref="M171:M176" si="7">L171/$L$176</f>
        <v>6.2500000000000003E-3</v>
      </c>
    </row>
    <row r="172" spans="1:13">
      <c r="B172" s="834">
        <v>1</v>
      </c>
      <c r="C172" s="835" t="s">
        <v>4275</v>
      </c>
      <c r="K172" s="836">
        <v>3</v>
      </c>
      <c r="L172" s="837">
        <f>COUNTIF($L$1:$L$169,K172)</f>
        <v>42</v>
      </c>
      <c r="M172" s="852">
        <f t="shared" si="7"/>
        <v>0.26250000000000001</v>
      </c>
    </row>
    <row r="173" spans="1:13">
      <c r="B173" s="834">
        <f>B169+B171+B172</f>
        <v>160</v>
      </c>
      <c r="C173" s="797" t="s">
        <v>282</v>
      </c>
      <c r="K173" s="836">
        <v>2</v>
      </c>
      <c r="L173" s="837">
        <f>COUNTIF($L$1:$L$169,K173)</f>
        <v>69</v>
      </c>
      <c r="M173" s="852">
        <f t="shared" si="7"/>
        <v>0.43125000000000002</v>
      </c>
    </row>
    <row r="174" spans="1:13">
      <c r="K174" s="836">
        <v>1</v>
      </c>
      <c r="L174" s="837">
        <f>COUNTIF($L$1:$L$169,K174)</f>
        <v>37</v>
      </c>
      <c r="M174" s="852">
        <f t="shared" si="7"/>
        <v>0.23125000000000001</v>
      </c>
    </row>
    <row r="175" spans="1:13">
      <c r="K175" s="838" t="s">
        <v>35</v>
      </c>
      <c r="L175" s="837">
        <v>11</v>
      </c>
      <c r="M175" s="852">
        <f t="shared" si="7"/>
        <v>6.8750000000000006E-2</v>
      </c>
    </row>
    <row r="176" spans="1:13">
      <c r="K176" s="839" t="s">
        <v>264</v>
      </c>
      <c r="L176" s="837">
        <f>SUM(L171:L175)</f>
        <v>160</v>
      </c>
      <c r="M176" s="852">
        <f t="shared" si="7"/>
        <v>1</v>
      </c>
    </row>
  </sheetData>
  <autoFilter ref="A1:M170" xr:uid="{00000000-0009-0000-0000-000004000000}"/>
  <phoneticPr fontId="3"/>
  <printOptions horizontalCentered="1" verticalCentered="1"/>
  <pageMargins left="0.39370078740157483" right="0.39370078740157483" top="0.78740157480314965" bottom="0.78740157480314965" header="0.59055118110236227" footer="0.59055118110236227"/>
  <pageSetup paperSize="9" orientation="landscape" r:id="rId1"/>
  <headerFooter alignWithMargins="0">
    <oddHeader>&amp;C&amp;A</oddHeader>
    <oddFooter>&amp;C&amp;P/&amp;N&amp;R&amp;F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79"/>
  <sheetViews>
    <sheetView topLeftCell="A83" workbookViewId="0">
      <selection activeCell="B89" sqref="B89"/>
    </sheetView>
  </sheetViews>
  <sheetFormatPr defaultRowHeight="12" outlineLevelRow="1"/>
  <cols>
    <col min="1" max="1" width="14.5" style="17" customWidth="1"/>
    <col min="2" max="2" width="70.75" style="17" customWidth="1"/>
    <col min="3" max="3" width="6.375" style="17" hidden="1" customWidth="1"/>
    <col min="4" max="4" width="4.5" style="17" bestFit="1" customWidth="1"/>
    <col min="5" max="5" width="4.75" style="8" customWidth="1"/>
    <col min="6" max="16384" width="9" style="8"/>
  </cols>
  <sheetData>
    <row r="1" spans="1:4" customFormat="1" ht="21" customHeight="1">
      <c r="A1" s="961" t="s">
        <v>3948</v>
      </c>
      <c r="B1" s="961"/>
      <c r="C1" s="961"/>
      <c r="D1" s="961"/>
    </row>
    <row r="2" spans="1:4" customFormat="1" ht="18" customHeight="1">
      <c r="A2" s="973" t="s">
        <v>4584</v>
      </c>
      <c r="B2" s="973"/>
      <c r="C2" s="973"/>
      <c r="D2" s="973"/>
    </row>
    <row r="3" spans="1:4" ht="24.75" customHeight="1">
      <c r="A3" s="121" t="s">
        <v>1637</v>
      </c>
      <c r="B3" s="2" t="s">
        <v>1640</v>
      </c>
      <c r="C3" s="2" t="s">
        <v>31</v>
      </c>
      <c r="D3" s="2" t="s">
        <v>32</v>
      </c>
    </row>
    <row r="4" spans="1:4" hidden="1" outlineLevel="1" collapsed="1">
      <c r="A4" s="980" t="s">
        <v>287</v>
      </c>
      <c r="B4" s="981"/>
      <c r="C4" s="981"/>
      <c r="D4" s="982"/>
    </row>
    <row r="5" spans="1:4" ht="168" hidden="1" outlineLevel="1">
      <c r="A5" s="121" t="s">
        <v>3556</v>
      </c>
      <c r="B5" s="762" t="s">
        <v>3558</v>
      </c>
      <c r="C5" s="2" t="s">
        <v>1</v>
      </c>
      <c r="D5" s="2">
        <v>1</v>
      </c>
    </row>
    <row r="6" spans="1:4" ht="108" hidden="1" outlineLevel="1">
      <c r="A6" s="121" t="s">
        <v>3561</v>
      </c>
      <c r="B6" s="762" t="s">
        <v>3560</v>
      </c>
      <c r="C6" s="2" t="s">
        <v>1</v>
      </c>
      <c r="D6" s="2">
        <v>2</v>
      </c>
    </row>
    <row r="7" spans="1:4" ht="132" hidden="1" outlineLevel="1">
      <c r="A7" s="121" t="s">
        <v>1575</v>
      </c>
      <c r="B7" s="762" t="s">
        <v>1241</v>
      </c>
      <c r="C7" s="2" t="s">
        <v>1</v>
      </c>
      <c r="D7" s="2">
        <v>3</v>
      </c>
    </row>
    <row r="8" spans="1:4" ht="120" hidden="1" outlineLevel="1">
      <c r="A8" s="121" t="s">
        <v>1576</v>
      </c>
      <c r="B8" s="762" t="s">
        <v>3697</v>
      </c>
      <c r="C8" s="2" t="s">
        <v>1</v>
      </c>
      <c r="D8" s="2">
        <v>4</v>
      </c>
    </row>
    <row r="9" spans="1:4" ht="180" hidden="1" outlineLevel="1">
      <c r="A9" s="121" t="s">
        <v>1580</v>
      </c>
      <c r="B9" s="762" t="s">
        <v>1246</v>
      </c>
      <c r="C9" s="2" t="s">
        <v>1</v>
      </c>
      <c r="D9" s="2">
        <v>5</v>
      </c>
    </row>
    <row r="10" spans="1:4" ht="168" hidden="1" outlineLevel="1">
      <c r="A10" s="121" t="s">
        <v>1676</v>
      </c>
      <c r="B10" s="762" t="s">
        <v>3718</v>
      </c>
      <c r="C10" s="2" t="s">
        <v>1</v>
      </c>
      <c r="D10" s="2">
        <v>6</v>
      </c>
    </row>
    <row r="11" spans="1:4" ht="204" hidden="1" outlineLevel="1">
      <c r="A11" s="121" t="s">
        <v>3723</v>
      </c>
      <c r="B11" s="762" t="s">
        <v>3719</v>
      </c>
      <c r="C11" s="2" t="s">
        <v>1</v>
      </c>
      <c r="D11" s="2">
        <v>7</v>
      </c>
    </row>
    <row r="12" spans="1:4" collapsed="1">
      <c r="A12" s="995" t="s">
        <v>287</v>
      </c>
      <c r="B12" s="996"/>
      <c r="C12" s="996"/>
      <c r="D12" s="997"/>
    </row>
    <row r="13" spans="1:4" ht="13.5" hidden="1" outlineLevel="1" collapsed="1">
      <c r="A13" s="983" t="s">
        <v>288</v>
      </c>
      <c r="B13" s="975"/>
      <c r="C13" s="975"/>
      <c r="D13" s="976"/>
    </row>
    <row r="14" spans="1:4" ht="192" hidden="1" outlineLevel="1">
      <c r="A14" s="121" t="s">
        <v>1581</v>
      </c>
      <c r="B14" s="762" t="s">
        <v>4708</v>
      </c>
      <c r="C14" s="2" t="s">
        <v>27</v>
      </c>
      <c r="D14" s="2">
        <v>8</v>
      </c>
    </row>
    <row r="15" spans="1:4" ht="144" hidden="1" outlineLevel="1">
      <c r="A15" s="121" t="s">
        <v>3725</v>
      </c>
      <c r="B15" s="762" t="s">
        <v>4707</v>
      </c>
      <c r="C15" s="2" t="s">
        <v>27</v>
      </c>
      <c r="D15" s="2">
        <v>9</v>
      </c>
    </row>
    <row r="16" spans="1:4" ht="144" hidden="1" outlineLevel="1">
      <c r="A16" s="121" t="s">
        <v>1677</v>
      </c>
      <c r="B16" s="762" t="s">
        <v>1249</v>
      </c>
      <c r="C16" s="2" t="s">
        <v>27</v>
      </c>
      <c r="D16" s="2">
        <v>10</v>
      </c>
    </row>
    <row r="17" spans="1:4" ht="144" hidden="1" outlineLevel="1">
      <c r="A17" s="121" t="s">
        <v>1582</v>
      </c>
      <c r="B17" s="762" t="s">
        <v>4710</v>
      </c>
      <c r="C17" s="2" t="s">
        <v>27</v>
      </c>
      <c r="D17" s="2">
        <v>11</v>
      </c>
    </row>
    <row r="18" spans="1:4" ht="132" hidden="1" outlineLevel="1">
      <c r="A18" s="121" t="s">
        <v>1583</v>
      </c>
      <c r="B18" s="762" t="s">
        <v>1250</v>
      </c>
      <c r="C18" s="2" t="s">
        <v>27</v>
      </c>
      <c r="D18" s="2">
        <v>12</v>
      </c>
    </row>
    <row r="19" spans="1:4" ht="144" hidden="1" outlineLevel="1">
      <c r="A19" s="121" t="s">
        <v>1584</v>
      </c>
      <c r="B19" s="762" t="s">
        <v>1251</v>
      </c>
      <c r="C19" s="2" t="s">
        <v>27</v>
      </c>
      <c r="D19" s="2">
        <v>13</v>
      </c>
    </row>
    <row r="20" spans="1:4" ht="144" hidden="1" outlineLevel="1">
      <c r="A20" s="121" t="s">
        <v>1585</v>
      </c>
      <c r="B20" s="762" t="s">
        <v>4711</v>
      </c>
      <c r="C20" s="2" t="s">
        <v>27</v>
      </c>
      <c r="D20" s="2">
        <v>14</v>
      </c>
    </row>
    <row r="21" spans="1:4" ht="132" hidden="1" outlineLevel="1">
      <c r="A21" s="121" t="s">
        <v>1586</v>
      </c>
      <c r="B21" s="762" t="s">
        <v>4712</v>
      </c>
      <c r="C21" s="2" t="s">
        <v>27</v>
      </c>
      <c r="D21" s="2">
        <v>15</v>
      </c>
    </row>
    <row r="22" spans="1:4" ht="132" hidden="1" outlineLevel="1">
      <c r="A22" s="121" t="s">
        <v>1587</v>
      </c>
      <c r="B22" s="762" t="s">
        <v>1252</v>
      </c>
      <c r="C22" s="2" t="s">
        <v>27</v>
      </c>
      <c r="D22" s="2">
        <v>16</v>
      </c>
    </row>
    <row r="23" spans="1:4" ht="132" hidden="1" outlineLevel="1">
      <c r="A23" s="121" t="s">
        <v>3899</v>
      </c>
      <c r="B23" s="762" t="s">
        <v>3960</v>
      </c>
      <c r="C23" s="2" t="s">
        <v>27</v>
      </c>
      <c r="D23" s="2">
        <v>17</v>
      </c>
    </row>
    <row r="24" spans="1:4" ht="132" hidden="1" outlineLevel="1">
      <c r="A24" s="121" t="s">
        <v>3774</v>
      </c>
      <c r="B24" s="762" t="s">
        <v>4709</v>
      </c>
      <c r="C24" s="2" t="s">
        <v>27</v>
      </c>
      <c r="D24" s="2">
        <v>18</v>
      </c>
    </row>
    <row r="25" spans="1:4" ht="144" hidden="1" outlineLevel="1">
      <c r="A25" s="121" t="s">
        <v>1588</v>
      </c>
      <c r="B25" s="762" t="s">
        <v>4713</v>
      </c>
      <c r="C25" s="2" t="s">
        <v>27</v>
      </c>
      <c r="D25" s="2">
        <v>19</v>
      </c>
    </row>
    <row r="26" spans="1:4" ht="132" hidden="1" outlineLevel="1">
      <c r="A26" s="121" t="s">
        <v>1589</v>
      </c>
      <c r="B26" s="762" t="s">
        <v>1269</v>
      </c>
      <c r="C26" s="2" t="s">
        <v>27</v>
      </c>
      <c r="D26" s="2">
        <v>20</v>
      </c>
    </row>
    <row r="27" spans="1:4" ht="13.5" collapsed="1">
      <c r="A27" s="983" t="s">
        <v>288</v>
      </c>
      <c r="B27" s="975"/>
      <c r="C27" s="975"/>
      <c r="D27" s="976"/>
    </row>
    <row r="28" spans="1:4" ht="13.5" hidden="1" outlineLevel="1" collapsed="1">
      <c r="A28" s="984" t="s">
        <v>289</v>
      </c>
      <c r="B28" s="985"/>
      <c r="C28" s="985"/>
      <c r="D28" s="986"/>
    </row>
    <row r="29" spans="1:4" ht="157.5" hidden="1" customHeight="1" outlineLevel="1">
      <c r="A29" s="121" t="s">
        <v>1824</v>
      </c>
      <c r="B29" s="762" t="s">
        <v>4715</v>
      </c>
      <c r="C29" s="2" t="s">
        <v>33</v>
      </c>
      <c r="D29" s="38">
        <v>21</v>
      </c>
    </row>
    <row r="30" spans="1:4" ht="185.25" hidden="1" customHeight="1" outlineLevel="1">
      <c r="A30" s="121" t="s">
        <v>1825</v>
      </c>
      <c r="B30" s="762" t="s">
        <v>4716</v>
      </c>
      <c r="C30" s="2" t="s">
        <v>33</v>
      </c>
      <c r="D30" s="38">
        <v>22</v>
      </c>
    </row>
    <row r="31" spans="1:4" ht="34.5" hidden="1" customHeight="1" outlineLevel="1">
      <c r="A31" s="121" t="s">
        <v>34</v>
      </c>
      <c r="B31" s="762" t="s">
        <v>35</v>
      </c>
      <c r="C31" s="2" t="s">
        <v>33</v>
      </c>
      <c r="D31" s="38">
        <v>23</v>
      </c>
    </row>
    <row r="32" spans="1:4" ht="192.75" hidden="1" customHeight="1" outlineLevel="1">
      <c r="A32" s="121" t="s">
        <v>1819</v>
      </c>
      <c r="B32" s="762" t="s">
        <v>3949</v>
      </c>
      <c r="C32" s="2" t="s">
        <v>33</v>
      </c>
      <c r="D32" s="38">
        <v>24</v>
      </c>
    </row>
    <row r="33" spans="1:4" ht="208.5" hidden="1" customHeight="1" outlineLevel="1">
      <c r="A33" s="121" t="s">
        <v>1827</v>
      </c>
      <c r="B33" s="762" t="s">
        <v>1889</v>
      </c>
      <c r="C33" s="2" t="s">
        <v>33</v>
      </c>
      <c r="D33" s="38">
        <v>25</v>
      </c>
    </row>
    <row r="34" spans="1:4" ht="204.75" hidden="1" customHeight="1" outlineLevel="1">
      <c r="A34" s="121" t="s">
        <v>1890</v>
      </c>
      <c r="B34" s="762" t="s">
        <v>3950</v>
      </c>
      <c r="C34" s="2" t="s">
        <v>33</v>
      </c>
      <c r="D34" s="38">
        <v>26</v>
      </c>
    </row>
    <row r="35" spans="1:4" ht="183" hidden="1" customHeight="1" outlineLevel="1">
      <c r="A35" s="121" t="s">
        <v>1921</v>
      </c>
      <c r="B35" s="762" t="s">
        <v>3951</v>
      </c>
      <c r="C35" s="2" t="s">
        <v>33</v>
      </c>
      <c r="D35" s="38">
        <v>27</v>
      </c>
    </row>
    <row r="36" spans="1:4" ht="178.5" hidden="1" customHeight="1" outlineLevel="1">
      <c r="A36" s="121" t="s">
        <v>1923</v>
      </c>
      <c r="B36" s="762" t="s">
        <v>3952</v>
      </c>
      <c r="C36" s="2" t="s">
        <v>33</v>
      </c>
      <c r="D36" s="38">
        <v>28</v>
      </c>
    </row>
    <row r="37" spans="1:4" ht="211.5" hidden="1" customHeight="1" outlineLevel="1">
      <c r="A37" s="121" t="s">
        <v>1963</v>
      </c>
      <c r="B37" s="762" t="s">
        <v>4719</v>
      </c>
      <c r="C37" s="2" t="s">
        <v>33</v>
      </c>
      <c r="D37" s="38">
        <v>29</v>
      </c>
    </row>
    <row r="38" spans="1:4" ht="178.5" hidden="1" customHeight="1" outlineLevel="1">
      <c r="A38" s="121" t="s">
        <v>1922</v>
      </c>
      <c r="B38" s="762" t="s">
        <v>4720</v>
      </c>
      <c r="C38" s="2" t="s">
        <v>33</v>
      </c>
      <c r="D38" s="38">
        <v>30</v>
      </c>
    </row>
    <row r="39" spans="1:4" ht="213.75" hidden="1" customHeight="1" outlineLevel="1">
      <c r="A39" s="121" t="s">
        <v>1894</v>
      </c>
      <c r="B39" s="762" t="s">
        <v>4722</v>
      </c>
      <c r="C39" s="2" t="s">
        <v>33</v>
      </c>
      <c r="D39" s="38">
        <v>31</v>
      </c>
    </row>
    <row r="40" spans="1:4" ht="188.25" hidden="1" customHeight="1" outlineLevel="1">
      <c r="A40" s="121" t="s">
        <v>1893</v>
      </c>
      <c r="B40" s="762" t="s">
        <v>4721</v>
      </c>
      <c r="C40" s="2" t="s">
        <v>33</v>
      </c>
      <c r="D40" s="38">
        <v>32</v>
      </c>
    </row>
    <row r="41" spans="1:4" ht="189.75" hidden="1" customHeight="1" outlineLevel="1">
      <c r="A41" s="121" t="s">
        <v>1901</v>
      </c>
      <c r="B41" s="762" t="s">
        <v>4723</v>
      </c>
      <c r="C41" s="2" t="s">
        <v>33</v>
      </c>
      <c r="D41" s="38">
        <v>33</v>
      </c>
    </row>
    <row r="42" spans="1:4" ht="220.5" hidden="1" customHeight="1" outlineLevel="1">
      <c r="A42" s="121" t="s">
        <v>1899</v>
      </c>
      <c r="B42" s="762" t="s">
        <v>4724</v>
      </c>
      <c r="C42" s="2" t="s">
        <v>33</v>
      </c>
      <c r="D42" s="38">
        <v>34</v>
      </c>
    </row>
    <row r="43" spans="1:4" ht="317.25" hidden="1" customHeight="1" outlineLevel="1">
      <c r="A43" s="121" t="s">
        <v>2073</v>
      </c>
      <c r="B43" s="762" t="s">
        <v>3953</v>
      </c>
      <c r="C43" s="2" t="s">
        <v>33</v>
      </c>
      <c r="D43" s="38">
        <v>35</v>
      </c>
    </row>
    <row r="44" spans="1:4" ht="243.75" hidden="1" customHeight="1" outlineLevel="1">
      <c r="A44" s="121" t="s">
        <v>2074</v>
      </c>
      <c r="B44" s="762" t="s">
        <v>3954</v>
      </c>
      <c r="C44" s="2"/>
      <c r="D44" s="38">
        <v>36</v>
      </c>
    </row>
    <row r="45" spans="1:4" ht="264.75" hidden="1" customHeight="1" outlineLevel="1">
      <c r="A45" s="121" t="s">
        <v>2086</v>
      </c>
      <c r="B45" s="762" t="s">
        <v>2103</v>
      </c>
      <c r="C45" s="2"/>
      <c r="D45" s="38">
        <v>37</v>
      </c>
    </row>
    <row r="46" spans="1:4" ht="284.25" hidden="1" customHeight="1" outlineLevel="1">
      <c r="A46" s="121" t="s">
        <v>2109</v>
      </c>
      <c r="B46" s="762" t="s">
        <v>2104</v>
      </c>
      <c r="C46" s="2"/>
      <c r="D46" s="38">
        <v>38</v>
      </c>
    </row>
    <row r="47" spans="1:4" ht="235.5" hidden="1" customHeight="1" outlineLevel="1">
      <c r="A47" s="121" t="s">
        <v>2432</v>
      </c>
      <c r="B47" s="762" t="s">
        <v>4725</v>
      </c>
      <c r="C47" s="2"/>
      <c r="D47" s="38">
        <v>39</v>
      </c>
    </row>
    <row r="48" spans="1:4" ht="254.25" hidden="1" customHeight="1" outlineLevel="1">
      <c r="A48" s="121" t="s">
        <v>3770</v>
      </c>
      <c r="B48" s="762" t="s">
        <v>4726</v>
      </c>
      <c r="C48" s="2"/>
      <c r="D48" s="38">
        <v>40</v>
      </c>
    </row>
    <row r="49" spans="1:4" ht="263.25" hidden="1" customHeight="1" outlineLevel="1">
      <c r="A49" s="121" t="s">
        <v>3784</v>
      </c>
      <c r="B49" s="762" t="s">
        <v>3768</v>
      </c>
      <c r="C49" s="2"/>
      <c r="D49" s="38">
        <v>41</v>
      </c>
    </row>
    <row r="50" spans="1:4" ht="271.5" hidden="1" customHeight="1" outlineLevel="1">
      <c r="A50" s="121" t="s">
        <v>3777</v>
      </c>
      <c r="B50" s="762" t="s">
        <v>3769</v>
      </c>
      <c r="C50" s="2"/>
      <c r="D50" s="38">
        <v>42</v>
      </c>
    </row>
    <row r="51" spans="1:4" ht="196.5" hidden="1" customHeight="1" outlineLevel="1">
      <c r="A51" s="121" t="s">
        <v>3771</v>
      </c>
      <c r="B51" s="762" t="s">
        <v>3868</v>
      </c>
      <c r="C51" s="2"/>
      <c r="D51" s="38">
        <v>43</v>
      </c>
    </row>
    <row r="52" spans="1:4" ht="204" hidden="1" customHeight="1" outlineLevel="1">
      <c r="A52" s="121" t="s">
        <v>3780</v>
      </c>
      <c r="B52" s="762" t="s">
        <v>3779</v>
      </c>
      <c r="C52" s="2"/>
      <c r="D52" s="38">
        <v>44</v>
      </c>
    </row>
    <row r="53" spans="1:4" ht="222" hidden="1" customHeight="1" outlineLevel="1">
      <c r="A53" s="121" t="s">
        <v>3943</v>
      </c>
      <c r="B53" s="762" t="s">
        <v>3945</v>
      </c>
      <c r="C53" s="2"/>
      <c r="D53" s="38">
        <v>45</v>
      </c>
    </row>
    <row r="54" spans="1:4" ht="177.75" hidden="1" customHeight="1" outlineLevel="1">
      <c r="A54" s="121" t="s">
        <v>3930</v>
      </c>
      <c r="B54" s="762" t="s">
        <v>3827</v>
      </c>
      <c r="C54" s="2"/>
      <c r="D54" s="38">
        <v>46</v>
      </c>
    </row>
    <row r="55" spans="1:4" ht="239.25" hidden="1" customHeight="1" outlineLevel="1">
      <c r="A55" s="121" t="s">
        <v>3828</v>
      </c>
      <c r="B55" s="762" t="s">
        <v>3829</v>
      </c>
      <c r="C55" s="2"/>
      <c r="D55" s="38">
        <v>47</v>
      </c>
    </row>
    <row r="56" spans="1:4" ht="232.5" hidden="1" customHeight="1" outlineLevel="1">
      <c r="A56" s="121" t="s">
        <v>3684</v>
      </c>
      <c r="B56" s="762" t="s">
        <v>4727</v>
      </c>
      <c r="C56" s="2"/>
      <c r="D56" s="38">
        <v>48</v>
      </c>
    </row>
    <row r="57" spans="1:4" ht="137.25" hidden="1" customHeight="1" outlineLevel="1">
      <c r="A57" s="121" t="s">
        <v>3673</v>
      </c>
      <c r="B57" s="762" t="s">
        <v>3955</v>
      </c>
      <c r="C57" s="2"/>
      <c r="D57" s="38">
        <v>49</v>
      </c>
    </row>
    <row r="58" spans="1:4" ht="186" hidden="1" customHeight="1" outlineLevel="1">
      <c r="A58" s="121" t="s">
        <v>3942</v>
      </c>
      <c r="B58" s="762" t="s">
        <v>3946</v>
      </c>
      <c r="C58" s="2"/>
      <c r="D58" s="38">
        <v>50</v>
      </c>
    </row>
    <row r="59" spans="1:4" ht="194.25" hidden="1" customHeight="1" outlineLevel="1">
      <c r="A59" s="121" t="s">
        <v>3681</v>
      </c>
      <c r="B59" s="762" t="s">
        <v>4728</v>
      </c>
      <c r="C59" s="2"/>
      <c r="D59" s="38">
        <v>51</v>
      </c>
    </row>
    <row r="60" spans="1:4" ht="200.25" hidden="1" customHeight="1" outlineLevel="1">
      <c r="A60" s="121" t="s">
        <v>2048</v>
      </c>
      <c r="B60" s="762" t="s">
        <v>3956</v>
      </c>
      <c r="C60" s="2"/>
      <c r="D60" s="38">
        <v>52</v>
      </c>
    </row>
    <row r="61" spans="1:4" ht="206.25" hidden="1" customHeight="1" outlineLevel="1">
      <c r="A61" s="121" t="s">
        <v>2410</v>
      </c>
      <c r="B61" s="762" t="s">
        <v>2105</v>
      </c>
      <c r="C61" s="2"/>
      <c r="D61" s="38">
        <v>53</v>
      </c>
    </row>
    <row r="62" spans="1:4" ht="172.5" hidden="1" customHeight="1" outlineLevel="1">
      <c r="A62" s="121" t="s">
        <v>1826</v>
      </c>
      <c r="B62" s="762" t="s">
        <v>4714</v>
      </c>
      <c r="C62" s="2" t="s">
        <v>33</v>
      </c>
      <c r="D62" s="38">
        <v>54</v>
      </c>
    </row>
    <row r="63" spans="1:4" ht="275.25" hidden="1" customHeight="1" outlineLevel="1">
      <c r="A63" s="121" t="s">
        <v>3823</v>
      </c>
      <c r="B63" s="762" t="s">
        <v>4032</v>
      </c>
      <c r="C63" s="2" t="s">
        <v>33</v>
      </c>
      <c r="D63" s="38">
        <v>55</v>
      </c>
    </row>
    <row r="64" spans="1:4" ht="327.75" hidden="1" customHeight="1" outlineLevel="1">
      <c r="A64" s="121" t="s">
        <v>3947</v>
      </c>
      <c r="B64" s="762" t="s">
        <v>3957</v>
      </c>
      <c r="C64" s="763"/>
      <c r="D64" s="764"/>
    </row>
    <row r="65" spans="1:4" collapsed="1">
      <c r="A65" s="998" t="s">
        <v>289</v>
      </c>
      <c r="B65" s="999"/>
      <c r="C65" s="999"/>
      <c r="D65" s="1000"/>
    </row>
    <row r="66" spans="1:4" ht="13.5" outlineLevel="1" collapsed="1">
      <c r="A66" s="987" t="s">
        <v>290</v>
      </c>
      <c r="B66" s="975"/>
      <c r="C66" s="975"/>
      <c r="D66" s="976"/>
    </row>
    <row r="67" spans="1:4" ht="184.5" customHeight="1" outlineLevel="1">
      <c r="A67" s="18" t="s">
        <v>4513</v>
      </c>
      <c r="B67" s="19" t="s">
        <v>4515</v>
      </c>
      <c r="C67" s="12"/>
      <c r="D67" s="13">
        <v>56</v>
      </c>
    </row>
    <row r="68" spans="1:4" ht="249" customHeight="1" outlineLevel="1">
      <c r="A68" s="18" t="s">
        <v>4588</v>
      </c>
      <c r="B68" s="19" t="s">
        <v>4587</v>
      </c>
      <c r="C68" s="12"/>
      <c r="D68" s="13">
        <v>57</v>
      </c>
    </row>
    <row r="69" spans="1:4" ht="234.75" customHeight="1" outlineLevel="1">
      <c r="A69" s="18" t="s">
        <v>4554</v>
      </c>
      <c r="B69" s="19" t="s">
        <v>4583</v>
      </c>
      <c r="C69" s="12"/>
      <c r="D69" s="13">
        <v>58</v>
      </c>
    </row>
    <row r="70" spans="1:4" ht="204.75" customHeight="1" outlineLevel="1">
      <c r="A70" s="18" t="s">
        <v>4553</v>
      </c>
      <c r="B70" s="19" t="s">
        <v>4552</v>
      </c>
      <c r="C70" s="12"/>
      <c r="D70" s="13">
        <v>59</v>
      </c>
    </row>
    <row r="71" spans="1:4" outlineLevel="1">
      <c r="A71" s="779" t="s">
        <v>3848</v>
      </c>
      <c r="B71" s="780" t="s">
        <v>4049</v>
      </c>
      <c r="C71" s="12"/>
      <c r="D71" s="13">
        <v>60</v>
      </c>
    </row>
    <row r="72" spans="1:4" ht="178.5" customHeight="1" outlineLevel="1">
      <c r="A72" s="18" t="s">
        <v>4387</v>
      </c>
      <c r="B72" s="19" t="s">
        <v>4351</v>
      </c>
      <c r="C72" s="12"/>
      <c r="D72" s="13">
        <v>61</v>
      </c>
    </row>
    <row r="73" spans="1:4" ht="148.5" customHeight="1" outlineLevel="1">
      <c r="A73" s="18" t="s">
        <v>4389</v>
      </c>
      <c r="B73" s="19" t="s">
        <v>4352</v>
      </c>
      <c r="C73" s="12"/>
      <c r="D73" s="13">
        <v>62</v>
      </c>
    </row>
    <row r="74" spans="1:4" ht="170.25" customHeight="1" outlineLevel="1">
      <c r="A74" s="18" t="s">
        <v>4390</v>
      </c>
      <c r="B74" s="19" t="s">
        <v>4353</v>
      </c>
      <c r="C74" s="12"/>
      <c r="D74" s="13">
        <v>63</v>
      </c>
    </row>
    <row r="75" spans="1:4" ht="192" customHeight="1" outlineLevel="1">
      <c r="A75" s="18" t="s">
        <v>4078</v>
      </c>
      <c r="B75" s="19" t="s">
        <v>4350</v>
      </c>
      <c r="C75" s="12"/>
      <c r="D75" s="13">
        <v>64</v>
      </c>
    </row>
    <row r="76" spans="1:4" ht="157.5" customHeight="1" outlineLevel="1">
      <c r="A76" s="18" t="s">
        <v>4079</v>
      </c>
      <c r="B76" s="19" t="s">
        <v>4336</v>
      </c>
      <c r="C76" s="12"/>
      <c r="D76" s="13">
        <v>65</v>
      </c>
    </row>
    <row r="77" spans="1:4" ht="177.75" customHeight="1" outlineLevel="1">
      <c r="A77" s="18" t="s">
        <v>4080</v>
      </c>
      <c r="B77" s="19" t="s">
        <v>4335</v>
      </c>
      <c r="C77" s="12"/>
      <c r="D77" s="13">
        <v>66</v>
      </c>
    </row>
    <row r="78" spans="1:4" outlineLevel="1">
      <c r="A78" s="779" t="s">
        <v>3849</v>
      </c>
      <c r="B78" s="780" t="s">
        <v>4049</v>
      </c>
      <c r="C78" s="12"/>
      <c r="D78" s="13">
        <v>67</v>
      </c>
    </row>
    <row r="79" spans="1:4" ht="198" customHeight="1" outlineLevel="1">
      <c r="A79" s="18" t="s">
        <v>4045</v>
      </c>
      <c r="B79" s="19" t="s">
        <v>4585</v>
      </c>
      <c r="C79" s="12"/>
      <c r="D79" s="13">
        <v>68</v>
      </c>
    </row>
    <row r="80" spans="1:4" ht="206.25" customHeight="1" outlineLevel="1">
      <c r="A80" s="18" t="s">
        <v>4046</v>
      </c>
      <c r="B80" s="19" t="s">
        <v>4337</v>
      </c>
      <c r="C80" s="12"/>
      <c r="D80" s="13">
        <v>69</v>
      </c>
    </row>
    <row r="81" spans="1:4" ht="171.75" customHeight="1" outlineLevel="1">
      <c r="A81" s="18" t="s">
        <v>4048</v>
      </c>
      <c r="B81" s="19" t="s">
        <v>4586</v>
      </c>
      <c r="C81" s="12"/>
      <c r="D81" s="13">
        <v>70</v>
      </c>
    </row>
    <row r="82" spans="1:4" ht="225.75" customHeight="1" outlineLevel="1">
      <c r="A82" s="18" t="s">
        <v>4047</v>
      </c>
      <c r="B82" s="19" t="s">
        <v>4338</v>
      </c>
      <c r="C82" s="12"/>
      <c r="D82" s="13">
        <v>71</v>
      </c>
    </row>
    <row r="83" spans="1:4" ht="196.5" customHeight="1" outlineLevel="1">
      <c r="A83" s="18" t="s">
        <v>4224</v>
      </c>
      <c r="B83" s="19" t="s">
        <v>4349</v>
      </c>
      <c r="C83" s="12"/>
      <c r="D83" s="13">
        <v>72</v>
      </c>
    </row>
    <row r="84" spans="1:4" ht="196.5" customHeight="1" outlineLevel="1">
      <c r="A84" s="18" t="s">
        <v>4179</v>
      </c>
      <c r="B84" s="19" t="s">
        <v>4339</v>
      </c>
      <c r="C84" s="12"/>
      <c r="D84" s="13">
        <v>73</v>
      </c>
    </row>
    <row r="85" spans="1:4" ht="252" customHeight="1" outlineLevel="1">
      <c r="A85" s="18" t="s">
        <v>4180</v>
      </c>
      <c r="B85" s="19" t="s">
        <v>4340</v>
      </c>
      <c r="C85" s="12"/>
      <c r="D85" s="13">
        <v>74</v>
      </c>
    </row>
    <row r="86" spans="1:4" ht="220.5" customHeight="1" outlineLevel="1">
      <c r="A86" s="18" t="s">
        <v>4181</v>
      </c>
      <c r="B86" s="19" t="s">
        <v>4348</v>
      </c>
      <c r="C86" s="12"/>
      <c r="D86" s="13">
        <v>75</v>
      </c>
    </row>
    <row r="87" spans="1:4" ht="177.75" customHeight="1" outlineLevel="1">
      <c r="A87" s="18" t="s">
        <v>4218</v>
      </c>
      <c r="B87" s="19" t="s">
        <v>4347</v>
      </c>
      <c r="C87" s="12"/>
      <c r="D87" s="13">
        <v>76</v>
      </c>
    </row>
    <row r="88" spans="1:4" ht="201" customHeight="1" outlineLevel="1">
      <c r="A88" s="18" t="s">
        <v>4217</v>
      </c>
      <c r="B88" s="19" t="s">
        <v>4346</v>
      </c>
      <c r="C88" s="12"/>
      <c r="D88" s="13">
        <v>77</v>
      </c>
    </row>
    <row r="89" spans="1:4" ht="237.75" customHeight="1" outlineLevel="1">
      <c r="A89" s="18" t="s">
        <v>4522</v>
      </c>
      <c r="B89" s="19" t="s">
        <v>4520</v>
      </c>
      <c r="C89" s="12"/>
      <c r="D89" s="13">
        <v>78</v>
      </c>
    </row>
    <row r="90" spans="1:4" ht="48" outlineLevel="1">
      <c r="A90" s="779" t="s">
        <v>4052</v>
      </c>
      <c r="B90" s="780" t="s">
        <v>4057</v>
      </c>
      <c r="C90" s="12"/>
      <c r="D90" s="13">
        <v>79</v>
      </c>
    </row>
    <row r="91" spans="1:4" ht="177.75" customHeight="1" outlineLevel="1">
      <c r="A91" s="18" t="s">
        <v>4086</v>
      </c>
      <c r="B91" s="19" t="s">
        <v>4345</v>
      </c>
      <c r="C91" s="12"/>
      <c r="D91" s="13">
        <v>80</v>
      </c>
    </row>
    <row r="92" spans="1:4" ht="169.5" customHeight="1" outlineLevel="1">
      <c r="A92" s="18" t="s">
        <v>4264</v>
      </c>
      <c r="B92" s="19" t="s">
        <v>4344</v>
      </c>
      <c r="C92" s="12"/>
      <c r="D92" s="13">
        <v>81</v>
      </c>
    </row>
    <row r="93" spans="1:4" ht="36" outlineLevel="1">
      <c r="A93" s="779" t="s">
        <v>4053</v>
      </c>
      <c r="B93" s="780" t="s">
        <v>4058</v>
      </c>
      <c r="C93" s="12"/>
      <c r="D93" s="13">
        <v>82</v>
      </c>
    </row>
    <row r="94" spans="1:4" ht="228.75" customHeight="1" outlineLevel="1">
      <c r="A94" s="18" t="s">
        <v>4265</v>
      </c>
      <c r="B94" s="19" t="s">
        <v>4343</v>
      </c>
      <c r="C94" s="12"/>
      <c r="D94" s="13">
        <v>83</v>
      </c>
    </row>
    <row r="95" spans="1:4" ht="237" customHeight="1" outlineLevel="1">
      <c r="A95" s="18" t="s">
        <v>4266</v>
      </c>
      <c r="B95" s="19" t="s">
        <v>4729</v>
      </c>
      <c r="C95" s="12"/>
      <c r="D95" s="13">
        <v>84</v>
      </c>
    </row>
    <row r="96" spans="1:4" ht="159.75" customHeight="1" outlineLevel="1">
      <c r="A96" s="18" t="s">
        <v>4267</v>
      </c>
      <c r="B96" s="19" t="s">
        <v>4730</v>
      </c>
      <c r="C96" s="12"/>
      <c r="D96" s="13">
        <v>85</v>
      </c>
    </row>
    <row r="97" spans="1:4" ht="174.75" customHeight="1" outlineLevel="1">
      <c r="A97" s="18" t="s">
        <v>4303</v>
      </c>
      <c r="B97" s="19" t="s">
        <v>4342</v>
      </c>
      <c r="C97" s="12"/>
      <c r="D97" s="13">
        <v>86</v>
      </c>
    </row>
    <row r="98" spans="1:4" ht="202.5" customHeight="1" outlineLevel="1">
      <c r="A98" s="18" t="s">
        <v>4304</v>
      </c>
      <c r="B98" s="19" t="s">
        <v>4341</v>
      </c>
      <c r="C98" s="12"/>
      <c r="D98" s="13">
        <v>87</v>
      </c>
    </row>
    <row r="99" spans="1:4" ht="36" outlineLevel="1">
      <c r="A99" s="779" t="s">
        <v>4054</v>
      </c>
      <c r="B99" s="780" t="s">
        <v>4059</v>
      </c>
      <c r="C99" s="12"/>
      <c r="D99" s="13">
        <v>88</v>
      </c>
    </row>
    <row r="100" spans="1:4" ht="213" customHeight="1" outlineLevel="1">
      <c r="A100" s="18" t="s">
        <v>4374</v>
      </c>
      <c r="B100" s="19" t="s">
        <v>4496</v>
      </c>
      <c r="C100" s="12"/>
      <c r="D100" s="13">
        <v>89</v>
      </c>
    </row>
    <row r="101" spans="1:4" ht="343.5" customHeight="1" outlineLevel="1">
      <c r="A101" s="18" t="s">
        <v>4489</v>
      </c>
      <c r="B101" s="19" t="s">
        <v>4490</v>
      </c>
      <c r="C101" s="12"/>
      <c r="D101" s="13">
        <v>90</v>
      </c>
    </row>
    <row r="102" spans="1:4" ht="36" outlineLevel="1">
      <c r="A102" s="779" t="s">
        <v>4055</v>
      </c>
      <c r="B102" s="780" t="s">
        <v>4491</v>
      </c>
      <c r="C102" s="12"/>
      <c r="D102" s="13">
        <v>91</v>
      </c>
    </row>
    <row r="103" spans="1:4" outlineLevel="1">
      <c r="A103" s="779" t="s">
        <v>3850</v>
      </c>
      <c r="B103" s="780" t="s">
        <v>4049</v>
      </c>
      <c r="C103" s="12"/>
      <c r="D103" s="13">
        <v>92</v>
      </c>
    </row>
    <row r="104" spans="1:4" ht="205.5" customHeight="1" outlineLevel="1">
      <c r="A104" s="18" t="s">
        <v>4487</v>
      </c>
      <c r="B104" s="19" t="s">
        <v>4488</v>
      </c>
      <c r="C104" s="12"/>
      <c r="D104" s="13">
        <v>93</v>
      </c>
    </row>
    <row r="105" spans="1:4" ht="24" outlineLevel="1">
      <c r="A105" s="779" t="s">
        <v>4056</v>
      </c>
      <c r="B105" s="780" t="s">
        <v>4060</v>
      </c>
      <c r="C105" s="12"/>
      <c r="D105" s="13">
        <v>94</v>
      </c>
    </row>
    <row r="106" spans="1:4" outlineLevel="1">
      <c r="A106" s="779" t="s">
        <v>4050</v>
      </c>
      <c r="B106" s="780" t="s">
        <v>4492</v>
      </c>
      <c r="C106" s="12"/>
      <c r="D106" s="13">
        <v>95</v>
      </c>
    </row>
    <row r="107" spans="1:4" outlineLevel="1">
      <c r="A107" s="779" t="s">
        <v>4051</v>
      </c>
      <c r="B107" s="780" t="s">
        <v>4493</v>
      </c>
      <c r="C107" s="771"/>
      <c r="D107" s="13">
        <v>96</v>
      </c>
    </row>
    <row r="108" spans="1:4" ht="13.5">
      <c r="A108" s="987" t="s">
        <v>290</v>
      </c>
      <c r="B108" s="975"/>
      <c r="C108" s="975"/>
      <c r="D108" s="976"/>
    </row>
    <row r="109" spans="1:4" ht="13.5" hidden="1" outlineLevel="1">
      <c r="A109" s="988" t="s">
        <v>291</v>
      </c>
      <c r="B109" s="985"/>
      <c r="C109" s="985"/>
      <c r="D109" s="986"/>
    </row>
    <row r="110" spans="1:4" ht="268.5" hidden="1" customHeight="1" outlineLevel="1">
      <c r="A110" s="18" t="s">
        <v>2829</v>
      </c>
      <c r="B110" s="19" t="s">
        <v>3635</v>
      </c>
      <c r="C110" s="12"/>
      <c r="D110" s="13">
        <v>97</v>
      </c>
    </row>
    <row r="111" spans="1:4" ht="249" hidden="1" customHeight="1" outlineLevel="1">
      <c r="A111" s="18" t="s">
        <v>3620</v>
      </c>
      <c r="B111" s="19" t="s">
        <v>3634</v>
      </c>
      <c r="C111" s="18"/>
      <c r="D111" s="13">
        <v>98</v>
      </c>
    </row>
    <row r="112" spans="1:4" ht="258.75" hidden="1" customHeight="1" outlineLevel="1">
      <c r="A112" s="18" t="s">
        <v>3608</v>
      </c>
      <c r="B112" s="19" t="s">
        <v>3633</v>
      </c>
      <c r="C112" s="18"/>
      <c r="D112" s="13">
        <v>99</v>
      </c>
    </row>
    <row r="113" spans="1:4" ht="256.5" hidden="1" customHeight="1" outlineLevel="1">
      <c r="A113" s="18" t="s">
        <v>2830</v>
      </c>
      <c r="B113" s="19" t="s">
        <v>3632</v>
      </c>
      <c r="C113" s="18"/>
      <c r="D113" s="13">
        <v>100</v>
      </c>
    </row>
    <row r="114" spans="1:4" ht="180" hidden="1" outlineLevel="1">
      <c r="A114" s="18" t="s">
        <v>3609</v>
      </c>
      <c r="B114" s="19" t="s">
        <v>3631</v>
      </c>
      <c r="C114" s="18"/>
      <c r="D114" s="13">
        <v>101</v>
      </c>
    </row>
    <row r="115" spans="1:4" ht="185.25" hidden="1" customHeight="1" outlineLevel="1">
      <c r="A115" s="18" t="s">
        <v>2546</v>
      </c>
      <c r="B115" s="19" t="s">
        <v>3630</v>
      </c>
      <c r="C115" s="18"/>
      <c r="D115" s="13">
        <v>102</v>
      </c>
    </row>
    <row r="116" spans="1:4" ht="177.75" hidden="1" customHeight="1" outlineLevel="1">
      <c r="A116" s="18" t="s">
        <v>3566</v>
      </c>
      <c r="B116" s="19" t="s">
        <v>3605</v>
      </c>
      <c r="C116" s="18"/>
      <c r="D116" s="13">
        <v>103</v>
      </c>
    </row>
    <row r="117" spans="1:4" ht="219.75" hidden="1" customHeight="1" outlineLevel="1">
      <c r="A117" s="18" t="s">
        <v>2547</v>
      </c>
      <c r="B117" s="19" t="s">
        <v>3606</v>
      </c>
      <c r="C117" s="18"/>
      <c r="D117" s="13">
        <v>104</v>
      </c>
    </row>
    <row r="118" spans="1:4" ht="336.75" hidden="1" customHeight="1" outlineLevel="1">
      <c r="A118" s="18" t="s">
        <v>3610</v>
      </c>
      <c r="B118" s="19" t="s">
        <v>3621</v>
      </c>
      <c r="C118" s="18"/>
      <c r="D118" s="13">
        <v>105</v>
      </c>
    </row>
    <row r="119" spans="1:4" ht="232.5" hidden="1" customHeight="1" outlineLevel="1">
      <c r="A119" s="18" t="s">
        <v>3611</v>
      </c>
      <c r="B119" s="19" t="s">
        <v>3629</v>
      </c>
      <c r="C119" s="18"/>
      <c r="D119" s="13">
        <v>106</v>
      </c>
    </row>
    <row r="120" spans="1:4" ht="261" hidden="1" customHeight="1" outlineLevel="1">
      <c r="A120" s="18" t="s">
        <v>2745</v>
      </c>
      <c r="B120" s="19" t="s">
        <v>3628</v>
      </c>
      <c r="C120" s="18"/>
      <c r="D120" s="13">
        <v>107</v>
      </c>
    </row>
    <row r="121" spans="1:4" ht="251.25" hidden="1" customHeight="1" outlineLevel="1">
      <c r="A121" s="18" t="s">
        <v>3612</v>
      </c>
      <c r="B121" s="19" t="s">
        <v>3627</v>
      </c>
      <c r="C121" s="18"/>
      <c r="D121" s="13">
        <v>108</v>
      </c>
    </row>
    <row r="122" spans="1:4" ht="280.5" hidden="1" customHeight="1" outlineLevel="1">
      <c r="A122" s="18" t="s">
        <v>3613</v>
      </c>
      <c r="B122" s="19" t="s">
        <v>3626</v>
      </c>
      <c r="C122" s="18"/>
      <c r="D122" s="13">
        <v>109</v>
      </c>
    </row>
    <row r="123" spans="1:4" ht="227.25" hidden="1" customHeight="1" outlineLevel="1">
      <c r="A123" s="18" t="s">
        <v>3616</v>
      </c>
      <c r="B123" s="19" t="s">
        <v>3625</v>
      </c>
      <c r="C123" s="18"/>
      <c r="D123" s="13">
        <v>110</v>
      </c>
    </row>
    <row r="124" spans="1:4" ht="285" hidden="1" customHeight="1" outlineLevel="1">
      <c r="A124" s="18" t="s">
        <v>3617</v>
      </c>
      <c r="B124" s="19" t="s">
        <v>3624</v>
      </c>
      <c r="C124" s="18"/>
      <c r="D124" s="13">
        <v>111</v>
      </c>
    </row>
    <row r="125" spans="1:4" ht="283.5" hidden="1" customHeight="1" outlineLevel="1">
      <c r="A125" s="18" t="s">
        <v>2746</v>
      </c>
      <c r="B125" s="19" t="s">
        <v>3623</v>
      </c>
      <c r="C125" s="18"/>
      <c r="D125" s="13">
        <v>112</v>
      </c>
    </row>
    <row r="126" spans="1:4" ht="206.25" hidden="1" customHeight="1" outlineLevel="1">
      <c r="A126" s="18" t="s">
        <v>3618</v>
      </c>
      <c r="B126" s="19" t="s">
        <v>3622</v>
      </c>
      <c r="C126" s="18"/>
      <c r="D126" s="13">
        <v>113</v>
      </c>
    </row>
    <row r="127" spans="1:4" ht="231" hidden="1" customHeight="1" outlineLevel="1">
      <c r="A127" s="18" t="s">
        <v>3619</v>
      </c>
      <c r="B127" s="19" t="s">
        <v>3607</v>
      </c>
      <c r="C127" s="18"/>
      <c r="D127" s="13">
        <v>114</v>
      </c>
    </row>
    <row r="128" spans="1:4" ht="344.25" hidden="1" customHeight="1" outlineLevel="1">
      <c r="A128" s="18" t="s">
        <v>3604</v>
      </c>
      <c r="B128" s="19" t="s">
        <v>3636</v>
      </c>
      <c r="C128" s="719"/>
      <c r="D128" s="720"/>
    </row>
    <row r="129" spans="1:4" ht="13.5" collapsed="1">
      <c r="A129" s="974" t="s">
        <v>291</v>
      </c>
      <c r="B129" s="975"/>
      <c r="C129" s="975"/>
      <c r="D129" s="976"/>
    </row>
    <row r="130" spans="1:4" hidden="1" outlineLevel="1">
      <c r="A130" s="989" t="s">
        <v>292</v>
      </c>
      <c r="B130" s="990"/>
      <c r="C130" s="990"/>
      <c r="D130" s="991"/>
    </row>
    <row r="131" spans="1:4" ht="120" hidden="1" outlineLevel="1">
      <c r="A131" s="18" t="s">
        <v>1641</v>
      </c>
      <c r="B131" s="19" t="s">
        <v>2472</v>
      </c>
      <c r="C131" s="12" t="s">
        <v>36</v>
      </c>
      <c r="D131" s="13">
        <v>115</v>
      </c>
    </row>
    <row r="132" spans="1:4" ht="120" hidden="1" outlineLevel="1">
      <c r="A132" s="18" t="s">
        <v>1638</v>
      </c>
      <c r="B132" s="19" t="s">
        <v>1554</v>
      </c>
      <c r="C132" s="12" t="s">
        <v>36</v>
      </c>
      <c r="D132" s="13">
        <v>116</v>
      </c>
    </row>
    <row r="133" spans="1:4" ht="144" hidden="1" outlineLevel="1">
      <c r="A133" s="18" t="s">
        <v>1642</v>
      </c>
      <c r="B133" s="19" t="s">
        <v>1654</v>
      </c>
      <c r="C133" s="12" t="s">
        <v>36</v>
      </c>
      <c r="D133" s="13">
        <v>117</v>
      </c>
    </row>
    <row r="134" spans="1:4" ht="108" hidden="1" outlineLevel="1">
      <c r="A134" s="18" t="s">
        <v>1643</v>
      </c>
      <c r="B134" s="19" t="s">
        <v>1270</v>
      </c>
      <c r="C134" s="12" t="s">
        <v>36</v>
      </c>
      <c r="D134" s="13">
        <v>118</v>
      </c>
    </row>
    <row r="135" spans="1:4" ht="120" hidden="1" outlineLevel="1" collapsed="1">
      <c r="A135" s="18" t="s">
        <v>2025</v>
      </c>
      <c r="B135" s="19" t="s">
        <v>2023</v>
      </c>
      <c r="C135" s="12" t="s">
        <v>36</v>
      </c>
      <c r="D135" s="13">
        <v>119</v>
      </c>
    </row>
    <row r="136" spans="1:4" ht="122.25" hidden="1" customHeight="1" outlineLevel="1">
      <c r="A136" s="18" t="s">
        <v>1678</v>
      </c>
      <c r="B136" s="19" t="s">
        <v>2024</v>
      </c>
      <c r="C136" s="12" t="s">
        <v>36</v>
      </c>
      <c r="D136" s="13">
        <v>120</v>
      </c>
    </row>
    <row r="137" spans="1:4" ht="123.75" hidden="1" customHeight="1" outlineLevel="1">
      <c r="A137" s="18" t="s">
        <v>1555</v>
      </c>
      <c r="B137" s="19" t="s">
        <v>1271</v>
      </c>
      <c r="C137" s="12" t="s">
        <v>36</v>
      </c>
      <c r="D137" s="13">
        <v>121</v>
      </c>
    </row>
    <row r="138" spans="1:4" ht="168" hidden="1" outlineLevel="1">
      <c r="A138" s="18" t="s">
        <v>1556</v>
      </c>
      <c r="B138" s="19" t="s">
        <v>1272</v>
      </c>
      <c r="C138" s="12" t="s">
        <v>36</v>
      </c>
      <c r="D138" s="13">
        <v>122</v>
      </c>
    </row>
    <row r="139" spans="1:4" ht="156" hidden="1" outlineLevel="1">
      <c r="A139" s="18" t="s">
        <v>1644</v>
      </c>
      <c r="B139" s="19" t="s">
        <v>1655</v>
      </c>
      <c r="C139" s="12" t="s">
        <v>36</v>
      </c>
      <c r="D139" s="13">
        <v>123</v>
      </c>
    </row>
    <row r="140" spans="1:4" ht="120" hidden="1" outlineLevel="1">
      <c r="A140" s="18" t="s">
        <v>1557</v>
      </c>
      <c r="B140" s="19" t="s">
        <v>1273</v>
      </c>
      <c r="C140" s="12" t="s">
        <v>36</v>
      </c>
      <c r="D140" s="13">
        <v>124</v>
      </c>
    </row>
    <row r="141" spans="1:4" ht="192" hidden="1" outlineLevel="1">
      <c r="A141" s="18" t="s">
        <v>1645</v>
      </c>
      <c r="B141" s="19" t="s">
        <v>1656</v>
      </c>
      <c r="C141" s="12" t="s">
        <v>36</v>
      </c>
      <c r="D141" s="13">
        <v>125</v>
      </c>
    </row>
    <row r="142" spans="1:4" ht="156" hidden="1" outlineLevel="1">
      <c r="A142" s="18" t="s">
        <v>2476</v>
      </c>
      <c r="B142" s="19" t="s">
        <v>1559</v>
      </c>
      <c r="C142" s="12" t="s">
        <v>36</v>
      </c>
      <c r="D142" s="13">
        <v>126</v>
      </c>
    </row>
    <row r="143" spans="1:4" ht="168" hidden="1" outlineLevel="1">
      <c r="A143" s="18" t="s">
        <v>2477</v>
      </c>
      <c r="B143" s="19" t="s">
        <v>1561</v>
      </c>
      <c r="C143" s="12" t="s">
        <v>36</v>
      </c>
      <c r="D143" s="13">
        <v>127</v>
      </c>
    </row>
    <row r="144" spans="1:4" ht="132" hidden="1" outlineLevel="1">
      <c r="A144" s="18" t="s">
        <v>1646</v>
      </c>
      <c r="B144" s="19" t="s">
        <v>1560</v>
      </c>
      <c r="C144" s="12" t="s">
        <v>36</v>
      </c>
      <c r="D144" s="13">
        <v>128</v>
      </c>
    </row>
    <row r="145" spans="1:4" ht="180" hidden="1" outlineLevel="1">
      <c r="A145" s="18" t="s">
        <v>1558</v>
      </c>
      <c r="B145" s="19" t="s">
        <v>1423</v>
      </c>
      <c r="C145" s="12" t="s">
        <v>36</v>
      </c>
      <c r="D145" s="13">
        <v>129</v>
      </c>
    </row>
    <row r="146" spans="1:4" ht="132" hidden="1" outlineLevel="1">
      <c r="A146" s="18" t="s">
        <v>2549</v>
      </c>
      <c r="B146" s="19" t="s">
        <v>2550</v>
      </c>
      <c r="C146" s="12" t="s">
        <v>36</v>
      </c>
      <c r="D146" s="13">
        <v>130</v>
      </c>
    </row>
    <row r="147" spans="1:4" ht="132" hidden="1" outlineLevel="1">
      <c r="A147" s="18" t="s">
        <v>1657</v>
      </c>
      <c r="B147" s="19" t="s">
        <v>1408</v>
      </c>
      <c r="C147" s="12" t="s">
        <v>36</v>
      </c>
      <c r="D147" s="13">
        <v>131</v>
      </c>
    </row>
    <row r="148" spans="1:4" ht="144" hidden="1" outlineLevel="1">
      <c r="A148" s="18" t="s">
        <v>1647</v>
      </c>
      <c r="B148" s="19" t="s">
        <v>1658</v>
      </c>
      <c r="C148" s="12" t="s">
        <v>36</v>
      </c>
      <c r="D148" s="13">
        <v>132</v>
      </c>
    </row>
    <row r="149" spans="1:4" ht="144" hidden="1" outlineLevel="1">
      <c r="A149" s="18" t="s">
        <v>1648</v>
      </c>
      <c r="B149" s="19" t="s">
        <v>1411</v>
      </c>
      <c r="C149" s="12" t="s">
        <v>36</v>
      </c>
      <c r="D149" s="13">
        <v>133</v>
      </c>
    </row>
    <row r="150" spans="1:4" ht="156" hidden="1" outlineLevel="1">
      <c r="A150" s="18" t="s">
        <v>1649</v>
      </c>
      <c r="B150" s="19" t="s">
        <v>2593</v>
      </c>
      <c r="C150" s="12" t="s">
        <v>36</v>
      </c>
      <c r="D150" s="13">
        <v>134</v>
      </c>
    </row>
    <row r="151" spans="1:4" ht="144" hidden="1" outlineLevel="1">
      <c r="A151" s="18" t="s">
        <v>1562</v>
      </c>
      <c r="B151" s="19" t="s">
        <v>1659</v>
      </c>
      <c r="C151" s="12" t="s">
        <v>36</v>
      </c>
      <c r="D151" s="13">
        <v>135</v>
      </c>
    </row>
    <row r="152" spans="1:4" ht="144" hidden="1" outlineLevel="1">
      <c r="A152" s="18" t="s">
        <v>1650</v>
      </c>
      <c r="B152" s="19" t="s">
        <v>1660</v>
      </c>
      <c r="C152" s="12" t="s">
        <v>36</v>
      </c>
      <c r="D152" s="13">
        <v>136</v>
      </c>
    </row>
    <row r="153" spans="1:4" ht="144" hidden="1" outlineLevel="1">
      <c r="A153" s="18" t="s">
        <v>2662</v>
      </c>
      <c r="B153" s="19" t="s">
        <v>1563</v>
      </c>
      <c r="C153" s="12" t="s">
        <v>36</v>
      </c>
      <c r="D153" s="13">
        <v>137</v>
      </c>
    </row>
    <row r="154" spans="1:4" ht="132" hidden="1" outlineLevel="1">
      <c r="A154" s="18" t="s">
        <v>2675</v>
      </c>
      <c r="B154" s="19" t="s">
        <v>1475</v>
      </c>
      <c r="C154" s="12" t="s">
        <v>36</v>
      </c>
      <c r="D154" s="13">
        <v>138</v>
      </c>
    </row>
    <row r="155" spans="1:4" ht="168" hidden="1" outlineLevel="1">
      <c r="A155" s="18" t="s">
        <v>1651</v>
      </c>
      <c r="B155" s="19" t="s">
        <v>1574</v>
      </c>
      <c r="C155" s="12" t="s">
        <v>36</v>
      </c>
      <c r="D155" s="13">
        <v>139</v>
      </c>
    </row>
    <row r="156" spans="1:4" ht="144" hidden="1" outlineLevel="1">
      <c r="A156" s="18" t="s">
        <v>1564</v>
      </c>
      <c r="B156" s="19" t="s">
        <v>1452</v>
      </c>
      <c r="C156" s="12" t="s">
        <v>36</v>
      </c>
      <c r="D156" s="13">
        <v>140</v>
      </c>
    </row>
    <row r="157" spans="1:4" ht="132" hidden="1" outlineLevel="1">
      <c r="A157" s="18" t="s">
        <v>1639</v>
      </c>
      <c r="B157" s="19" t="s">
        <v>2787</v>
      </c>
      <c r="C157" s="12" t="s">
        <v>36</v>
      </c>
      <c r="D157" s="13">
        <v>141</v>
      </c>
    </row>
    <row r="158" spans="1:4" ht="132" hidden="1" outlineLevel="1">
      <c r="A158" s="18" t="s">
        <v>1565</v>
      </c>
      <c r="B158" s="19" t="s">
        <v>1566</v>
      </c>
      <c r="C158" s="12" t="s">
        <v>36</v>
      </c>
      <c r="D158" s="13">
        <v>142</v>
      </c>
    </row>
    <row r="159" spans="1:4" ht="144" hidden="1" outlineLevel="1">
      <c r="A159" s="18" t="s">
        <v>1652</v>
      </c>
      <c r="B159" s="19" t="s">
        <v>1653</v>
      </c>
      <c r="C159" s="12" t="s">
        <v>36</v>
      </c>
      <c r="D159" s="13">
        <v>143</v>
      </c>
    </row>
    <row r="160" spans="1:4" collapsed="1">
      <c r="A160" s="977" t="s">
        <v>292</v>
      </c>
      <c r="B160" s="978"/>
      <c r="C160" s="978"/>
      <c r="D160" s="979"/>
    </row>
    <row r="161" spans="1:4" hidden="1" outlineLevel="1">
      <c r="A161" s="1001" t="s">
        <v>293</v>
      </c>
      <c r="B161" s="1002"/>
      <c r="C161" s="1002"/>
      <c r="D161" s="1003"/>
    </row>
    <row r="162" spans="1:4" ht="144" hidden="1" outlineLevel="1">
      <c r="A162" s="18" t="s">
        <v>1591</v>
      </c>
      <c r="B162" s="19" t="s">
        <v>3993</v>
      </c>
      <c r="C162" s="12" t="s">
        <v>29</v>
      </c>
      <c r="D162" s="13">
        <v>144</v>
      </c>
    </row>
    <row r="163" spans="1:4" ht="132" hidden="1" outlineLevel="1">
      <c r="A163" s="18" t="s">
        <v>3994</v>
      </c>
      <c r="B163" s="19" t="s">
        <v>1254</v>
      </c>
      <c r="C163" s="12" t="s">
        <v>29</v>
      </c>
      <c r="D163" s="13">
        <v>145</v>
      </c>
    </row>
    <row r="164" spans="1:4" ht="132" hidden="1" outlineLevel="1">
      <c r="A164" s="18" t="s">
        <v>1592</v>
      </c>
      <c r="B164" s="19" t="s">
        <v>1255</v>
      </c>
      <c r="C164" s="12" t="s">
        <v>29</v>
      </c>
      <c r="D164" s="13">
        <v>146</v>
      </c>
    </row>
    <row r="165" spans="1:4" ht="120" hidden="1" outlineLevel="1">
      <c r="A165" s="18" t="s">
        <v>1593</v>
      </c>
      <c r="B165" s="19" t="s">
        <v>1256</v>
      </c>
      <c r="C165" s="12" t="s">
        <v>29</v>
      </c>
      <c r="D165" s="13">
        <v>147</v>
      </c>
    </row>
    <row r="166" spans="1:4" ht="180" hidden="1" outlineLevel="1" collapsed="1">
      <c r="A166" s="18" t="s">
        <v>3997</v>
      </c>
      <c r="B166" s="19" t="s">
        <v>1257</v>
      </c>
      <c r="C166" s="12" t="s">
        <v>29</v>
      </c>
      <c r="D166" s="13">
        <v>148</v>
      </c>
    </row>
    <row r="167" spans="1:4" ht="132" hidden="1" outlineLevel="1">
      <c r="A167" s="18" t="s">
        <v>1599</v>
      </c>
      <c r="B167" s="19" t="s">
        <v>1258</v>
      </c>
      <c r="C167" s="12" t="s">
        <v>29</v>
      </c>
      <c r="D167" s="13">
        <v>149</v>
      </c>
    </row>
    <row r="168" spans="1:4" ht="132" hidden="1" outlineLevel="1">
      <c r="A168" s="18" t="s">
        <v>1600</v>
      </c>
      <c r="B168" s="19" t="s">
        <v>1259</v>
      </c>
      <c r="C168" s="12" t="s">
        <v>29</v>
      </c>
      <c r="D168" s="13">
        <v>150</v>
      </c>
    </row>
    <row r="169" spans="1:4" ht="120" hidden="1" outlineLevel="1">
      <c r="A169" s="18" t="s">
        <v>1603</v>
      </c>
      <c r="B169" s="19" t="s">
        <v>1260</v>
      </c>
      <c r="C169" s="12" t="s">
        <v>29</v>
      </c>
      <c r="D169" s="13">
        <v>151</v>
      </c>
    </row>
    <row r="170" spans="1:4" ht="132" hidden="1" outlineLevel="1">
      <c r="A170" s="18" t="s">
        <v>1604</v>
      </c>
      <c r="B170" s="19" t="s">
        <v>4090</v>
      </c>
      <c r="C170" s="12" t="s">
        <v>29</v>
      </c>
      <c r="D170" s="13">
        <v>152</v>
      </c>
    </row>
    <row r="171" spans="1:4" ht="132" hidden="1" outlineLevel="1">
      <c r="A171" s="18" t="s">
        <v>1606</v>
      </c>
      <c r="B171" s="19" t="s">
        <v>1261</v>
      </c>
      <c r="C171" s="12" t="s">
        <v>29</v>
      </c>
      <c r="D171" s="13">
        <v>153</v>
      </c>
    </row>
    <row r="172" spans="1:4" ht="120" hidden="1" outlineLevel="1">
      <c r="A172" s="18" t="s">
        <v>1609</v>
      </c>
      <c r="B172" s="19" t="s">
        <v>1262</v>
      </c>
      <c r="C172" s="12" t="s">
        <v>29</v>
      </c>
      <c r="D172" s="13">
        <v>154</v>
      </c>
    </row>
    <row r="173" spans="1:4" ht="120" hidden="1" outlineLevel="1">
      <c r="A173" s="18" t="s">
        <v>1611</v>
      </c>
      <c r="B173" s="19" t="s">
        <v>1263</v>
      </c>
      <c r="C173" s="12" t="s">
        <v>29</v>
      </c>
      <c r="D173" s="13">
        <v>155</v>
      </c>
    </row>
    <row r="174" spans="1:4" ht="144" hidden="1" outlineLevel="1">
      <c r="A174" s="18" t="s">
        <v>1612</v>
      </c>
      <c r="B174" s="19" t="s">
        <v>1264</v>
      </c>
      <c r="C174" s="12" t="s">
        <v>29</v>
      </c>
      <c r="D174" s="13">
        <v>156</v>
      </c>
    </row>
    <row r="175" spans="1:4" ht="144" hidden="1" outlineLevel="1">
      <c r="A175" s="18" t="s">
        <v>1613</v>
      </c>
      <c r="B175" s="19" t="s">
        <v>1265</v>
      </c>
      <c r="C175" s="12" t="s">
        <v>29</v>
      </c>
      <c r="D175" s="13">
        <v>157</v>
      </c>
    </row>
    <row r="176" spans="1:4" ht="180" hidden="1" outlineLevel="1">
      <c r="A176" s="18" t="s">
        <v>4197</v>
      </c>
      <c r="B176" s="19" t="s">
        <v>1266</v>
      </c>
      <c r="C176" s="12" t="s">
        <v>29</v>
      </c>
      <c r="D176" s="13">
        <v>158</v>
      </c>
    </row>
    <row r="177" spans="1:4" ht="120" hidden="1" outlineLevel="1">
      <c r="A177" s="18" t="s">
        <v>4196</v>
      </c>
      <c r="B177" s="19" t="s">
        <v>1267</v>
      </c>
      <c r="C177" s="12" t="s">
        <v>29</v>
      </c>
      <c r="D177" s="13">
        <v>159</v>
      </c>
    </row>
    <row r="178" spans="1:4" ht="204" hidden="1" outlineLevel="1">
      <c r="A178" s="18" t="s">
        <v>1618</v>
      </c>
      <c r="B178" s="19" t="s">
        <v>1617</v>
      </c>
      <c r="C178" s="12" t="s">
        <v>29</v>
      </c>
      <c r="D178" s="13">
        <v>160</v>
      </c>
    </row>
    <row r="179" spans="1:4" collapsed="1">
      <c r="A179" s="992" t="s">
        <v>293</v>
      </c>
      <c r="B179" s="993"/>
      <c r="C179" s="993"/>
      <c r="D179" s="994"/>
    </row>
  </sheetData>
  <autoFilter ref="A3:D178" xr:uid="{00000000-0009-0000-0000-000005000000}"/>
  <mergeCells count="16">
    <mergeCell ref="A179:D179"/>
    <mergeCell ref="A12:D12"/>
    <mergeCell ref="A27:D27"/>
    <mergeCell ref="A65:D65"/>
    <mergeCell ref="A108:D108"/>
    <mergeCell ref="A161:D161"/>
    <mergeCell ref="A1:D1"/>
    <mergeCell ref="A2:D2"/>
    <mergeCell ref="A129:D129"/>
    <mergeCell ref="A160:D160"/>
    <mergeCell ref="A4:D4"/>
    <mergeCell ref="A13:D13"/>
    <mergeCell ref="A28:D28"/>
    <mergeCell ref="A66:D66"/>
    <mergeCell ref="A109:D109"/>
    <mergeCell ref="A130:D130"/>
  </mergeCells>
  <phoneticPr fontId="3"/>
  <printOptions horizontalCentered="1"/>
  <pageMargins left="0.39370078740157483" right="0.39370078740157483" top="0.39370078740157483" bottom="0.39370078740157483" header="0.19685039370078741" footer="0.19685039370078741"/>
  <pageSetup paperSize="9" orientation="portrait" horizontalDpi="4294967293" r:id="rId1"/>
  <headerFooter alignWithMargins="0">
    <oddFooter>&amp;C&amp;P/&amp;N&amp;R&amp;9&amp;F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664"/>
  <sheetViews>
    <sheetView workbookViewId="0">
      <pane ySplit="1" topLeftCell="A11" activePane="bottomLeft" state="frozen"/>
      <selection pane="bottomLeft" activeCell="A1654" sqref="A4:XFD1654"/>
    </sheetView>
  </sheetViews>
  <sheetFormatPr defaultRowHeight="12" outlineLevelRow="2"/>
  <cols>
    <col min="1" max="1" width="3.875" style="8" customWidth="1"/>
    <col min="2" max="2" width="6.75" style="8" customWidth="1"/>
    <col min="3" max="3" width="3.875" style="8" customWidth="1"/>
    <col min="4" max="4" width="5.75" style="8" customWidth="1"/>
    <col min="5" max="5" width="11.75" style="8" customWidth="1"/>
    <col min="6" max="6" width="6.125" style="8" customWidth="1"/>
    <col min="7" max="7" width="6.75" style="8" customWidth="1"/>
    <col min="8" max="8" width="7" style="8" customWidth="1"/>
    <col min="9" max="12" width="5.5" style="8" customWidth="1"/>
    <col min="13" max="13" width="6" style="8" customWidth="1"/>
    <col min="14" max="14" width="6.375" style="8" customWidth="1"/>
    <col min="15" max="15" width="8.375" style="8" customWidth="1"/>
    <col min="16" max="16" width="4.375" style="8" customWidth="1"/>
    <col min="17" max="17" width="1.75" style="8" hidden="1" customWidth="1"/>
    <col min="18" max="18" width="7.875" style="8" customWidth="1"/>
    <col min="19" max="21" width="7.5" style="8" customWidth="1"/>
    <col min="22" max="22" width="7.75" style="8" customWidth="1"/>
    <col min="23" max="23" width="5.5" style="8" customWidth="1"/>
    <col min="24" max="26" width="6.375" style="8" customWidth="1"/>
    <col min="27" max="16384" width="9" style="8"/>
  </cols>
  <sheetData>
    <row r="1" spans="1:23">
      <c r="A1" s="2" t="s">
        <v>55</v>
      </c>
      <c r="B1" s="2" t="s">
        <v>19</v>
      </c>
      <c r="C1" s="2" t="s">
        <v>56</v>
      </c>
      <c r="D1" s="2" t="s">
        <v>522</v>
      </c>
      <c r="E1" s="3" t="s">
        <v>20</v>
      </c>
      <c r="F1" s="3" t="s">
        <v>21</v>
      </c>
      <c r="G1" s="2" t="s">
        <v>22</v>
      </c>
      <c r="H1" s="2" t="s">
        <v>3637</v>
      </c>
      <c r="I1" s="2" t="s">
        <v>24</v>
      </c>
      <c r="J1" s="2" t="s">
        <v>25</v>
      </c>
      <c r="K1" s="4" t="s">
        <v>523</v>
      </c>
      <c r="L1" s="2" t="s">
        <v>26</v>
      </c>
      <c r="M1" s="4" t="s">
        <v>524</v>
      </c>
      <c r="N1" s="4" t="s">
        <v>525</v>
      </c>
      <c r="O1" s="2" t="s">
        <v>526</v>
      </c>
      <c r="P1" s="78" t="s">
        <v>2334</v>
      </c>
      <c r="R1" s="2" t="s">
        <v>527</v>
      </c>
      <c r="S1" s="2" t="s">
        <v>528</v>
      </c>
      <c r="T1" s="2" t="s">
        <v>1494</v>
      </c>
      <c r="U1" s="2" t="s">
        <v>529</v>
      </c>
      <c r="V1" s="2" t="s">
        <v>530</v>
      </c>
      <c r="W1" s="8" t="s">
        <v>531</v>
      </c>
    </row>
    <row r="2" spans="1:23" customFormat="1" ht="33" customHeight="1">
      <c r="A2" s="961" t="s">
        <v>3958</v>
      </c>
      <c r="B2" s="961"/>
      <c r="C2" s="961"/>
      <c r="D2" s="961"/>
      <c r="E2" s="961"/>
      <c r="F2" s="961"/>
      <c r="G2" s="961"/>
      <c r="H2" s="961"/>
      <c r="I2" s="961"/>
      <c r="J2" s="961"/>
      <c r="K2" s="961"/>
      <c r="L2" s="961"/>
      <c r="M2" s="961"/>
      <c r="N2" s="961"/>
      <c r="O2" s="961"/>
      <c r="P2" s="961"/>
    </row>
    <row r="3" spans="1:23" ht="14.25" hidden="1">
      <c r="A3" s="7"/>
      <c r="F3" s="106" t="s">
        <v>1210</v>
      </c>
      <c r="G3" s="106" t="s">
        <v>1211</v>
      </c>
      <c r="H3" s="106" t="s">
        <v>1212</v>
      </c>
      <c r="I3" s="105"/>
      <c r="J3" s="105"/>
      <c r="K3" s="106" t="s">
        <v>1213</v>
      </c>
      <c r="L3" s="10" t="s">
        <v>1214</v>
      </c>
    </row>
    <row r="4" spans="1:23">
      <c r="A4" s="2" t="s">
        <v>521</v>
      </c>
      <c r="B4" s="2" t="s">
        <v>19</v>
      </c>
      <c r="C4" s="2" t="s">
        <v>56</v>
      </c>
      <c r="D4" s="2" t="s">
        <v>522</v>
      </c>
      <c r="E4" s="3" t="s">
        <v>20</v>
      </c>
      <c r="F4" s="3" t="s">
        <v>21</v>
      </c>
      <c r="G4" s="2" t="s">
        <v>22</v>
      </c>
      <c r="H4" s="2" t="s">
        <v>23</v>
      </c>
      <c r="I4" s="2" t="s">
        <v>24</v>
      </c>
      <c r="J4" s="2" t="s">
        <v>25</v>
      </c>
      <c r="K4" s="4" t="s">
        <v>523</v>
      </c>
      <c r="L4" s="2" t="s">
        <v>26</v>
      </c>
      <c r="M4" s="4" t="s">
        <v>524</v>
      </c>
      <c r="N4" s="4" t="s">
        <v>525</v>
      </c>
      <c r="O4" s="2" t="s">
        <v>526</v>
      </c>
      <c r="P4" s="78" t="s">
        <v>2334</v>
      </c>
      <c r="R4" s="2" t="s">
        <v>527</v>
      </c>
      <c r="S4" s="2" t="s">
        <v>528</v>
      </c>
      <c r="T4" s="2" t="s">
        <v>1494</v>
      </c>
      <c r="U4" s="2" t="s">
        <v>529</v>
      </c>
      <c r="V4" s="2" t="s">
        <v>530</v>
      </c>
      <c r="W4" s="8" t="s">
        <v>531</v>
      </c>
    </row>
    <row r="5" spans="1:23" hidden="1" outlineLevel="2">
      <c r="A5" s="38">
        <v>1</v>
      </c>
      <c r="B5" s="2" t="s">
        <v>532</v>
      </c>
      <c r="C5" s="38">
        <v>1</v>
      </c>
      <c r="D5" s="39" t="s">
        <v>533</v>
      </c>
      <c r="E5" s="40" t="s">
        <v>4699</v>
      </c>
      <c r="F5" s="41" t="s">
        <v>4700</v>
      </c>
      <c r="G5" s="42"/>
      <c r="H5" s="42"/>
      <c r="I5" s="43"/>
      <c r="J5" s="43"/>
      <c r="K5" s="44"/>
      <c r="L5" s="43"/>
      <c r="M5" s="44"/>
      <c r="N5" s="45"/>
      <c r="O5" s="46"/>
      <c r="P5" s="46"/>
      <c r="R5" s="47">
        <v>443</v>
      </c>
      <c r="S5" s="47"/>
      <c r="T5" s="47"/>
      <c r="U5" s="47"/>
      <c r="V5" s="47">
        <f>SUM(R5:U5)</f>
        <v>443</v>
      </c>
      <c r="W5" s="2" t="s">
        <v>532</v>
      </c>
    </row>
    <row r="6" spans="1:23" hidden="1" outlineLevel="2">
      <c r="A6" s="38">
        <v>1</v>
      </c>
      <c r="B6" s="2" t="s">
        <v>532</v>
      </c>
      <c r="C6" s="38">
        <v>1</v>
      </c>
      <c r="D6" s="39" t="s">
        <v>534</v>
      </c>
      <c r="E6" s="48" t="s">
        <v>1495</v>
      </c>
      <c r="F6" s="49">
        <v>190</v>
      </c>
      <c r="G6" s="141"/>
      <c r="H6" s="141">
        <v>0</v>
      </c>
      <c r="I6" s="50"/>
      <c r="J6" s="50">
        <v>0</v>
      </c>
      <c r="K6" s="139"/>
      <c r="L6" s="140"/>
      <c r="M6" s="143"/>
      <c r="N6" s="144">
        <v>0.32291666666666669</v>
      </c>
      <c r="O6" s="3"/>
      <c r="P6" s="3"/>
      <c r="R6" s="52"/>
      <c r="S6" s="52"/>
      <c r="T6" s="52"/>
      <c r="U6" s="52"/>
      <c r="V6" s="52"/>
    </row>
    <row r="7" spans="1:23" hidden="1" outlineLevel="2">
      <c r="A7" s="38">
        <v>1</v>
      </c>
      <c r="B7" s="2" t="s">
        <v>532</v>
      </c>
      <c r="C7" s="38">
        <v>1</v>
      </c>
      <c r="D7" s="39" t="s">
        <v>534</v>
      </c>
      <c r="E7" s="53" t="s">
        <v>536</v>
      </c>
      <c r="F7" s="49">
        <v>230</v>
      </c>
      <c r="G7" s="141">
        <v>1.6</v>
      </c>
      <c r="H7" s="141">
        <f>H6+G7</f>
        <v>1.6</v>
      </c>
      <c r="I7" s="51">
        <v>2.0833333333333332E-2</v>
      </c>
      <c r="J7" s="50">
        <f>J6+I7</f>
        <v>2.0833333333333332E-2</v>
      </c>
      <c r="K7" s="142">
        <f t="shared" ref="K7:K15" si="0">M7-N6</f>
        <v>1.9444444444444431E-2</v>
      </c>
      <c r="L7" s="140">
        <f t="shared" ref="L7:L14" si="1">N7-M7</f>
        <v>3.4722222222222654E-3</v>
      </c>
      <c r="M7" s="143">
        <v>0.34236111111111112</v>
      </c>
      <c r="N7" s="143">
        <v>0.34583333333333338</v>
      </c>
      <c r="O7" s="3"/>
      <c r="P7" s="3"/>
      <c r="R7" s="52"/>
      <c r="S7" s="52"/>
      <c r="T7" s="52"/>
      <c r="U7" s="52"/>
      <c r="V7" s="52"/>
    </row>
    <row r="8" spans="1:23" hidden="1" outlineLevel="2">
      <c r="A8" s="38">
        <v>1</v>
      </c>
      <c r="B8" s="2" t="s">
        <v>532</v>
      </c>
      <c r="C8" s="38">
        <v>1</v>
      </c>
      <c r="D8" s="39" t="s">
        <v>538</v>
      </c>
      <c r="E8" s="53" t="s">
        <v>539</v>
      </c>
      <c r="F8" s="49"/>
      <c r="G8" s="141">
        <v>3</v>
      </c>
      <c r="H8" s="141">
        <f t="shared" ref="H8:H15" si="2">H7+G8</f>
        <v>4.5999999999999996</v>
      </c>
      <c r="I8" s="50">
        <v>4.8611111111111112E-2</v>
      </c>
      <c r="J8" s="50">
        <f>J7+I8</f>
        <v>6.9444444444444448E-2</v>
      </c>
      <c r="K8" s="142">
        <f t="shared" si="0"/>
        <v>3.6111111111111038E-2</v>
      </c>
      <c r="L8" s="140">
        <f t="shared" si="1"/>
        <v>6.9444444444444753E-3</v>
      </c>
      <c r="M8" s="143">
        <v>0.38194444444444442</v>
      </c>
      <c r="N8" s="143">
        <v>0.3888888888888889</v>
      </c>
      <c r="O8" s="3" t="s">
        <v>537</v>
      </c>
      <c r="P8" s="3"/>
      <c r="R8" s="52"/>
      <c r="S8" s="52"/>
      <c r="T8" s="52"/>
      <c r="U8" s="52"/>
      <c r="V8" s="52"/>
    </row>
    <row r="9" spans="1:23" hidden="1" outlineLevel="2">
      <c r="A9" s="38">
        <v>1</v>
      </c>
      <c r="B9" s="2" t="s">
        <v>532</v>
      </c>
      <c r="C9" s="38">
        <v>1</v>
      </c>
      <c r="D9" s="39" t="s">
        <v>540</v>
      </c>
      <c r="E9" s="53" t="s">
        <v>541</v>
      </c>
      <c r="F9" s="49"/>
      <c r="G9" s="141">
        <v>1.2</v>
      </c>
      <c r="H9" s="141">
        <f t="shared" si="2"/>
        <v>5.8</v>
      </c>
      <c r="I9" s="50">
        <v>1.7361111111111112E-2</v>
      </c>
      <c r="J9" s="50">
        <f>J8+I9</f>
        <v>8.6805555555555552E-2</v>
      </c>
      <c r="K9" s="142">
        <f t="shared" si="0"/>
        <v>1.388888888888884E-2</v>
      </c>
      <c r="L9" s="140">
        <f t="shared" si="1"/>
        <v>4.8611111111111494E-3</v>
      </c>
      <c r="M9" s="143">
        <v>0.40277777777777773</v>
      </c>
      <c r="N9" s="143">
        <v>0.40763888888888888</v>
      </c>
      <c r="O9" s="3"/>
      <c r="P9" s="3"/>
      <c r="R9" s="52"/>
      <c r="S9" s="52"/>
      <c r="T9" s="52"/>
      <c r="U9" s="52"/>
      <c r="V9" s="52"/>
    </row>
    <row r="10" spans="1:23" hidden="1" outlineLevel="2">
      <c r="A10" s="38">
        <v>1</v>
      </c>
      <c r="B10" s="2" t="s">
        <v>532</v>
      </c>
      <c r="C10" s="38">
        <v>1</v>
      </c>
      <c r="D10" s="39" t="s">
        <v>542</v>
      </c>
      <c r="E10" s="53" t="s">
        <v>545</v>
      </c>
      <c r="F10" s="49">
        <v>355.1</v>
      </c>
      <c r="G10" s="141">
        <v>4.0999999999999996</v>
      </c>
      <c r="H10" s="141">
        <f t="shared" si="2"/>
        <v>9.8999999999999986</v>
      </c>
      <c r="I10" s="50">
        <v>7.2916666666666671E-2</v>
      </c>
      <c r="J10" s="50">
        <f t="shared" ref="J10:J15" si="3">J9+I10</f>
        <v>0.15972222222222221</v>
      </c>
      <c r="K10" s="142">
        <f t="shared" si="0"/>
        <v>6.1111111111111116E-2</v>
      </c>
      <c r="L10" s="140">
        <f t="shared" si="1"/>
        <v>0</v>
      </c>
      <c r="M10" s="143">
        <v>0.46875</v>
      </c>
      <c r="N10" s="143">
        <v>0.46875</v>
      </c>
      <c r="O10" s="3"/>
      <c r="P10" s="3"/>
      <c r="R10" s="52"/>
      <c r="S10" s="52"/>
      <c r="T10" s="52"/>
      <c r="U10" s="52"/>
      <c r="V10" s="52"/>
    </row>
    <row r="11" spans="1:23" hidden="1" outlineLevel="2">
      <c r="A11" s="38">
        <v>1</v>
      </c>
      <c r="B11" s="2" t="s">
        <v>532</v>
      </c>
      <c r="C11" s="38">
        <v>1</v>
      </c>
      <c r="D11" s="39" t="s">
        <v>542</v>
      </c>
      <c r="E11" s="53" t="s">
        <v>3557</v>
      </c>
      <c r="F11" s="49"/>
      <c r="G11" s="141">
        <v>1.7</v>
      </c>
      <c r="H11" s="141">
        <f t="shared" si="2"/>
        <v>11.599999999999998</v>
      </c>
      <c r="I11" s="50">
        <v>3.125E-2</v>
      </c>
      <c r="J11" s="50">
        <f t="shared" si="3"/>
        <v>0.19097222222222221</v>
      </c>
      <c r="K11" s="142">
        <f t="shared" si="0"/>
        <v>3.125E-2</v>
      </c>
      <c r="L11" s="140">
        <f t="shared" si="1"/>
        <v>0</v>
      </c>
      <c r="M11" s="143">
        <v>0.5</v>
      </c>
      <c r="N11" s="143">
        <v>0.5</v>
      </c>
      <c r="O11" s="3"/>
      <c r="P11" s="3"/>
      <c r="R11" s="52"/>
      <c r="S11" s="52"/>
      <c r="T11" s="52"/>
      <c r="U11" s="52"/>
      <c r="V11" s="52"/>
    </row>
    <row r="12" spans="1:23" hidden="1" outlineLevel="2">
      <c r="A12" s="38">
        <v>1</v>
      </c>
      <c r="B12" s="2" t="s">
        <v>532</v>
      </c>
      <c r="C12" s="38">
        <v>1</v>
      </c>
      <c r="D12" s="39" t="s">
        <v>540</v>
      </c>
      <c r="E12" s="53" t="s">
        <v>546</v>
      </c>
      <c r="F12" s="49"/>
      <c r="G12" s="141">
        <v>0.8</v>
      </c>
      <c r="H12" s="141">
        <f t="shared" si="2"/>
        <v>12.399999999999999</v>
      </c>
      <c r="I12" s="50">
        <v>2.0833333333333332E-2</v>
      </c>
      <c r="J12" s="50">
        <f t="shared" si="3"/>
        <v>0.21180555555555555</v>
      </c>
      <c r="K12" s="142">
        <f t="shared" si="0"/>
        <v>1.3888888888888951E-2</v>
      </c>
      <c r="L12" s="140">
        <f t="shared" si="1"/>
        <v>1.388888888888884E-2</v>
      </c>
      <c r="M12" s="143">
        <v>0.51388888888888895</v>
      </c>
      <c r="N12" s="143">
        <v>0.52777777777777779</v>
      </c>
      <c r="O12" s="3" t="s">
        <v>547</v>
      </c>
      <c r="P12" s="3"/>
      <c r="R12" s="52"/>
      <c r="S12" s="52"/>
      <c r="T12" s="52"/>
      <c r="U12" s="52"/>
      <c r="V12" s="52"/>
    </row>
    <row r="13" spans="1:23" hidden="1" outlineLevel="2">
      <c r="A13" s="38">
        <v>1</v>
      </c>
      <c r="B13" s="2" t="s">
        <v>532</v>
      </c>
      <c r="C13" s="38">
        <v>1</v>
      </c>
      <c r="D13" s="39" t="s">
        <v>542</v>
      </c>
      <c r="E13" s="53" t="s">
        <v>548</v>
      </c>
      <c r="F13" s="49"/>
      <c r="G13" s="141">
        <v>1.5</v>
      </c>
      <c r="H13" s="141">
        <f t="shared" si="2"/>
        <v>13.899999999999999</v>
      </c>
      <c r="I13" s="50">
        <v>2.0833333333333332E-2</v>
      </c>
      <c r="J13" s="50">
        <f t="shared" si="3"/>
        <v>0.2326388888888889</v>
      </c>
      <c r="K13" s="142">
        <f t="shared" si="0"/>
        <v>1.388888888888884E-2</v>
      </c>
      <c r="L13" s="140">
        <f t="shared" si="1"/>
        <v>0</v>
      </c>
      <c r="M13" s="143">
        <v>0.54166666666666663</v>
      </c>
      <c r="N13" s="143">
        <v>0.54166666666666663</v>
      </c>
      <c r="O13" s="3"/>
      <c r="P13" s="3"/>
      <c r="R13" s="52"/>
      <c r="S13" s="52"/>
      <c r="T13" s="52"/>
      <c r="U13" s="52"/>
      <c r="V13" s="52"/>
    </row>
    <row r="14" spans="1:23" hidden="1" outlineLevel="2">
      <c r="A14" s="38">
        <v>1</v>
      </c>
      <c r="B14" s="2" t="s">
        <v>532</v>
      </c>
      <c r="C14" s="38">
        <v>1</v>
      </c>
      <c r="D14" s="39" t="s">
        <v>543</v>
      </c>
      <c r="E14" s="53" t="s">
        <v>549</v>
      </c>
      <c r="F14" s="49">
        <v>599</v>
      </c>
      <c r="G14" s="141">
        <v>0.3</v>
      </c>
      <c r="H14" s="141">
        <f t="shared" si="2"/>
        <v>14.2</v>
      </c>
      <c r="I14" s="50">
        <v>6.9444444444444198E-3</v>
      </c>
      <c r="J14" s="50">
        <f t="shared" si="3"/>
        <v>0.23958333333333331</v>
      </c>
      <c r="K14" s="142">
        <f t="shared" si="0"/>
        <v>6.9444444444444198E-3</v>
      </c>
      <c r="L14" s="140">
        <f t="shared" si="1"/>
        <v>3.4722222222223209E-3</v>
      </c>
      <c r="M14" s="143">
        <v>0.54861111111111105</v>
      </c>
      <c r="N14" s="143">
        <v>0.55208333333333337</v>
      </c>
      <c r="O14" s="48"/>
      <c r="P14" s="48"/>
      <c r="R14" s="52"/>
      <c r="S14" s="52"/>
      <c r="T14" s="52"/>
      <c r="U14" s="52"/>
      <c r="V14" s="52"/>
    </row>
    <row r="15" spans="1:23" hidden="1" outlineLevel="2">
      <c r="A15" s="38">
        <v>1</v>
      </c>
      <c r="B15" s="2" t="s">
        <v>532</v>
      </c>
      <c r="C15" s="38">
        <v>1</v>
      </c>
      <c r="D15" s="39" t="s">
        <v>542</v>
      </c>
      <c r="E15" s="53" t="s">
        <v>535</v>
      </c>
      <c r="F15" s="49">
        <v>190</v>
      </c>
      <c r="G15" s="141">
        <v>3.6</v>
      </c>
      <c r="H15" s="141">
        <f t="shared" si="2"/>
        <v>17.8</v>
      </c>
      <c r="I15" s="50">
        <v>5.5555555555555552E-2</v>
      </c>
      <c r="J15" s="50">
        <f t="shared" si="3"/>
        <v>0.29513888888888884</v>
      </c>
      <c r="K15" s="142">
        <f t="shared" si="0"/>
        <v>4.513888888888884E-2</v>
      </c>
      <c r="L15" s="140"/>
      <c r="M15" s="144">
        <v>0.59722222222222221</v>
      </c>
      <c r="N15" s="143"/>
      <c r="O15" s="3"/>
      <c r="P15" s="3"/>
      <c r="R15" s="52"/>
      <c r="S15" s="52"/>
      <c r="T15" s="52"/>
      <c r="U15" s="52"/>
      <c r="V15" s="52"/>
    </row>
    <row r="16" spans="1:23" hidden="1" outlineLevel="2">
      <c r="A16" s="38">
        <v>1</v>
      </c>
      <c r="B16" s="2" t="s">
        <v>532</v>
      </c>
      <c r="C16" s="38">
        <v>1</v>
      </c>
      <c r="D16" s="39" t="s">
        <v>542</v>
      </c>
      <c r="E16" s="40" t="s">
        <v>1239</v>
      </c>
      <c r="F16" s="40"/>
      <c r="G16" s="42"/>
      <c r="H16" s="42"/>
      <c r="I16" s="43"/>
      <c r="J16" s="43"/>
      <c r="K16" s="44"/>
      <c r="L16" s="43"/>
      <c r="M16" s="44"/>
      <c r="N16" s="45"/>
      <c r="O16" s="46"/>
      <c r="P16" s="46"/>
      <c r="R16" s="54">
        <v>443</v>
      </c>
      <c r="S16" s="54"/>
      <c r="T16" s="54"/>
      <c r="U16" s="54"/>
      <c r="V16" s="54">
        <f>SUM(R16:U16)</f>
        <v>443</v>
      </c>
    </row>
    <row r="17" spans="1:22" hidden="1" outlineLevel="1" collapsed="1">
      <c r="A17" s="148" t="s">
        <v>550</v>
      </c>
      <c r="B17" s="149"/>
      <c r="C17" s="150">
        <v>1</v>
      </c>
      <c r="D17" s="151" t="s">
        <v>542</v>
      </c>
      <c r="E17" s="152" t="s">
        <v>2016</v>
      </c>
      <c r="F17" s="169" t="s">
        <v>2552</v>
      </c>
      <c r="G17" s="154">
        <f>SUBTOTAL(9,G6:G15)</f>
        <v>17.8</v>
      </c>
      <c r="H17" s="154"/>
      <c r="I17" s="156">
        <f>SUBTOTAL(9,I6:I15)</f>
        <v>0.29513888888888884</v>
      </c>
      <c r="J17" s="156"/>
      <c r="K17" s="157">
        <f>SUBTOTAL(9,K6:K15)</f>
        <v>0.24166666666666647</v>
      </c>
      <c r="L17" s="157">
        <f>SUBTOTAL(9,L6:L15)</f>
        <v>3.263888888888905E-2</v>
      </c>
      <c r="M17" s="157">
        <f>M15-N6</f>
        <v>0.27430555555555552</v>
      </c>
      <c r="N17" s="158" t="s">
        <v>552</v>
      </c>
      <c r="O17" s="149" t="s">
        <v>553</v>
      </c>
      <c r="P17" s="149">
        <v>3</v>
      </c>
      <c r="R17" s="55">
        <f>SUM(R5:R16)</f>
        <v>886</v>
      </c>
      <c r="S17" s="55">
        <f>SUM(S5:S16)</f>
        <v>0</v>
      </c>
      <c r="T17" s="55">
        <f>SUM(T5:T16)</f>
        <v>0</v>
      </c>
      <c r="U17" s="55">
        <f>SUM(U5:U16)</f>
        <v>0</v>
      </c>
      <c r="V17" s="55">
        <f>SUM(V5:V16)</f>
        <v>886</v>
      </c>
    </row>
    <row r="18" spans="1:22" hidden="1" outlineLevel="2">
      <c r="A18" s="38">
        <v>2</v>
      </c>
      <c r="B18" s="2" t="s">
        <v>532</v>
      </c>
      <c r="C18" s="38">
        <v>2</v>
      </c>
      <c r="D18" s="39" t="s">
        <v>554</v>
      </c>
      <c r="E18" s="40" t="s">
        <v>4701</v>
      </c>
      <c r="F18" s="937" t="s">
        <v>4702</v>
      </c>
      <c r="G18" s="42"/>
      <c r="H18" s="42"/>
      <c r="I18" s="43"/>
      <c r="J18" s="43"/>
      <c r="K18" s="44"/>
      <c r="L18" s="43"/>
      <c r="M18" s="44"/>
      <c r="N18" s="56"/>
      <c r="O18" s="46"/>
      <c r="P18" s="46"/>
      <c r="R18" s="47">
        <v>443</v>
      </c>
      <c r="S18" s="47"/>
      <c r="T18" s="47"/>
      <c r="U18" s="47"/>
      <c r="V18" s="47">
        <f>SUM(R18:U18)</f>
        <v>443</v>
      </c>
    </row>
    <row r="19" spans="1:22" hidden="1" outlineLevel="2">
      <c r="A19" s="38">
        <v>2</v>
      </c>
      <c r="B19" s="2" t="s">
        <v>532</v>
      </c>
      <c r="C19" s="38">
        <v>2</v>
      </c>
      <c r="D19" s="39" t="s">
        <v>555</v>
      </c>
      <c r="E19" s="115" t="s">
        <v>535</v>
      </c>
      <c r="F19" s="49">
        <v>190</v>
      </c>
      <c r="G19" s="141"/>
      <c r="H19" s="141">
        <v>0</v>
      </c>
      <c r="I19" s="50"/>
      <c r="J19" s="50">
        <v>0</v>
      </c>
      <c r="K19" s="139"/>
      <c r="L19" s="140"/>
      <c r="M19" s="143"/>
      <c r="N19" s="144">
        <v>0.3125</v>
      </c>
      <c r="O19" s="3"/>
      <c r="P19" s="3"/>
      <c r="R19" s="52"/>
      <c r="S19" s="52"/>
      <c r="T19" s="52"/>
      <c r="U19" s="52"/>
      <c r="V19" s="52"/>
    </row>
    <row r="20" spans="1:22" hidden="1" outlineLevel="2">
      <c r="A20" s="38">
        <v>2</v>
      </c>
      <c r="B20" s="2" t="s">
        <v>532</v>
      </c>
      <c r="C20" s="38">
        <v>2</v>
      </c>
      <c r="D20" s="39" t="s">
        <v>554</v>
      </c>
      <c r="E20" s="115" t="s">
        <v>4229</v>
      </c>
      <c r="F20" s="49">
        <v>599</v>
      </c>
      <c r="G20" s="141">
        <v>5</v>
      </c>
      <c r="H20" s="141">
        <f t="shared" ref="H20:H26" si="4">H19+G20</f>
        <v>5</v>
      </c>
      <c r="I20" s="50">
        <v>5.5555555555555552E-2</v>
      </c>
      <c r="J20" s="50">
        <f t="shared" ref="J20:J26" si="5">J19+I20</f>
        <v>5.5555555555555552E-2</v>
      </c>
      <c r="K20" s="142">
        <f t="shared" ref="K20:K26" si="6">M20-N19</f>
        <v>4.8611111111111105E-2</v>
      </c>
      <c r="L20" s="140">
        <f t="shared" ref="L20:L25" si="7">N20-M20</f>
        <v>3.4722222222222099E-3</v>
      </c>
      <c r="M20" s="143">
        <v>0.3611111111111111</v>
      </c>
      <c r="N20" s="143">
        <v>0.36458333333333331</v>
      </c>
      <c r="O20" s="3"/>
      <c r="P20" s="3"/>
      <c r="R20" s="52"/>
      <c r="S20" s="52"/>
      <c r="T20" s="52"/>
      <c r="U20" s="52"/>
      <c r="V20" s="52"/>
    </row>
    <row r="21" spans="1:22" hidden="1" outlineLevel="2">
      <c r="A21" s="38">
        <v>2</v>
      </c>
      <c r="B21" s="2" t="s">
        <v>532</v>
      </c>
      <c r="C21" s="38">
        <v>2</v>
      </c>
      <c r="D21" s="39" t="s">
        <v>555</v>
      </c>
      <c r="E21" s="115" t="s">
        <v>4230</v>
      </c>
      <c r="F21" s="49">
        <v>670</v>
      </c>
      <c r="G21" s="141">
        <v>2.1</v>
      </c>
      <c r="H21" s="141">
        <f t="shared" si="4"/>
        <v>7.1</v>
      </c>
      <c r="I21" s="50">
        <v>2.7777777777777776E-2</v>
      </c>
      <c r="J21" s="50">
        <f t="shared" si="5"/>
        <v>8.3333333333333329E-2</v>
      </c>
      <c r="K21" s="142">
        <f t="shared" si="6"/>
        <v>3.4722222222222265E-2</v>
      </c>
      <c r="L21" s="140">
        <f t="shared" si="7"/>
        <v>2.0833333333332704E-3</v>
      </c>
      <c r="M21" s="143">
        <v>0.39930555555555558</v>
      </c>
      <c r="N21" s="143">
        <v>0.40138888888888885</v>
      </c>
      <c r="O21" s="3"/>
      <c r="P21" s="3"/>
      <c r="R21" s="52"/>
      <c r="S21" s="52"/>
      <c r="T21" s="52"/>
      <c r="U21" s="52"/>
      <c r="V21" s="52"/>
    </row>
    <row r="22" spans="1:22" hidden="1" outlineLevel="2">
      <c r="A22" s="38">
        <v>2</v>
      </c>
      <c r="B22" s="2" t="s">
        <v>532</v>
      </c>
      <c r="C22" s="38">
        <v>2</v>
      </c>
      <c r="D22" s="39" t="s">
        <v>554</v>
      </c>
      <c r="E22" s="115" t="s">
        <v>556</v>
      </c>
      <c r="F22" s="49">
        <v>548</v>
      </c>
      <c r="G22" s="141">
        <v>0.8</v>
      </c>
      <c r="H22" s="141">
        <f t="shared" si="4"/>
        <v>7.8999999999999995</v>
      </c>
      <c r="I22" s="50">
        <v>1.3888888888888888E-2</v>
      </c>
      <c r="J22" s="50">
        <f t="shared" si="5"/>
        <v>9.722222222222221E-2</v>
      </c>
      <c r="K22" s="142">
        <f t="shared" si="6"/>
        <v>1.1805555555555569E-2</v>
      </c>
      <c r="L22" s="140">
        <f t="shared" si="7"/>
        <v>2.0833333333333814E-3</v>
      </c>
      <c r="M22" s="143">
        <v>0.41319444444444442</v>
      </c>
      <c r="N22" s="143">
        <v>0.4152777777777778</v>
      </c>
      <c r="O22" s="3"/>
      <c r="P22" s="3"/>
      <c r="R22" s="52"/>
      <c r="S22" s="52"/>
      <c r="T22" s="52"/>
      <c r="U22" s="52"/>
      <c r="V22" s="52"/>
    </row>
    <row r="23" spans="1:22" hidden="1" outlineLevel="2">
      <c r="A23" s="38">
        <v>2</v>
      </c>
      <c r="B23" s="2" t="s">
        <v>532</v>
      </c>
      <c r="C23" s="38">
        <v>2</v>
      </c>
      <c r="D23" s="39" t="s">
        <v>554</v>
      </c>
      <c r="E23" s="115" t="s">
        <v>557</v>
      </c>
      <c r="F23" s="49">
        <v>727</v>
      </c>
      <c r="G23" s="141">
        <v>1.2</v>
      </c>
      <c r="H23" s="141">
        <f t="shared" si="4"/>
        <v>9.1</v>
      </c>
      <c r="I23" s="50">
        <v>2.0833333333333332E-2</v>
      </c>
      <c r="J23" s="50">
        <f t="shared" si="5"/>
        <v>0.11805555555555554</v>
      </c>
      <c r="K23" s="142">
        <f t="shared" si="6"/>
        <v>1.8749999999999933E-2</v>
      </c>
      <c r="L23" s="140">
        <f t="shared" si="7"/>
        <v>6.9444444444445308E-3</v>
      </c>
      <c r="M23" s="143">
        <v>0.43402777777777773</v>
      </c>
      <c r="N23" s="143">
        <v>0.44097222222222227</v>
      </c>
      <c r="O23" s="3" t="s">
        <v>544</v>
      </c>
      <c r="P23" s="3"/>
      <c r="R23" s="52"/>
      <c r="S23" s="52"/>
      <c r="T23" s="52"/>
      <c r="U23" s="52"/>
      <c r="V23" s="52"/>
    </row>
    <row r="24" spans="1:22" hidden="1" outlineLevel="2">
      <c r="A24" s="38">
        <v>2</v>
      </c>
      <c r="B24" s="2" t="s">
        <v>532</v>
      </c>
      <c r="C24" s="38">
        <v>2</v>
      </c>
      <c r="D24" s="39" t="s">
        <v>558</v>
      </c>
      <c r="E24" s="115" t="s">
        <v>559</v>
      </c>
      <c r="F24" s="49">
        <v>738</v>
      </c>
      <c r="G24" s="141">
        <v>3.8</v>
      </c>
      <c r="H24" s="141">
        <f t="shared" si="4"/>
        <v>12.899999999999999</v>
      </c>
      <c r="I24" s="50">
        <v>4.8611111111111112E-2</v>
      </c>
      <c r="J24" s="50">
        <f t="shared" si="5"/>
        <v>0.16666666666666666</v>
      </c>
      <c r="K24" s="142">
        <f t="shared" si="6"/>
        <v>4.5138888888888784E-2</v>
      </c>
      <c r="L24" s="140">
        <f t="shared" si="7"/>
        <v>6.9444444444445308E-3</v>
      </c>
      <c r="M24" s="143">
        <v>0.48611111111111105</v>
      </c>
      <c r="N24" s="143">
        <v>0.49305555555555558</v>
      </c>
      <c r="O24" s="3" t="s">
        <v>547</v>
      </c>
      <c r="P24" s="3"/>
      <c r="R24" s="52"/>
      <c r="S24" s="52"/>
      <c r="T24" s="52"/>
      <c r="U24" s="52"/>
      <c r="V24" s="52"/>
    </row>
    <row r="25" spans="1:22" hidden="1" outlineLevel="2">
      <c r="A25" s="38">
        <v>2</v>
      </c>
      <c r="B25" s="2" t="s">
        <v>532</v>
      </c>
      <c r="C25" s="38">
        <v>2</v>
      </c>
      <c r="D25" s="39" t="s">
        <v>555</v>
      </c>
      <c r="E25" s="115" t="s">
        <v>560</v>
      </c>
      <c r="F25" s="49">
        <v>857</v>
      </c>
      <c r="G25" s="141">
        <v>1.9</v>
      </c>
      <c r="H25" s="141">
        <f t="shared" si="4"/>
        <v>14.799999999999999</v>
      </c>
      <c r="I25" s="50">
        <v>3.8194444444444441E-2</v>
      </c>
      <c r="J25" s="50">
        <f t="shared" si="5"/>
        <v>0.2048611111111111</v>
      </c>
      <c r="K25" s="142">
        <f t="shared" si="6"/>
        <v>2.7777777777777679E-2</v>
      </c>
      <c r="L25" s="140">
        <f t="shared" si="7"/>
        <v>6.9444444444445308E-3</v>
      </c>
      <c r="M25" s="143">
        <v>0.52083333333333326</v>
      </c>
      <c r="N25" s="143">
        <v>0.52777777777777779</v>
      </c>
      <c r="O25" s="3"/>
      <c r="P25" s="3"/>
      <c r="R25" s="52"/>
      <c r="S25" s="52"/>
      <c r="T25" s="52"/>
      <c r="U25" s="52"/>
      <c r="V25" s="52"/>
    </row>
    <row r="26" spans="1:22" hidden="1" outlineLevel="2">
      <c r="A26" s="38">
        <v>2</v>
      </c>
      <c r="B26" s="2" t="s">
        <v>532</v>
      </c>
      <c r="C26" s="38">
        <v>2</v>
      </c>
      <c r="D26" s="39" t="s">
        <v>554</v>
      </c>
      <c r="E26" s="115" t="s">
        <v>561</v>
      </c>
      <c r="F26" s="49">
        <v>330</v>
      </c>
      <c r="G26" s="141">
        <v>4.4000000000000004</v>
      </c>
      <c r="H26" s="141">
        <f t="shared" si="4"/>
        <v>19.2</v>
      </c>
      <c r="I26" s="50">
        <v>4.5138888888888888E-2</v>
      </c>
      <c r="J26" s="50">
        <f t="shared" si="5"/>
        <v>0.25</v>
      </c>
      <c r="K26" s="142">
        <f t="shared" si="6"/>
        <v>4.3749999999999956E-2</v>
      </c>
      <c r="L26" s="140"/>
      <c r="M26" s="144">
        <v>0.57152777777777775</v>
      </c>
      <c r="N26" s="143"/>
      <c r="O26" s="3"/>
      <c r="P26" s="3"/>
      <c r="R26" s="52"/>
      <c r="S26" s="52"/>
      <c r="T26" s="52"/>
      <c r="U26" s="52"/>
      <c r="V26" s="52"/>
    </row>
    <row r="27" spans="1:22" s="864" customFormat="1" hidden="1" outlineLevel="2">
      <c r="A27" s="854">
        <v>2</v>
      </c>
      <c r="B27" s="853" t="s">
        <v>532</v>
      </c>
      <c r="C27" s="854">
        <v>2</v>
      </c>
      <c r="D27" s="855" t="s">
        <v>554</v>
      </c>
      <c r="E27" s="793" t="s">
        <v>4705</v>
      </c>
      <c r="F27" s="793"/>
      <c r="G27" s="870"/>
      <c r="H27" s="870"/>
      <c r="I27" s="871"/>
      <c r="J27" s="871"/>
      <c r="K27" s="872"/>
      <c r="L27" s="873"/>
      <c r="M27" s="872"/>
      <c r="N27" s="872"/>
      <c r="O27" s="874"/>
      <c r="P27" s="874"/>
      <c r="R27" s="867">
        <v>443</v>
      </c>
      <c r="S27" s="867">
        <v>560</v>
      </c>
      <c r="T27" s="867"/>
      <c r="U27" s="867"/>
      <c r="V27" s="867">
        <f>SUM(R27:U27)</f>
        <v>1003</v>
      </c>
    </row>
    <row r="28" spans="1:22" s="864" customFormat="1" hidden="1" outlineLevel="2">
      <c r="A28" s="854">
        <v>2</v>
      </c>
      <c r="B28" s="853" t="s">
        <v>532</v>
      </c>
      <c r="C28" s="854">
        <v>2</v>
      </c>
      <c r="D28" s="855" t="s">
        <v>554</v>
      </c>
      <c r="E28" s="792" t="s">
        <v>4706</v>
      </c>
      <c r="F28" s="792"/>
      <c r="G28" s="875"/>
      <c r="H28" s="875"/>
      <c r="I28" s="876"/>
      <c r="J28" s="876"/>
      <c r="K28" s="877"/>
      <c r="L28" s="878"/>
      <c r="M28" s="877"/>
      <c r="N28" s="877"/>
      <c r="O28" s="879"/>
      <c r="P28" s="879"/>
      <c r="R28" s="869"/>
      <c r="S28" s="869"/>
      <c r="T28" s="869"/>
      <c r="U28" s="869"/>
      <c r="V28" s="869"/>
    </row>
    <row r="29" spans="1:22" hidden="1" outlineLevel="1" collapsed="1">
      <c r="A29" s="148" t="s">
        <v>2132</v>
      </c>
      <c r="B29" s="149"/>
      <c r="C29" s="150">
        <v>2</v>
      </c>
      <c r="D29" s="151" t="s">
        <v>2133</v>
      </c>
      <c r="E29" s="152" t="s">
        <v>2134</v>
      </c>
      <c r="F29" s="169" t="s">
        <v>2553</v>
      </c>
      <c r="G29" s="154">
        <f>SUBTOTAL(9,G19:G26)</f>
        <v>19.2</v>
      </c>
      <c r="H29" s="154"/>
      <c r="I29" s="156">
        <f>SUBTOTAL(9,I19:I26)</f>
        <v>0.25</v>
      </c>
      <c r="J29" s="156"/>
      <c r="K29" s="157">
        <f>SUBTOTAL(9,K19:K26)</f>
        <v>0.23055555555555529</v>
      </c>
      <c r="L29" s="157">
        <f>SUBTOTAL(9,L19:L26)</f>
        <v>2.8472222222222454E-2</v>
      </c>
      <c r="M29" s="157">
        <f>M26-N19</f>
        <v>0.25902777777777775</v>
      </c>
      <c r="N29" s="158" t="s">
        <v>552</v>
      </c>
      <c r="O29" s="149" t="s">
        <v>553</v>
      </c>
      <c r="P29" s="149">
        <v>3</v>
      </c>
      <c r="R29" s="55">
        <f>SUM(R18:R27)</f>
        <v>886</v>
      </c>
      <c r="S29" s="55">
        <f>SUM(S18:S27)</f>
        <v>560</v>
      </c>
      <c r="T29" s="55">
        <f>SUM(T18:T27)</f>
        <v>0</v>
      </c>
      <c r="U29" s="55">
        <f>SUM(U18:U27)</f>
        <v>0</v>
      </c>
      <c r="V29" s="55">
        <f>SUM(V18:V27)</f>
        <v>1446</v>
      </c>
    </row>
    <row r="30" spans="1:22" s="864" customFormat="1" hidden="1" outlineLevel="2">
      <c r="A30" s="854">
        <v>3</v>
      </c>
      <c r="B30" s="853" t="s">
        <v>532</v>
      </c>
      <c r="C30" s="854">
        <v>3</v>
      </c>
      <c r="D30" s="855" t="s">
        <v>563</v>
      </c>
      <c r="E30" s="882" t="s">
        <v>4703</v>
      </c>
      <c r="F30" s="793" t="s">
        <v>4704</v>
      </c>
      <c r="G30" s="870"/>
      <c r="H30" s="870"/>
      <c r="I30" s="871"/>
      <c r="J30" s="871"/>
      <c r="K30" s="872"/>
      <c r="L30" s="873"/>
      <c r="M30" s="872"/>
      <c r="N30" s="872"/>
      <c r="O30" s="874"/>
      <c r="P30" s="874"/>
      <c r="R30" s="867">
        <v>443</v>
      </c>
      <c r="S30" s="867">
        <v>560</v>
      </c>
      <c r="T30" s="867"/>
      <c r="U30" s="867"/>
      <c r="V30" s="867">
        <f>SUM(R30:U30)</f>
        <v>1003</v>
      </c>
    </row>
    <row r="31" spans="1:22" s="864" customFormat="1" hidden="1" outlineLevel="2">
      <c r="A31" s="854"/>
      <c r="B31" s="853"/>
      <c r="C31" s="854"/>
      <c r="D31" s="855" t="s">
        <v>563</v>
      </c>
      <c r="E31" s="883"/>
      <c r="F31" s="792" t="s">
        <v>4698</v>
      </c>
      <c r="G31" s="875"/>
      <c r="H31" s="875"/>
      <c r="I31" s="876"/>
      <c r="J31" s="876"/>
      <c r="K31" s="877"/>
      <c r="L31" s="878"/>
      <c r="M31" s="877"/>
      <c r="N31" s="877"/>
      <c r="O31" s="879"/>
      <c r="P31" s="879"/>
      <c r="R31" s="869"/>
      <c r="S31" s="869"/>
      <c r="T31" s="869"/>
      <c r="U31" s="869"/>
      <c r="V31" s="869"/>
    </row>
    <row r="32" spans="1:22" hidden="1" outlineLevel="2">
      <c r="A32" s="38">
        <v>3</v>
      </c>
      <c r="B32" s="2" t="s">
        <v>532</v>
      </c>
      <c r="C32" s="38">
        <v>3</v>
      </c>
      <c r="D32" s="39" t="s">
        <v>564</v>
      </c>
      <c r="E32" s="115" t="s">
        <v>561</v>
      </c>
      <c r="F32" s="49">
        <v>330</v>
      </c>
      <c r="G32" s="141"/>
      <c r="H32" s="141">
        <v>0</v>
      </c>
      <c r="I32" s="50"/>
      <c r="J32" s="50">
        <v>0</v>
      </c>
      <c r="K32" s="139"/>
      <c r="L32" s="140"/>
      <c r="M32" s="143"/>
      <c r="N32" s="144">
        <v>0.35069444444444442</v>
      </c>
      <c r="O32" s="3"/>
      <c r="P32" s="3"/>
      <c r="R32" s="52"/>
      <c r="S32" s="52"/>
      <c r="T32" s="52"/>
      <c r="U32" s="52"/>
      <c r="V32" s="52"/>
    </row>
    <row r="33" spans="1:22" hidden="1" outlineLevel="2">
      <c r="A33" s="38">
        <v>3</v>
      </c>
      <c r="B33" s="2" t="s">
        <v>532</v>
      </c>
      <c r="C33" s="38">
        <v>3</v>
      </c>
      <c r="D33" s="39" t="s">
        <v>565</v>
      </c>
      <c r="E33" s="115" t="s">
        <v>566</v>
      </c>
      <c r="F33" s="49">
        <v>690</v>
      </c>
      <c r="G33" s="141">
        <v>3.7</v>
      </c>
      <c r="H33" s="141">
        <f t="shared" ref="H33:H41" si="8">H32+G33</f>
        <v>3.7</v>
      </c>
      <c r="I33" s="50">
        <v>4.1666666666666664E-2</v>
      </c>
      <c r="J33" s="50">
        <f>J30+I33</f>
        <v>4.1666666666666664E-2</v>
      </c>
      <c r="K33" s="142">
        <f t="shared" ref="K33:K41" si="9">M33-N32</f>
        <v>3.6805555555555591E-2</v>
      </c>
      <c r="L33" s="140">
        <f t="shared" ref="L33:L40" si="10">N33-M33</f>
        <v>1.388888888888884E-3</v>
      </c>
      <c r="M33" s="143">
        <v>0.38750000000000001</v>
      </c>
      <c r="N33" s="143">
        <v>0.3888888888888889</v>
      </c>
      <c r="O33" s="3"/>
      <c r="P33" s="3"/>
      <c r="R33" s="52"/>
      <c r="S33" s="52"/>
      <c r="T33" s="52"/>
      <c r="U33" s="52"/>
      <c r="V33" s="52"/>
    </row>
    <row r="34" spans="1:22" hidden="1" outlineLevel="2">
      <c r="A34" s="38">
        <v>3</v>
      </c>
      <c r="B34" s="2" t="s">
        <v>532</v>
      </c>
      <c r="C34" s="38">
        <v>3</v>
      </c>
      <c r="D34" s="39" t="s">
        <v>563</v>
      </c>
      <c r="E34" s="115" t="s">
        <v>567</v>
      </c>
      <c r="F34" s="49">
        <v>867</v>
      </c>
      <c r="G34" s="141">
        <v>1.5999999999999996</v>
      </c>
      <c r="H34" s="141">
        <f t="shared" si="8"/>
        <v>5.3</v>
      </c>
      <c r="I34" s="50">
        <v>2.7777777777777776E-2</v>
      </c>
      <c r="J34" s="50">
        <f t="shared" ref="J34:J41" si="11">J33+I34</f>
        <v>6.9444444444444448E-2</v>
      </c>
      <c r="K34" s="142">
        <f t="shared" si="9"/>
        <v>2.4305555555555525E-2</v>
      </c>
      <c r="L34" s="140">
        <f t="shared" si="10"/>
        <v>4.8611111111111494E-3</v>
      </c>
      <c r="M34" s="143">
        <v>0.41319444444444442</v>
      </c>
      <c r="N34" s="143">
        <v>0.41805555555555557</v>
      </c>
      <c r="O34" s="3"/>
      <c r="P34" s="3"/>
      <c r="R34" s="52"/>
      <c r="S34" s="52"/>
      <c r="T34" s="52"/>
      <c r="U34" s="52"/>
      <c r="V34" s="52"/>
    </row>
    <row r="35" spans="1:22" hidden="1" outlineLevel="2">
      <c r="A35" s="38">
        <v>3</v>
      </c>
      <c r="B35" s="2" t="s">
        <v>532</v>
      </c>
      <c r="C35" s="38">
        <v>3</v>
      </c>
      <c r="D35" s="39" t="s">
        <v>563</v>
      </c>
      <c r="E35" s="115" t="s">
        <v>568</v>
      </c>
      <c r="F35" s="49">
        <v>1016</v>
      </c>
      <c r="G35" s="141">
        <v>2.2999999999999998</v>
      </c>
      <c r="H35" s="141">
        <f t="shared" si="8"/>
        <v>7.6</v>
      </c>
      <c r="I35" s="50">
        <v>4.8611111111111112E-2</v>
      </c>
      <c r="J35" s="50">
        <f t="shared" si="11"/>
        <v>0.11805555555555555</v>
      </c>
      <c r="K35" s="142">
        <f t="shared" si="9"/>
        <v>4.166666666666663E-2</v>
      </c>
      <c r="L35" s="140">
        <f t="shared" si="10"/>
        <v>5.5555555555555358E-3</v>
      </c>
      <c r="M35" s="143">
        <v>0.4597222222222222</v>
      </c>
      <c r="N35" s="143">
        <v>0.46527777777777773</v>
      </c>
      <c r="O35" s="3"/>
      <c r="P35" s="3"/>
      <c r="R35" s="52"/>
      <c r="S35" s="52"/>
      <c r="T35" s="52"/>
      <c r="U35" s="52"/>
      <c r="V35" s="52"/>
    </row>
    <row r="36" spans="1:22" hidden="1" outlineLevel="2">
      <c r="A36" s="38">
        <v>3</v>
      </c>
      <c r="B36" s="2" t="s">
        <v>532</v>
      </c>
      <c r="C36" s="38">
        <v>3</v>
      </c>
      <c r="D36" s="39" t="s">
        <v>563</v>
      </c>
      <c r="E36" s="115" t="s">
        <v>569</v>
      </c>
      <c r="F36" s="49">
        <v>1019</v>
      </c>
      <c r="G36" s="141">
        <v>0.30000000000000071</v>
      </c>
      <c r="H36" s="141">
        <f t="shared" si="8"/>
        <v>7.9</v>
      </c>
      <c r="I36" s="50">
        <v>1.7361111111111112E-2</v>
      </c>
      <c r="J36" s="50">
        <f t="shared" si="11"/>
        <v>0.13541666666666666</v>
      </c>
      <c r="K36" s="142">
        <f t="shared" si="9"/>
        <v>1.0416666666666685E-2</v>
      </c>
      <c r="L36" s="140">
        <f t="shared" si="10"/>
        <v>2.0833333333333814E-3</v>
      </c>
      <c r="M36" s="143">
        <v>0.47569444444444442</v>
      </c>
      <c r="N36" s="143">
        <v>0.4777777777777778</v>
      </c>
      <c r="O36" s="3"/>
      <c r="P36" s="3"/>
      <c r="R36" s="52"/>
      <c r="S36" s="52"/>
      <c r="T36" s="52"/>
      <c r="U36" s="52"/>
      <c r="V36" s="52"/>
    </row>
    <row r="37" spans="1:22" hidden="1" outlineLevel="2">
      <c r="A37" s="38">
        <v>3</v>
      </c>
      <c r="B37" s="2" t="s">
        <v>532</v>
      </c>
      <c r="C37" s="38">
        <v>3</v>
      </c>
      <c r="D37" s="39" t="s">
        <v>570</v>
      </c>
      <c r="E37" s="115" t="s">
        <v>571</v>
      </c>
      <c r="F37" s="49">
        <v>990.3</v>
      </c>
      <c r="G37" s="141">
        <v>0.79999999999999893</v>
      </c>
      <c r="H37" s="141">
        <f t="shared" si="8"/>
        <v>8.6999999999999993</v>
      </c>
      <c r="I37" s="50">
        <v>1.0416666666666666E-2</v>
      </c>
      <c r="J37" s="50">
        <f t="shared" si="11"/>
        <v>0.14583333333333331</v>
      </c>
      <c r="K37" s="142">
        <f t="shared" si="9"/>
        <v>8.3333333333333037E-3</v>
      </c>
      <c r="L37" s="140">
        <f t="shared" si="10"/>
        <v>5.5555555555555913E-3</v>
      </c>
      <c r="M37" s="143">
        <v>0.4861111111111111</v>
      </c>
      <c r="N37" s="143">
        <v>0.4916666666666667</v>
      </c>
      <c r="O37" s="3" t="s">
        <v>544</v>
      </c>
      <c r="P37" s="3"/>
      <c r="R37" s="52"/>
      <c r="S37" s="52"/>
      <c r="T37" s="52"/>
      <c r="U37" s="52"/>
      <c r="V37" s="52"/>
    </row>
    <row r="38" spans="1:22" hidden="1" outlineLevel="2">
      <c r="A38" s="38">
        <v>3</v>
      </c>
      <c r="B38" s="2" t="s">
        <v>532</v>
      </c>
      <c r="C38" s="38">
        <v>3</v>
      </c>
      <c r="D38" s="39" t="s">
        <v>563</v>
      </c>
      <c r="E38" s="115" t="s">
        <v>572</v>
      </c>
      <c r="F38" s="49">
        <v>960</v>
      </c>
      <c r="G38" s="141">
        <v>0.20000000000000107</v>
      </c>
      <c r="H38" s="141">
        <f t="shared" si="8"/>
        <v>8.9</v>
      </c>
      <c r="I38" s="50">
        <v>6.9444444444444441E-3</v>
      </c>
      <c r="J38" s="50">
        <f t="shared" si="11"/>
        <v>0.15277777777777776</v>
      </c>
      <c r="K38" s="142">
        <f t="shared" si="9"/>
        <v>4.8611111111110383E-3</v>
      </c>
      <c r="L38" s="140">
        <f t="shared" si="10"/>
        <v>1.0416666666666685E-2</v>
      </c>
      <c r="M38" s="143">
        <v>0.49652777777777773</v>
      </c>
      <c r="N38" s="143">
        <v>0.50694444444444442</v>
      </c>
      <c r="O38" s="3" t="s">
        <v>547</v>
      </c>
      <c r="P38" s="3"/>
      <c r="R38" s="52"/>
      <c r="S38" s="52"/>
      <c r="T38" s="52"/>
      <c r="U38" s="52"/>
      <c r="V38" s="52"/>
    </row>
    <row r="39" spans="1:22" hidden="1" outlineLevel="2">
      <c r="A39" s="38">
        <v>3</v>
      </c>
      <c r="B39" s="2" t="s">
        <v>532</v>
      </c>
      <c r="C39" s="38">
        <v>3</v>
      </c>
      <c r="D39" s="39" t="s">
        <v>563</v>
      </c>
      <c r="E39" s="115" t="s">
        <v>573</v>
      </c>
      <c r="F39" s="49">
        <v>966</v>
      </c>
      <c r="G39" s="141">
        <v>1.0999999999999996</v>
      </c>
      <c r="H39" s="141">
        <f t="shared" si="8"/>
        <v>10</v>
      </c>
      <c r="I39" s="50">
        <v>2.0833333333333332E-2</v>
      </c>
      <c r="J39" s="50">
        <f t="shared" si="11"/>
        <v>0.1736111111111111</v>
      </c>
      <c r="K39" s="142">
        <f t="shared" si="9"/>
        <v>2.083333333333337E-2</v>
      </c>
      <c r="L39" s="140">
        <f t="shared" si="10"/>
        <v>2.0833333333333259E-3</v>
      </c>
      <c r="M39" s="143">
        <v>0.52777777777777779</v>
      </c>
      <c r="N39" s="143">
        <v>0.52986111111111112</v>
      </c>
      <c r="O39" s="3"/>
      <c r="P39" s="3"/>
      <c r="R39" s="52"/>
      <c r="S39" s="52"/>
      <c r="T39" s="52"/>
      <c r="U39" s="52"/>
      <c r="V39" s="52"/>
    </row>
    <row r="40" spans="1:22" hidden="1" outlineLevel="2">
      <c r="A40" s="38">
        <v>3</v>
      </c>
      <c r="B40" s="2" t="s">
        <v>532</v>
      </c>
      <c r="C40" s="38">
        <v>3</v>
      </c>
      <c r="D40" s="39" t="s">
        <v>563</v>
      </c>
      <c r="E40" s="115" t="s">
        <v>574</v>
      </c>
      <c r="F40" s="49">
        <v>840</v>
      </c>
      <c r="G40" s="141">
        <v>2.1999999999999993</v>
      </c>
      <c r="H40" s="141">
        <f t="shared" si="8"/>
        <v>12.2</v>
      </c>
      <c r="I40" s="50">
        <v>3.4722222222222224E-2</v>
      </c>
      <c r="J40" s="50">
        <f t="shared" si="11"/>
        <v>0.20833333333333331</v>
      </c>
      <c r="K40" s="142">
        <f t="shared" si="9"/>
        <v>3.2638888888888884E-2</v>
      </c>
      <c r="L40" s="140">
        <f t="shared" si="10"/>
        <v>1.041666666666663E-2</v>
      </c>
      <c r="M40" s="143">
        <v>0.5625</v>
      </c>
      <c r="N40" s="143">
        <v>0.57291666666666663</v>
      </c>
      <c r="O40" s="3"/>
      <c r="P40" s="3"/>
      <c r="R40" s="52"/>
      <c r="S40" s="52"/>
      <c r="T40" s="52"/>
      <c r="U40" s="52"/>
      <c r="V40" s="52"/>
    </row>
    <row r="41" spans="1:22" hidden="1" outlineLevel="2">
      <c r="A41" s="38">
        <v>3</v>
      </c>
      <c r="B41" s="2" t="s">
        <v>532</v>
      </c>
      <c r="C41" s="38">
        <v>3</v>
      </c>
      <c r="D41" s="39" t="s">
        <v>563</v>
      </c>
      <c r="E41" s="115" t="s">
        <v>575</v>
      </c>
      <c r="F41" s="49">
        <v>400</v>
      </c>
      <c r="G41" s="141">
        <v>2.5</v>
      </c>
      <c r="H41" s="141">
        <f t="shared" si="8"/>
        <v>14.7</v>
      </c>
      <c r="I41" s="50">
        <v>4.1666666666666664E-2</v>
      </c>
      <c r="J41" s="50">
        <f t="shared" si="11"/>
        <v>0.24999999999999997</v>
      </c>
      <c r="K41" s="142">
        <f t="shared" si="9"/>
        <v>3.819444444444442E-2</v>
      </c>
      <c r="L41" s="140"/>
      <c r="M41" s="144">
        <v>0.61111111111111105</v>
      </c>
      <c r="N41" s="143"/>
      <c r="O41" s="3"/>
      <c r="P41" s="3"/>
      <c r="R41" s="52"/>
      <c r="S41" s="52"/>
      <c r="T41" s="52"/>
      <c r="U41" s="52"/>
      <c r="V41" s="52"/>
    </row>
    <row r="42" spans="1:22" hidden="1" outlineLevel="2">
      <c r="A42" s="38">
        <v>3</v>
      </c>
      <c r="B42" s="2" t="s">
        <v>532</v>
      </c>
      <c r="C42" s="38">
        <v>3</v>
      </c>
      <c r="D42" s="39" t="s">
        <v>563</v>
      </c>
      <c r="E42" s="117" t="s">
        <v>1240</v>
      </c>
      <c r="F42" s="793"/>
      <c r="G42" s="58"/>
      <c r="H42" s="58"/>
      <c r="I42" s="59"/>
      <c r="J42" s="59"/>
      <c r="K42" s="60"/>
      <c r="L42" s="61"/>
      <c r="M42" s="60"/>
      <c r="N42" s="60"/>
      <c r="O42" s="62"/>
      <c r="P42" s="62"/>
      <c r="R42" s="52">
        <v>550</v>
      </c>
      <c r="S42" s="52">
        <v>700</v>
      </c>
      <c r="T42" s="52"/>
      <c r="U42" s="52"/>
      <c r="V42" s="52">
        <f>SUM(R42:U42)</f>
        <v>1250</v>
      </c>
    </row>
    <row r="43" spans="1:22" hidden="1" outlineLevel="2">
      <c r="A43" s="38">
        <v>3</v>
      </c>
      <c r="B43" s="2" t="s">
        <v>532</v>
      </c>
      <c r="C43" s="38">
        <v>3</v>
      </c>
      <c r="D43" s="39" t="s">
        <v>563</v>
      </c>
      <c r="E43" s="118" t="s">
        <v>1544</v>
      </c>
      <c r="F43" s="792"/>
      <c r="G43" s="63"/>
      <c r="H43" s="63"/>
      <c r="I43" s="64"/>
      <c r="J43" s="64"/>
      <c r="K43" s="65"/>
      <c r="L43" s="66"/>
      <c r="M43" s="65"/>
      <c r="N43" s="65"/>
      <c r="O43" s="67"/>
      <c r="P43" s="67"/>
      <c r="R43" s="54"/>
      <c r="S43" s="54"/>
      <c r="T43" s="54"/>
      <c r="U43" s="54"/>
      <c r="V43" s="54"/>
    </row>
    <row r="44" spans="1:22" hidden="1" outlineLevel="1" collapsed="1">
      <c r="A44" s="148" t="s">
        <v>2135</v>
      </c>
      <c r="B44" s="149"/>
      <c r="C44" s="150">
        <v>3</v>
      </c>
      <c r="D44" s="151" t="s">
        <v>2136</v>
      </c>
      <c r="E44" s="152" t="s">
        <v>2137</v>
      </c>
      <c r="F44" s="169" t="s">
        <v>2554</v>
      </c>
      <c r="G44" s="154">
        <f>SUBTOTAL(9,G32:G41)</f>
        <v>14.7</v>
      </c>
      <c r="H44" s="154"/>
      <c r="I44" s="156">
        <f>SUBTOTAL(9,I32:I41)</f>
        <v>0.24999999999999997</v>
      </c>
      <c r="J44" s="156"/>
      <c r="K44" s="157">
        <f>SUBTOTAL(9,K32:K41)</f>
        <v>0.21805555555555545</v>
      </c>
      <c r="L44" s="157">
        <f>SUBTOTAL(9,L32:L41)</f>
        <v>4.2361111111111183E-2</v>
      </c>
      <c r="M44" s="157">
        <f>M41-N32</f>
        <v>0.26041666666666663</v>
      </c>
      <c r="N44" s="158" t="s">
        <v>552</v>
      </c>
      <c r="O44" s="149" t="s">
        <v>577</v>
      </c>
      <c r="P44" s="149">
        <v>3</v>
      </c>
      <c r="R44" s="55">
        <f>SUM(R30:R43)</f>
        <v>993</v>
      </c>
      <c r="S44" s="55">
        <f>SUM(S30:S43)</f>
        <v>1260</v>
      </c>
      <c r="T44" s="55">
        <f>SUM(T30:T43)</f>
        <v>0</v>
      </c>
      <c r="U44" s="55">
        <f>SUM(U30:U43)</f>
        <v>0</v>
      </c>
      <c r="V44" s="55">
        <f>SUM(V30:V43)</f>
        <v>2253</v>
      </c>
    </row>
    <row r="45" spans="1:22" hidden="1" outlineLevel="2">
      <c r="A45" s="38">
        <v>4</v>
      </c>
      <c r="B45" s="2" t="s">
        <v>532</v>
      </c>
      <c r="C45" s="38">
        <v>4</v>
      </c>
      <c r="D45" s="39" t="s">
        <v>578</v>
      </c>
      <c r="E45" s="117" t="s">
        <v>579</v>
      </c>
      <c r="F45" s="69"/>
      <c r="G45" s="58"/>
      <c r="H45" s="58"/>
      <c r="I45" s="59"/>
      <c r="J45" s="59"/>
      <c r="K45" s="60"/>
      <c r="L45" s="61"/>
      <c r="M45" s="60"/>
      <c r="N45" s="60"/>
      <c r="O45" s="68"/>
      <c r="P45" s="68"/>
      <c r="R45" s="47"/>
      <c r="S45" s="47"/>
      <c r="T45" s="47"/>
      <c r="U45" s="47"/>
      <c r="V45" s="47"/>
    </row>
    <row r="46" spans="1:22" hidden="1" outlineLevel="2">
      <c r="A46" s="38">
        <v>4</v>
      </c>
      <c r="B46" s="2" t="s">
        <v>532</v>
      </c>
      <c r="C46" s="38">
        <v>4</v>
      </c>
      <c r="D46" s="39" t="s">
        <v>578</v>
      </c>
      <c r="E46" s="118" t="s">
        <v>1242</v>
      </c>
      <c r="F46" s="79"/>
      <c r="G46" s="63"/>
      <c r="H46" s="63"/>
      <c r="I46" s="64"/>
      <c r="J46" s="64"/>
      <c r="K46" s="65"/>
      <c r="L46" s="66"/>
      <c r="M46" s="65"/>
      <c r="N46" s="65"/>
      <c r="O46" s="67"/>
      <c r="P46" s="67"/>
      <c r="R46" s="52">
        <v>550</v>
      </c>
      <c r="S46" s="52">
        <v>700</v>
      </c>
      <c r="T46" s="52"/>
      <c r="U46" s="52"/>
      <c r="V46" s="52">
        <f>SUM(R46:U46)</f>
        <v>1250</v>
      </c>
    </row>
    <row r="47" spans="1:22" hidden="1" outlineLevel="2">
      <c r="A47" s="38">
        <v>4</v>
      </c>
      <c r="B47" s="2" t="s">
        <v>532</v>
      </c>
      <c r="C47" s="38">
        <v>4</v>
      </c>
      <c r="D47" s="39" t="s">
        <v>578</v>
      </c>
      <c r="E47" s="115" t="s">
        <v>580</v>
      </c>
      <c r="F47" s="49">
        <v>400</v>
      </c>
      <c r="G47" s="141"/>
      <c r="H47" s="141">
        <v>0</v>
      </c>
      <c r="I47" s="50"/>
      <c r="J47" s="50">
        <v>0</v>
      </c>
      <c r="K47" s="139"/>
      <c r="L47" s="140"/>
      <c r="M47" s="143"/>
      <c r="N47" s="144">
        <v>0.37361111111111112</v>
      </c>
      <c r="O47" s="3"/>
      <c r="P47" s="3"/>
      <c r="R47" s="52"/>
      <c r="S47" s="52"/>
      <c r="T47" s="52"/>
      <c r="U47" s="52"/>
      <c r="V47" s="52"/>
    </row>
    <row r="48" spans="1:22" hidden="1" outlineLevel="2">
      <c r="A48" s="38">
        <v>4</v>
      </c>
      <c r="B48" s="2" t="s">
        <v>532</v>
      </c>
      <c r="C48" s="38">
        <v>4</v>
      </c>
      <c r="D48" s="39" t="s">
        <v>578</v>
      </c>
      <c r="E48" s="115" t="s">
        <v>581</v>
      </c>
      <c r="F48" s="49">
        <v>903</v>
      </c>
      <c r="G48" s="141">
        <v>2.9</v>
      </c>
      <c r="H48" s="141">
        <f>H47+G48</f>
        <v>2.9</v>
      </c>
      <c r="I48" s="50">
        <v>5.5555555555555552E-2</v>
      </c>
      <c r="J48" s="50">
        <f>J45+I48</f>
        <v>5.5555555555555552E-2</v>
      </c>
      <c r="K48" s="142">
        <f>M48-N47</f>
        <v>4.8611111111111105E-2</v>
      </c>
      <c r="L48" s="140">
        <f>N48-M48</f>
        <v>1.3888888888888895E-2</v>
      </c>
      <c r="M48" s="143">
        <v>0.42222222222222222</v>
      </c>
      <c r="N48" s="143">
        <v>0.43611111111111112</v>
      </c>
      <c r="O48" s="3" t="s">
        <v>544</v>
      </c>
      <c r="P48" s="3"/>
      <c r="R48" s="52"/>
      <c r="S48" s="52"/>
      <c r="T48" s="52"/>
      <c r="U48" s="52"/>
      <c r="V48" s="52"/>
    </row>
    <row r="49" spans="1:22" hidden="1" outlineLevel="2">
      <c r="A49" s="38">
        <v>4</v>
      </c>
      <c r="B49" s="2" t="s">
        <v>532</v>
      </c>
      <c r="C49" s="38">
        <v>4</v>
      </c>
      <c r="D49" s="39" t="s">
        <v>578</v>
      </c>
      <c r="E49" s="115" t="s">
        <v>582</v>
      </c>
      <c r="F49" s="49">
        <v>520</v>
      </c>
      <c r="G49" s="141">
        <v>3.3000000000000003</v>
      </c>
      <c r="H49" s="141">
        <f>H48+G49</f>
        <v>6.2</v>
      </c>
      <c r="I49" s="50">
        <v>4.8611111111111112E-2</v>
      </c>
      <c r="J49" s="50">
        <f>J48+I49</f>
        <v>0.10416666666666666</v>
      </c>
      <c r="K49" s="142">
        <f>M49-N48</f>
        <v>4.3750000000000011E-2</v>
      </c>
      <c r="L49" s="140">
        <f>N49-M49</f>
        <v>0</v>
      </c>
      <c r="M49" s="143">
        <v>0.47986111111111113</v>
      </c>
      <c r="N49" s="143">
        <v>0.47986111111111113</v>
      </c>
      <c r="O49" s="3"/>
      <c r="P49" s="3"/>
      <c r="R49" s="52"/>
      <c r="S49" s="52"/>
      <c r="T49" s="52"/>
      <c r="U49" s="52"/>
      <c r="V49" s="52"/>
    </row>
    <row r="50" spans="1:22" hidden="1" outlineLevel="2">
      <c r="A50" s="38">
        <v>4</v>
      </c>
      <c r="B50" s="2" t="s">
        <v>532</v>
      </c>
      <c r="C50" s="38">
        <v>4</v>
      </c>
      <c r="D50" s="39" t="s">
        <v>578</v>
      </c>
      <c r="E50" s="115" t="s">
        <v>583</v>
      </c>
      <c r="F50" s="49">
        <v>280</v>
      </c>
      <c r="G50" s="141">
        <v>1.7999999999999998</v>
      </c>
      <c r="H50" s="141">
        <f>H49+G50</f>
        <v>8</v>
      </c>
      <c r="I50" s="50">
        <v>2.7777777777777776E-2</v>
      </c>
      <c r="J50" s="50">
        <f>J48+I50</f>
        <v>8.3333333333333329E-2</v>
      </c>
      <c r="K50" s="142">
        <f>M50-N49</f>
        <v>2.2222222222222199E-2</v>
      </c>
      <c r="L50" s="140">
        <f>N50-M50</f>
        <v>6.2499999999999778E-3</v>
      </c>
      <c r="M50" s="143">
        <v>0.50208333333333333</v>
      </c>
      <c r="N50" s="143">
        <v>0.5083333333333333</v>
      </c>
      <c r="O50" s="3"/>
      <c r="P50" s="3"/>
      <c r="R50" s="52"/>
      <c r="S50" s="52"/>
      <c r="T50" s="52"/>
      <c r="U50" s="52"/>
      <c r="V50" s="52"/>
    </row>
    <row r="51" spans="1:22" hidden="1" outlineLevel="2">
      <c r="A51" s="38">
        <v>4</v>
      </c>
      <c r="B51" s="2" t="s">
        <v>532</v>
      </c>
      <c r="C51" s="38">
        <v>4</v>
      </c>
      <c r="D51" s="39" t="s">
        <v>578</v>
      </c>
      <c r="E51" s="115" t="s">
        <v>1476</v>
      </c>
      <c r="F51" s="49"/>
      <c r="G51" s="141">
        <v>1.2</v>
      </c>
      <c r="H51" s="141">
        <f>H50+G51</f>
        <v>9.1999999999999993</v>
      </c>
      <c r="I51" s="50">
        <v>1.3888888888888888E-2</v>
      </c>
      <c r="J51" s="50">
        <f>J49+I51</f>
        <v>0.11805555555555555</v>
      </c>
      <c r="K51" s="142">
        <f>M51-N50</f>
        <v>1.2500000000000067E-2</v>
      </c>
      <c r="L51" s="140"/>
      <c r="M51" s="144">
        <v>0.52083333333333337</v>
      </c>
      <c r="N51" s="143">
        <v>0.52777777777777779</v>
      </c>
      <c r="O51" s="3" t="s">
        <v>547</v>
      </c>
      <c r="P51" s="3"/>
      <c r="R51" s="52"/>
      <c r="S51" s="52"/>
      <c r="T51" s="52"/>
      <c r="U51" s="52"/>
      <c r="V51" s="52"/>
    </row>
    <row r="52" spans="1:22" hidden="1" outlineLevel="2">
      <c r="A52" s="38">
        <v>4</v>
      </c>
      <c r="B52" s="2" t="s">
        <v>532</v>
      </c>
      <c r="C52" s="38">
        <v>4</v>
      </c>
      <c r="D52" s="39" t="s">
        <v>578</v>
      </c>
      <c r="E52" s="40" t="s">
        <v>1243</v>
      </c>
      <c r="F52" s="79"/>
      <c r="G52" s="63"/>
      <c r="H52" s="63"/>
      <c r="I52" s="64"/>
      <c r="J52" s="64"/>
      <c r="K52" s="65"/>
      <c r="L52" s="66"/>
      <c r="M52" s="65"/>
      <c r="N52" s="65"/>
      <c r="O52" s="67"/>
      <c r="P52" s="67"/>
      <c r="R52" s="54"/>
      <c r="S52" s="54"/>
      <c r="T52" s="54"/>
      <c r="U52" s="54"/>
      <c r="V52" s="54"/>
    </row>
    <row r="53" spans="1:22" hidden="1" outlineLevel="1" collapsed="1">
      <c r="A53" s="148" t="s">
        <v>2138</v>
      </c>
      <c r="B53" s="149"/>
      <c r="C53" s="150">
        <v>4</v>
      </c>
      <c r="D53" s="151" t="s">
        <v>578</v>
      </c>
      <c r="E53" s="152" t="s">
        <v>2139</v>
      </c>
      <c r="F53" s="169" t="s">
        <v>2555</v>
      </c>
      <c r="G53" s="154">
        <f>SUBTOTAL(9,G47:G51)</f>
        <v>9.1999999999999993</v>
      </c>
      <c r="H53" s="154"/>
      <c r="I53" s="156">
        <f>SUBTOTAL(9,I47:I51)</f>
        <v>0.14583333333333331</v>
      </c>
      <c r="J53" s="156"/>
      <c r="K53" s="157">
        <f>SUBTOTAL(9,K47:K51)</f>
        <v>0.12708333333333338</v>
      </c>
      <c r="L53" s="157">
        <f>SUBTOTAL(9,L47:L51)</f>
        <v>2.0138888888888873E-2</v>
      </c>
      <c r="M53" s="157">
        <f>M51-N47</f>
        <v>0.14722222222222225</v>
      </c>
      <c r="N53" s="158" t="s">
        <v>552</v>
      </c>
      <c r="O53" s="149" t="s">
        <v>585</v>
      </c>
      <c r="P53" s="149">
        <v>2</v>
      </c>
      <c r="R53" s="55">
        <f>SUM(R45:R52)</f>
        <v>550</v>
      </c>
      <c r="S53" s="55">
        <f>SUM(S45:S52)</f>
        <v>700</v>
      </c>
      <c r="T53" s="55">
        <f>SUM(T45:T52)</f>
        <v>0</v>
      </c>
      <c r="U53" s="55">
        <f>SUM(U45:U52)</f>
        <v>0</v>
      </c>
      <c r="V53" s="55">
        <f>SUM(V45:V52)</f>
        <v>1250</v>
      </c>
    </row>
    <row r="54" spans="1:22" hidden="1" outlineLevel="2">
      <c r="A54" s="38">
        <v>5</v>
      </c>
      <c r="B54" s="2" t="s">
        <v>532</v>
      </c>
      <c r="C54" s="38">
        <v>5</v>
      </c>
      <c r="D54" s="39" t="s">
        <v>586</v>
      </c>
      <c r="E54" s="40" t="s">
        <v>1244</v>
      </c>
      <c r="F54" s="69"/>
      <c r="G54" s="58"/>
      <c r="H54" s="58"/>
      <c r="I54" s="59"/>
      <c r="J54" s="59"/>
      <c r="K54" s="60"/>
      <c r="L54" s="61"/>
      <c r="M54" s="60"/>
      <c r="N54" s="60"/>
      <c r="O54" s="68"/>
      <c r="P54" s="68"/>
      <c r="R54" s="47"/>
      <c r="S54" s="47"/>
      <c r="T54" s="47"/>
      <c r="U54" s="47"/>
      <c r="V54" s="47"/>
    </row>
    <row r="55" spans="1:22" hidden="1" outlineLevel="2">
      <c r="A55" s="38">
        <v>5</v>
      </c>
      <c r="B55" s="2" t="s">
        <v>532</v>
      </c>
      <c r="C55" s="38">
        <v>5</v>
      </c>
      <c r="D55" s="39" t="s">
        <v>586</v>
      </c>
      <c r="E55" s="115" t="s">
        <v>583</v>
      </c>
      <c r="F55" s="49">
        <v>280</v>
      </c>
      <c r="G55" s="141"/>
      <c r="H55" s="141">
        <v>0</v>
      </c>
      <c r="I55" s="50"/>
      <c r="J55" s="50">
        <v>0</v>
      </c>
      <c r="K55" s="139"/>
      <c r="L55" s="140"/>
      <c r="M55" s="143"/>
      <c r="N55" s="144">
        <v>0.52916666666666667</v>
      </c>
      <c r="O55" s="3"/>
      <c r="P55" s="3"/>
      <c r="R55" s="52"/>
      <c r="S55" s="52"/>
      <c r="T55" s="52"/>
      <c r="U55" s="52"/>
      <c r="V55" s="52"/>
    </row>
    <row r="56" spans="1:22" hidden="1" outlineLevel="2">
      <c r="A56" s="38">
        <v>5</v>
      </c>
      <c r="B56" s="2" t="s">
        <v>532</v>
      </c>
      <c r="C56" s="38">
        <v>5</v>
      </c>
      <c r="D56" s="39" t="s">
        <v>586</v>
      </c>
      <c r="E56" s="115" t="s">
        <v>587</v>
      </c>
      <c r="F56" s="49"/>
      <c r="G56" s="141">
        <v>1</v>
      </c>
      <c r="H56" s="141">
        <f t="shared" ref="H56:H65" si="12">H55+G56</f>
        <v>1</v>
      </c>
      <c r="I56" s="50">
        <v>1.3888888888888888E-2</v>
      </c>
      <c r="J56" s="50">
        <f>J54+I56</f>
        <v>1.3888888888888888E-2</v>
      </c>
      <c r="K56" s="142">
        <f t="shared" ref="K56:K65" si="13">M56-N55</f>
        <v>1.2499999999999956E-2</v>
      </c>
      <c r="L56" s="140">
        <f t="shared" ref="L56:L64" si="14">N56-M56</f>
        <v>0</v>
      </c>
      <c r="M56" s="143">
        <v>0.54166666666666663</v>
      </c>
      <c r="N56" s="143">
        <v>0.54166666666666663</v>
      </c>
      <c r="O56" s="3"/>
      <c r="P56" s="3"/>
      <c r="R56" s="52"/>
      <c r="S56" s="52"/>
      <c r="T56" s="52"/>
      <c r="U56" s="52"/>
      <c r="V56" s="52"/>
    </row>
    <row r="57" spans="1:22" hidden="1" outlineLevel="2">
      <c r="A57" s="38">
        <v>5</v>
      </c>
      <c r="B57" s="2" t="s">
        <v>532</v>
      </c>
      <c r="C57" s="38">
        <v>5</v>
      </c>
      <c r="D57" s="39" t="s">
        <v>586</v>
      </c>
      <c r="E57" s="115" t="s">
        <v>588</v>
      </c>
      <c r="F57" s="49">
        <v>500</v>
      </c>
      <c r="G57" s="141">
        <v>1.1000000000000001</v>
      </c>
      <c r="H57" s="141">
        <f t="shared" si="12"/>
        <v>2.1</v>
      </c>
      <c r="I57" s="50">
        <v>2.7777777777777776E-2</v>
      </c>
      <c r="J57" s="50">
        <f t="shared" ref="J57:J65" si="15">J56+I57</f>
        <v>4.1666666666666664E-2</v>
      </c>
      <c r="K57" s="142">
        <f t="shared" si="13"/>
        <v>2.2916666666666696E-2</v>
      </c>
      <c r="L57" s="140">
        <f t="shared" si="14"/>
        <v>0</v>
      </c>
      <c r="M57" s="143">
        <v>0.56458333333333333</v>
      </c>
      <c r="N57" s="143">
        <v>0.56458333333333333</v>
      </c>
      <c r="O57" s="3"/>
      <c r="P57" s="3"/>
      <c r="R57" s="52"/>
      <c r="S57" s="52"/>
      <c r="T57" s="52"/>
      <c r="U57" s="52"/>
      <c r="V57" s="52"/>
    </row>
    <row r="58" spans="1:22" hidden="1" outlineLevel="2">
      <c r="A58" s="38">
        <v>5</v>
      </c>
      <c r="B58" s="2" t="s">
        <v>532</v>
      </c>
      <c r="C58" s="38">
        <v>5</v>
      </c>
      <c r="D58" s="39" t="s">
        <v>586</v>
      </c>
      <c r="E58" s="115" t="s">
        <v>589</v>
      </c>
      <c r="F58" s="49"/>
      <c r="G58" s="141">
        <v>0.69999999999999973</v>
      </c>
      <c r="H58" s="141">
        <f t="shared" si="12"/>
        <v>2.8</v>
      </c>
      <c r="I58" s="50">
        <v>2.0833333333333332E-2</v>
      </c>
      <c r="J58" s="50">
        <f t="shared" si="15"/>
        <v>6.25E-2</v>
      </c>
      <c r="K58" s="142">
        <f t="shared" si="13"/>
        <v>1.736111111111116E-2</v>
      </c>
      <c r="L58" s="140">
        <f t="shared" si="14"/>
        <v>0</v>
      </c>
      <c r="M58" s="143">
        <v>0.58194444444444449</v>
      </c>
      <c r="N58" s="143">
        <v>0.58194444444444449</v>
      </c>
      <c r="O58" s="3"/>
      <c r="P58" s="3"/>
      <c r="R58" s="52"/>
      <c r="S58" s="52"/>
      <c r="T58" s="52"/>
      <c r="U58" s="52"/>
      <c r="V58" s="52"/>
    </row>
    <row r="59" spans="1:22" hidden="1" outlineLevel="2">
      <c r="A59" s="38">
        <v>5</v>
      </c>
      <c r="B59" s="2" t="s">
        <v>532</v>
      </c>
      <c r="C59" s="38">
        <v>5</v>
      </c>
      <c r="D59" s="39" t="s">
        <v>586</v>
      </c>
      <c r="E59" s="115" t="s">
        <v>590</v>
      </c>
      <c r="F59" s="49"/>
      <c r="G59" s="141">
        <v>0.60000000000000009</v>
      </c>
      <c r="H59" s="141">
        <f t="shared" si="12"/>
        <v>3.4</v>
      </c>
      <c r="I59" s="50">
        <v>2.0833333333333332E-2</v>
      </c>
      <c r="J59" s="50">
        <f t="shared" si="15"/>
        <v>8.3333333333333329E-2</v>
      </c>
      <c r="K59" s="142">
        <f t="shared" si="13"/>
        <v>2.9166666666666563E-2</v>
      </c>
      <c r="L59" s="140">
        <f t="shared" si="14"/>
        <v>3.4722222222223209E-3</v>
      </c>
      <c r="M59" s="143">
        <v>0.61111111111111105</v>
      </c>
      <c r="N59" s="143">
        <v>0.61458333333333337</v>
      </c>
      <c r="O59" s="3"/>
      <c r="P59" s="3"/>
      <c r="R59" s="52"/>
      <c r="S59" s="52"/>
      <c r="T59" s="52"/>
      <c r="U59" s="52"/>
      <c r="V59" s="52"/>
    </row>
    <row r="60" spans="1:22" hidden="1" outlineLevel="2">
      <c r="A60" s="38">
        <v>5</v>
      </c>
      <c r="B60" s="2" t="s">
        <v>532</v>
      </c>
      <c r="C60" s="38">
        <v>5</v>
      </c>
      <c r="D60" s="39" t="s">
        <v>586</v>
      </c>
      <c r="E60" s="115" t="s">
        <v>591</v>
      </c>
      <c r="F60" s="49">
        <v>1054</v>
      </c>
      <c r="G60" s="141">
        <v>0.80000000000000027</v>
      </c>
      <c r="H60" s="141">
        <f t="shared" si="12"/>
        <v>4.2</v>
      </c>
      <c r="I60" s="50">
        <v>2.0833333333333332E-2</v>
      </c>
      <c r="J60" s="50">
        <f t="shared" si="15"/>
        <v>0.10416666666666666</v>
      </c>
      <c r="K60" s="142">
        <f t="shared" si="13"/>
        <v>2.0833333333333259E-2</v>
      </c>
      <c r="L60" s="140">
        <f t="shared" si="14"/>
        <v>6.9444444444444198E-3</v>
      </c>
      <c r="M60" s="143">
        <v>0.63541666666666663</v>
      </c>
      <c r="N60" s="143">
        <v>0.64236111111111105</v>
      </c>
      <c r="O60" s="3" t="s">
        <v>544</v>
      </c>
      <c r="P60" s="3"/>
      <c r="R60" s="52"/>
      <c r="S60" s="52"/>
      <c r="T60" s="52"/>
      <c r="U60" s="52"/>
      <c r="V60" s="52"/>
    </row>
    <row r="61" spans="1:22" hidden="1" outlineLevel="2">
      <c r="A61" s="38">
        <v>5</v>
      </c>
      <c r="B61" s="2" t="s">
        <v>532</v>
      </c>
      <c r="C61" s="38">
        <v>5</v>
      </c>
      <c r="D61" s="39" t="s">
        <v>586</v>
      </c>
      <c r="E61" s="115" t="s">
        <v>592</v>
      </c>
      <c r="F61" s="49"/>
      <c r="G61" s="141">
        <v>0.70000000000000018</v>
      </c>
      <c r="H61" s="141">
        <f t="shared" si="12"/>
        <v>4.9000000000000004</v>
      </c>
      <c r="I61" s="50">
        <v>1.3888888888888888E-2</v>
      </c>
      <c r="J61" s="50">
        <f t="shared" si="15"/>
        <v>0.11805555555555555</v>
      </c>
      <c r="K61" s="142">
        <f t="shared" si="13"/>
        <v>1.2500000000000067E-2</v>
      </c>
      <c r="L61" s="140">
        <f t="shared" si="14"/>
        <v>9.0277777777777457E-3</v>
      </c>
      <c r="M61" s="143">
        <v>0.65486111111111112</v>
      </c>
      <c r="N61" s="143">
        <v>0.66388888888888886</v>
      </c>
      <c r="O61" s="3" t="s">
        <v>593</v>
      </c>
      <c r="P61" s="3"/>
      <c r="R61" s="52"/>
      <c r="S61" s="52"/>
      <c r="T61" s="52"/>
      <c r="U61" s="52"/>
      <c r="V61" s="52"/>
    </row>
    <row r="62" spans="1:22" hidden="1" outlineLevel="2">
      <c r="A62" s="38">
        <v>5</v>
      </c>
      <c r="B62" s="2" t="s">
        <v>532</v>
      </c>
      <c r="C62" s="38">
        <v>5</v>
      </c>
      <c r="D62" s="39" t="s">
        <v>586</v>
      </c>
      <c r="E62" s="115" t="s">
        <v>594</v>
      </c>
      <c r="F62" s="49"/>
      <c r="G62" s="141">
        <v>0.70000000000000018</v>
      </c>
      <c r="H62" s="141">
        <f t="shared" si="12"/>
        <v>5.6000000000000005</v>
      </c>
      <c r="I62" s="50">
        <v>1.3888888888888888E-2</v>
      </c>
      <c r="J62" s="50">
        <f t="shared" si="15"/>
        <v>0.13194444444444445</v>
      </c>
      <c r="K62" s="142">
        <f t="shared" si="13"/>
        <v>9.7222222222222987E-3</v>
      </c>
      <c r="L62" s="140">
        <f t="shared" si="14"/>
        <v>0</v>
      </c>
      <c r="M62" s="143">
        <v>0.67361111111111116</v>
      </c>
      <c r="N62" s="143">
        <v>0.67361111111111116</v>
      </c>
      <c r="O62" s="3"/>
      <c r="P62" s="3"/>
      <c r="R62" s="52"/>
      <c r="S62" s="52"/>
      <c r="T62" s="52"/>
      <c r="U62" s="52"/>
      <c r="V62" s="52"/>
    </row>
    <row r="63" spans="1:22" hidden="1" outlineLevel="2">
      <c r="A63" s="38">
        <v>5</v>
      </c>
      <c r="B63" s="2" t="s">
        <v>532</v>
      </c>
      <c r="C63" s="38">
        <v>5</v>
      </c>
      <c r="D63" s="39" t="s">
        <v>586</v>
      </c>
      <c r="E63" s="115" t="s">
        <v>590</v>
      </c>
      <c r="F63" s="49"/>
      <c r="G63" s="141">
        <v>0.60000000000000009</v>
      </c>
      <c r="H63" s="141">
        <f t="shared" si="12"/>
        <v>6.2000000000000011</v>
      </c>
      <c r="I63" s="50">
        <v>1.3888888888888888E-2</v>
      </c>
      <c r="J63" s="50">
        <f t="shared" si="15"/>
        <v>0.14583333333333334</v>
      </c>
      <c r="K63" s="142">
        <f t="shared" si="13"/>
        <v>1.8055555555555602E-2</v>
      </c>
      <c r="L63" s="140">
        <f t="shared" si="14"/>
        <v>0</v>
      </c>
      <c r="M63" s="143">
        <v>0.69166666666666676</v>
      </c>
      <c r="N63" s="143">
        <v>0.69166666666666676</v>
      </c>
      <c r="O63" s="3"/>
      <c r="P63" s="3"/>
      <c r="R63" s="52"/>
      <c r="S63" s="52"/>
      <c r="T63" s="52"/>
      <c r="U63" s="52"/>
      <c r="V63" s="52"/>
    </row>
    <row r="64" spans="1:22" hidden="1" outlineLevel="2">
      <c r="A64" s="38">
        <v>5</v>
      </c>
      <c r="B64" s="2" t="s">
        <v>532</v>
      </c>
      <c r="C64" s="38">
        <v>5</v>
      </c>
      <c r="D64" s="39" t="s">
        <v>586</v>
      </c>
      <c r="E64" s="115" t="s">
        <v>589</v>
      </c>
      <c r="F64" s="49"/>
      <c r="G64" s="141">
        <v>0.69999999999999973</v>
      </c>
      <c r="H64" s="141">
        <f t="shared" si="12"/>
        <v>6.9</v>
      </c>
      <c r="I64" s="50">
        <v>1.3888888888888888E-2</v>
      </c>
      <c r="J64" s="50">
        <f t="shared" si="15"/>
        <v>0.15972222222222224</v>
      </c>
      <c r="K64" s="142">
        <f t="shared" si="13"/>
        <v>2.0833333333333259E-2</v>
      </c>
      <c r="L64" s="140">
        <f t="shared" si="14"/>
        <v>0</v>
      </c>
      <c r="M64" s="143">
        <v>0.71250000000000002</v>
      </c>
      <c r="N64" s="143">
        <v>0.71250000000000002</v>
      </c>
      <c r="O64" s="3"/>
      <c r="P64" s="3"/>
      <c r="R64" s="52"/>
      <c r="S64" s="52"/>
      <c r="T64" s="52"/>
      <c r="U64" s="52"/>
      <c r="V64" s="52"/>
    </row>
    <row r="65" spans="1:22" hidden="1" outlineLevel="2">
      <c r="A65" s="38">
        <v>5</v>
      </c>
      <c r="B65" s="2" t="s">
        <v>532</v>
      </c>
      <c r="C65" s="38">
        <v>5</v>
      </c>
      <c r="D65" s="39" t="s">
        <v>586</v>
      </c>
      <c r="E65" s="115" t="s">
        <v>595</v>
      </c>
      <c r="F65" s="49">
        <v>280</v>
      </c>
      <c r="G65" s="141">
        <v>1.1000000000000001</v>
      </c>
      <c r="H65" s="141">
        <f t="shared" si="12"/>
        <v>8</v>
      </c>
      <c r="I65" s="50">
        <v>2.0833333333333332E-2</v>
      </c>
      <c r="J65" s="50">
        <f t="shared" si="15"/>
        <v>0.18055555555555558</v>
      </c>
      <c r="K65" s="142">
        <f t="shared" si="13"/>
        <v>3.0555555555555447E-2</v>
      </c>
      <c r="L65" s="140"/>
      <c r="M65" s="144">
        <v>0.74305555555555547</v>
      </c>
      <c r="N65" s="143"/>
      <c r="O65" s="3"/>
      <c r="P65" s="3"/>
      <c r="R65" s="52"/>
      <c r="S65" s="52"/>
      <c r="T65" s="52"/>
      <c r="U65" s="52"/>
      <c r="V65" s="52"/>
    </row>
    <row r="66" spans="1:22" hidden="1" outlineLevel="2">
      <c r="A66" s="38">
        <v>5</v>
      </c>
      <c r="B66" s="2" t="s">
        <v>532</v>
      </c>
      <c r="C66" s="38">
        <v>5</v>
      </c>
      <c r="D66" s="39" t="s">
        <v>586</v>
      </c>
      <c r="E66" s="115" t="s">
        <v>1577</v>
      </c>
      <c r="F66" s="49"/>
      <c r="G66" s="33" t="s">
        <v>1477</v>
      </c>
      <c r="H66" s="33" t="s">
        <v>1480</v>
      </c>
      <c r="I66" s="33" t="s">
        <v>1483</v>
      </c>
      <c r="J66" s="33" t="s">
        <v>1485</v>
      </c>
      <c r="K66" s="3" t="s">
        <v>1488</v>
      </c>
      <c r="L66" s="61"/>
      <c r="M66" s="60"/>
      <c r="N66" s="60"/>
      <c r="O66" s="62"/>
      <c r="P66" s="62"/>
      <c r="R66" s="52"/>
      <c r="S66" s="52"/>
      <c r="T66" s="52"/>
      <c r="U66" s="52"/>
      <c r="V66" s="52"/>
    </row>
    <row r="67" spans="1:22" hidden="1" outlineLevel="2">
      <c r="A67" s="38">
        <v>5</v>
      </c>
      <c r="B67" s="2" t="s">
        <v>532</v>
      </c>
      <c r="C67" s="38">
        <v>5</v>
      </c>
      <c r="D67" s="39" t="s">
        <v>586</v>
      </c>
      <c r="E67" s="115" t="s">
        <v>1578</v>
      </c>
      <c r="F67" s="49"/>
      <c r="G67" s="33" t="s">
        <v>1478</v>
      </c>
      <c r="H67" s="33" t="s">
        <v>1481</v>
      </c>
      <c r="I67" s="33" t="s">
        <v>1484</v>
      </c>
      <c r="J67" s="33" t="s">
        <v>1486</v>
      </c>
      <c r="K67" s="3" t="s">
        <v>1488</v>
      </c>
      <c r="L67" s="61"/>
      <c r="M67" s="60"/>
      <c r="N67" s="60"/>
      <c r="O67" s="62"/>
      <c r="P67" s="62"/>
      <c r="R67" s="52"/>
      <c r="S67" s="52"/>
      <c r="T67" s="52"/>
      <c r="U67" s="52"/>
      <c r="V67" s="52"/>
    </row>
    <row r="68" spans="1:22" hidden="1" outlineLevel="2">
      <c r="A68" s="38">
        <v>5</v>
      </c>
      <c r="B68" s="2" t="s">
        <v>532</v>
      </c>
      <c r="C68" s="38">
        <v>5</v>
      </c>
      <c r="D68" s="39" t="s">
        <v>586</v>
      </c>
      <c r="E68" s="115" t="s">
        <v>1579</v>
      </c>
      <c r="F68" s="49"/>
      <c r="G68" s="33" t="s">
        <v>1479</v>
      </c>
      <c r="H68" s="33" t="s">
        <v>1482</v>
      </c>
      <c r="I68" s="33" t="s">
        <v>1484</v>
      </c>
      <c r="J68" s="33" t="s">
        <v>1487</v>
      </c>
      <c r="K68" s="3" t="s">
        <v>1488</v>
      </c>
      <c r="L68" s="61"/>
      <c r="M68" s="60"/>
      <c r="N68" s="60"/>
      <c r="O68" s="62"/>
      <c r="P68" s="62"/>
      <c r="R68" s="52"/>
      <c r="S68" s="52"/>
      <c r="T68" s="52"/>
      <c r="U68" s="52"/>
      <c r="V68" s="52"/>
    </row>
    <row r="69" spans="1:22" hidden="1" outlineLevel="2">
      <c r="A69" s="38">
        <v>5</v>
      </c>
      <c r="B69" s="2" t="s">
        <v>532</v>
      </c>
      <c r="C69" s="38">
        <v>5</v>
      </c>
      <c r="D69" s="39" t="s">
        <v>586</v>
      </c>
      <c r="E69" s="117" t="s">
        <v>1245</v>
      </c>
      <c r="F69" s="69"/>
      <c r="G69" s="58"/>
      <c r="H69" s="58"/>
      <c r="I69" s="59"/>
      <c r="J69" s="59"/>
      <c r="K69" s="60"/>
      <c r="L69" s="61"/>
      <c r="M69" s="60"/>
      <c r="N69" s="60"/>
      <c r="O69" s="62"/>
      <c r="P69" s="62"/>
      <c r="R69" s="52">
        <v>550</v>
      </c>
      <c r="S69" s="52">
        <v>470</v>
      </c>
      <c r="T69" s="52"/>
      <c r="U69" s="52"/>
      <c r="V69" s="52">
        <f>SUM(R69:U69)</f>
        <v>1020</v>
      </c>
    </row>
    <row r="70" spans="1:22" hidden="1" outlineLevel="2">
      <c r="A70" s="38">
        <v>5</v>
      </c>
      <c r="B70" s="2" t="s">
        <v>532</v>
      </c>
      <c r="C70" s="38">
        <v>5</v>
      </c>
      <c r="D70" s="39" t="s">
        <v>586</v>
      </c>
      <c r="E70" s="118" t="s">
        <v>1499</v>
      </c>
      <c r="F70" s="79"/>
      <c r="G70" s="63"/>
      <c r="H70" s="63"/>
      <c r="I70" s="64"/>
      <c r="J70" s="64"/>
      <c r="K70" s="65"/>
      <c r="L70" s="66"/>
      <c r="M70" s="65"/>
      <c r="N70" s="65"/>
      <c r="O70" s="67"/>
      <c r="P70" s="67"/>
      <c r="R70" s="54"/>
      <c r="S70" s="54"/>
      <c r="T70" s="54"/>
      <c r="U70" s="54"/>
      <c r="V70" s="54"/>
    </row>
    <row r="71" spans="1:22" hidden="1" outlineLevel="1" collapsed="1">
      <c r="A71" s="148" t="s">
        <v>2143</v>
      </c>
      <c r="B71" s="149"/>
      <c r="C71" s="150">
        <v>5</v>
      </c>
      <c r="D71" s="151" t="s">
        <v>586</v>
      </c>
      <c r="E71" s="152" t="s">
        <v>2139</v>
      </c>
      <c r="F71" s="169" t="s">
        <v>2556</v>
      </c>
      <c r="G71" s="154">
        <f>SUBTOTAL(9,G55:G68)</f>
        <v>8</v>
      </c>
      <c r="H71" s="154"/>
      <c r="I71" s="156">
        <f>SUBTOTAL(9,I55:I68)</f>
        <v>0.18055555555555558</v>
      </c>
      <c r="J71" s="156"/>
      <c r="K71" s="157">
        <f>SUBTOTAL(9,K55:K68)</f>
        <v>0.19444444444444431</v>
      </c>
      <c r="L71" s="157">
        <f>SUBTOTAL(9,L55:L68)</f>
        <v>1.9444444444444486E-2</v>
      </c>
      <c r="M71" s="157">
        <f>M65-N55</f>
        <v>0.2138888888888888</v>
      </c>
      <c r="N71" s="158" t="s">
        <v>552</v>
      </c>
      <c r="O71" s="149" t="s">
        <v>596</v>
      </c>
      <c r="P71" s="149">
        <v>3</v>
      </c>
      <c r="R71" s="55">
        <f>SUM(R54:R70)</f>
        <v>550</v>
      </c>
      <c r="S71" s="55">
        <f>SUM(S54:S70)</f>
        <v>470</v>
      </c>
      <c r="T71" s="55">
        <f>SUM(T54:T70)</f>
        <v>0</v>
      </c>
      <c r="U71" s="55">
        <f>SUM(U54:U70)</f>
        <v>0</v>
      </c>
      <c r="V71" s="55">
        <f>SUM(V54:V70)</f>
        <v>1020</v>
      </c>
    </row>
    <row r="72" spans="1:22" hidden="1" outlineLevel="2">
      <c r="A72" s="38">
        <v>6</v>
      </c>
      <c r="B72" s="2" t="s">
        <v>532</v>
      </c>
      <c r="C72" s="38">
        <v>6</v>
      </c>
      <c r="D72" s="39" t="s">
        <v>597</v>
      </c>
      <c r="E72" s="117" t="s">
        <v>598</v>
      </c>
      <c r="F72" s="69"/>
      <c r="G72" s="58"/>
      <c r="H72" s="58"/>
      <c r="I72" s="59"/>
      <c r="J72" s="59"/>
      <c r="K72" s="60"/>
      <c r="L72" s="61"/>
      <c r="M72" s="60"/>
      <c r="N72" s="60"/>
      <c r="O72" s="68"/>
      <c r="P72" s="68"/>
      <c r="R72" s="47"/>
      <c r="S72" s="47"/>
      <c r="T72" s="47"/>
      <c r="U72" s="47"/>
      <c r="V72" s="47"/>
    </row>
    <row r="73" spans="1:22" hidden="1" outlineLevel="2">
      <c r="A73" s="38">
        <v>6</v>
      </c>
      <c r="B73" s="2" t="s">
        <v>532</v>
      </c>
      <c r="C73" s="38">
        <v>6</v>
      </c>
      <c r="D73" s="39" t="s">
        <v>597</v>
      </c>
      <c r="E73" s="119" t="s">
        <v>1493</v>
      </c>
      <c r="F73" s="22"/>
      <c r="G73" s="73"/>
      <c r="H73" s="73"/>
      <c r="I73" s="74"/>
      <c r="J73" s="74"/>
      <c r="K73" s="75"/>
      <c r="L73" s="76"/>
      <c r="M73" s="75"/>
      <c r="N73" s="75"/>
      <c r="O73" s="77"/>
      <c r="P73" s="77"/>
      <c r="R73" s="52">
        <v>550</v>
      </c>
      <c r="S73" s="52">
        <v>480</v>
      </c>
      <c r="T73" s="52"/>
      <c r="U73" s="52"/>
      <c r="V73" s="52">
        <f>SUM(R73:U73)</f>
        <v>1030</v>
      </c>
    </row>
    <row r="74" spans="1:22" hidden="1" outlineLevel="2">
      <c r="A74" s="38">
        <v>6</v>
      </c>
      <c r="B74" s="2" t="s">
        <v>532</v>
      </c>
      <c r="C74" s="38">
        <v>6</v>
      </c>
      <c r="D74" s="39" t="s">
        <v>597</v>
      </c>
      <c r="E74" s="118" t="s">
        <v>599</v>
      </c>
      <c r="F74" s="79"/>
      <c r="G74" s="63"/>
      <c r="H74" s="63"/>
      <c r="I74" s="64"/>
      <c r="J74" s="64"/>
      <c r="K74" s="65"/>
      <c r="L74" s="66"/>
      <c r="M74" s="65"/>
      <c r="N74" s="65"/>
      <c r="O74" s="67"/>
      <c r="P74" s="67"/>
      <c r="R74" s="52"/>
      <c r="S74" s="52"/>
      <c r="T74" s="52"/>
      <c r="U74" s="52"/>
      <c r="V74" s="52"/>
    </row>
    <row r="75" spans="1:22" hidden="1" outlineLevel="2">
      <c r="A75" s="38">
        <v>6</v>
      </c>
      <c r="B75" s="2" t="s">
        <v>532</v>
      </c>
      <c r="C75" s="38">
        <v>6</v>
      </c>
      <c r="D75" s="39" t="s">
        <v>597</v>
      </c>
      <c r="E75" s="115" t="s">
        <v>1492</v>
      </c>
      <c r="F75" s="49">
        <v>280</v>
      </c>
      <c r="G75" s="141"/>
      <c r="H75" s="141">
        <v>0</v>
      </c>
      <c r="I75" s="50"/>
      <c r="J75" s="50">
        <v>0</v>
      </c>
      <c r="K75" s="139"/>
      <c r="L75" s="140"/>
      <c r="M75" s="143"/>
      <c r="N75" s="144">
        <v>0.36458333333333331</v>
      </c>
      <c r="O75" s="3"/>
      <c r="P75" s="3"/>
      <c r="R75" s="52"/>
      <c r="S75" s="52"/>
      <c r="T75" s="52"/>
      <c r="U75" s="52"/>
      <c r="V75" s="52"/>
    </row>
    <row r="76" spans="1:22" hidden="1" outlineLevel="2">
      <c r="A76" s="38">
        <v>6</v>
      </c>
      <c r="B76" s="2" t="s">
        <v>532</v>
      </c>
      <c r="C76" s="38">
        <v>6</v>
      </c>
      <c r="D76" s="39" t="s">
        <v>597</v>
      </c>
      <c r="E76" s="115" t="s">
        <v>1489</v>
      </c>
      <c r="F76" s="49"/>
      <c r="G76" s="141">
        <v>1.6</v>
      </c>
      <c r="H76" s="141">
        <f t="shared" ref="H76:H82" si="16">H75+G76</f>
        <v>1.6</v>
      </c>
      <c r="I76" s="50">
        <v>2.083333333333337E-2</v>
      </c>
      <c r="J76" s="50">
        <v>0</v>
      </c>
      <c r="K76" s="142">
        <f t="shared" ref="K76:K82" si="17">M76-N75</f>
        <v>1.7361111111111105E-2</v>
      </c>
      <c r="L76" s="140">
        <f t="shared" ref="L76:L81" si="18">N76-M76</f>
        <v>2.0833333333333814E-3</v>
      </c>
      <c r="M76" s="143">
        <v>0.38194444444444442</v>
      </c>
      <c r="N76" s="143">
        <v>0.3840277777777778</v>
      </c>
      <c r="O76" s="3" t="s">
        <v>1490</v>
      </c>
      <c r="P76" s="3"/>
      <c r="R76" s="52"/>
      <c r="S76" s="52"/>
      <c r="T76" s="52"/>
      <c r="U76" s="52"/>
      <c r="V76" s="52"/>
    </row>
    <row r="77" spans="1:22" hidden="1" outlineLevel="2">
      <c r="A77" s="38">
        <v>6</v>
      </c>
      <c r="B77" s="2" t="s">
        <v>532</v>
      </c>
      <c r="C77" s="38">
        <v>6</v>
      </c>
      <c r="D77" s="39" t="s">
        <v>597</v>
      </c>
      <c r="E77" s="115" t="s">
        <v>1491</v>
      </c>
      <c r="F77" s="49">
        <v>280</v>
      </c>
      <c r="G77" s="141">
        <v>1.8</v>
      </c>
      <c r="H77" s="141">
        <f t="shared" si="16"/>
        <v>3.4000000000000004</v>
      </c>
      <c r="I77" s="50">
        <v>1.7361111111111112E-2</v>
      </c>
      <c r="J77" s="50">
        <v>0</v>
      </c>
      <c r="K77" s="142">
        <f t="shared" si="17"/>
        <v>2.0833333333333315E-2</v>
      </c>
      <c r="L77" s="140">
        <f t="shared" si="18"/>
        <v>0</v>
      </c>
      <c r="M77" s="143">
        <v>0.40486111111111112</v>
      </c>
      <c r="N77" s="143">
        <v>0.40486111111111112</v>
      </c>
      <c r="O77" s="3"/>
      <c r="P77" s="3"/>
      <c r="R77" s="52"/>
      <c r="S77" s="52"/>
      <c r="T77" s="52"/>
      <c r="U77" s="52"/>
      <c r="V77" s="52"/>
    </row>
    <row r="78" spans="1:22" hidden="1" outlineLevel="2">
      <c r="A78" s="38">
        <v>6</v>
      </c>
      <c r="B78" s="2" t="s">
        <v>532</v>
      </c>
      <c r="C78" s="38">
        <v>6</v>
      </c>
      <c r="D78" s="39" t="s">
        <v>597</v>
      </c>
      <c r="E78" s="115" t="s">
        <v>600</v>
      </c>
      <c r="F78" s="49"/>
      <c r="G78" s="141">
        <v>1.6</v>
      </c>
      <c r="H78" s="141">
        <f t="shared" si="16"/>
        <v>5</v>
      </c>
      <c r="I78" s="50">
        <v>2.7777777777777776E-2</v>
      </c>
      <c r="J78" s="50">
        <f>J77+I78</f>
        <v>2.7777777777777776E-2</v>
      </c>
      <c r="K78" s="142">
        <f t="shared" si="17"/>
        <v>2.430555555555558E-2</v>
      </c>
      <c r="L78" s="140">
        <f t="shared" si="18"/>
        <v>1.388888888888884E-3</v>
      </c>
      <c r="M78" s="143">
        <v>0.4291666666666667</v>
      </c>
      <c r="N78" s="143">
        <v>0.43055555555555558</v>
      </c>
      <c r="O78" s="3"/>
      <c r="P78" s="3"/>
      <c r="R78" s="52"/>
      <c r="S78" s="52"/>
      <c r="T78" s="52"/>
      <c r="U78" s="52"/>
      <c r="V78" s="52"/>
    </row>
    <row r="79" spans="1:22" hidden="1" outlineLevel="2">
      <c r="A79" s="38">
        <v>6</v>
      </c>
      <c r="B79" s="2" t="s">
        <v>532</v>
      </c>
      <c r="C79" s="38">
        <v>6</v>
      </c>
      <c r="D79" s="39" t="s">
        <v>597</v>
      </c>
      <c r="E79" s="115" t="s">
        <v>601</v>
      </c>
      <c r="F79" s="49">
        <v>902</v>
      </c>
      <c r="G79" s="141">
        <v>1.6999999999999997</v>
      </c>
      <c r="H79" s="141">
        <f t="shared" si="16"/>
        <v>6.6999999999999993</v>
      </c>
      <c r="I79" s="50">
        <v>4.1666666666666664E-2</v>
      </c>
      <c r="J79" s="50">
        <f>J78+I79</f>
        <v>6.9444444444444448E-2</v>
      </c>
      <c r="K79" s="142">
        <f t="shared" si="17"/>
        <v>3.819444444444442E-2</v>
      </c>
      <c r="L79" s="140">
        <f t="shared" si="18"/>
        <v>6.9444444444444198E-3</v>
      </c>
      <c r="M79" s="143">
        <v>0.46875</v>
      </c>
      <c r="N79" s="143">
        <v>0.47569444444444442</v>
      </c>
      <c r="O79" s="3" t="s">
        <v>602</v>
      </c>
      <c r="P79" s="3"/>
      <c r="R79" s="52"/>
      <c r="S79" s="52"/>
      <c r="T79" s="52"/>
      <c r="U79" s="52"/>
      <c r="V79" s="52"/>
    </row>
    <row r="80" spans="1:22" hidden="1" outlineLevel="2">
      <c r="A80" s="38">
        <v>6</v>
      </c>
      <c r="B80" s="2" t="s">
        <v>532</v>
      </c>
      <c r="C80" s="38">
        <v>6</v>
      </c>
      <c r="D80" s="39" t="s">
        <v>597</v>
      </c>
      <c r="E80" s="115" t="s">
        <v>603</v>
      </c>
      <c r="F80" s="49"/>
      <c r="G80" s="141">
        <v>2.2999999999999998</v>
      </c>
      <c r="H80" s="141">
        <f t="shared" si="16"/>
        <v>9</v>
      </c>
      <c r="I80" s="50">
        <v>4.1666666666666664E-2</v>
      </c>
      <c r="J80" s="50">
        <f>J79+I80</f>
        <v>0.1111111111111111</v>
      </c>
      <c r="K80" s="142">
        <f t="shared" si="17"/>
        <v>3.472222222222221E-2</v>
      </c>
      <c r="L80" s="140">
        <f t="shared" si="18"/>
        <v>6.9444444444444198E-3</v>
      </c>
      <c r="M80" s="143">
        <v>0.51041666666666663</v>
      </c>
      <c r="N80" s="143">
        <v>0.51736111111111105</v>
      </c>
      <c r="O80" s="3" t="s">
        <v>547</v>
      </c>
      <c r="P80" s="3"/>
      <c r="R80" s="52"/>
      <c r="S80" s="52"/>
      <c r="T80" s="52"/>
      <c r="U80" s="52"/>
      <c r="V80" s="52"/>
    </row>
    <row r="81" spans="1:22" hidden="1" outlineLevel="2">
      <c r="A81" s="38">
        <v>6</v>
      </c>
      <c r="B81" s="2" t="s">
        <v>532</v>
      </c>
      <c r="C81" s="38">
        <v>6</v>
      </c>
      <c r="D81" s="39" t="s">
        <v>597</v>
      </c>
      <c r="E81" s="115" t="s">
        <v>604</v>
      </c>
      <c r="F81" s="49"/>
      <c r="G81" s="141">
        <v>3</v>
      </c>
      <c r="H81" s="141">
        <f t="shared" si="16"/>
        <v>12</v>
      </c>
      <c r="I81" s="50">
        <v>4.1666666666666664E-2</v>
      </c>
      <c r="J81" s="50">
        <f>J80+I81</f>
        <v>0.15277777777777776</v>
      </c>
      <c r="K81" s="142">
        <f t="shared" si="17"/>
        <v>3.2638888888888884E-2</v>
      </c>
      <c r="L81" s="140">
        <f t="shared" si="18"/>
        <v>6.94444444444553E-4</v>
      </c>
      <c r="M81" s="143">
        <v>0.54999999999999993</v>
      </c>
      <c r="N81" s="143">
        <v>0.55069444444444449</v>
      </c>
      <c r="O81" s="3"/>
      <c r="P81" s="3"/>
      <c r="R81" s="52"/>
      <c r="S81" s="52"/>
      <c r="T81" s="52"/>
      <c r="U81" s="52"/>
      <c r="V81" s="52"/>
    </row>
    <row r="82" spans="1:22" hidden="1" outlineLevel="2">
      <c r="A82" s="38">
        <v>6</v>
      </c>
      <c r="B82" s="2" t="s">
        <v>532</v>
      </c>
      <c r="C82" s="38">
        <v>6</v>
      </c>
      <c r="D82" s="39" t="s">
        <v>597</v>
      </c>
      <c r="E82" s="115" t="s">
        <v>605</v>
      </c>
      <c r="F82" s="49">
        <v>240</v>
      </c>
      <c r="G82" s="141">
        <v>2.9000000000000004</v>
      </c>
      <c r="H82" s="141">
        <f t="shared" si="16"/>
        <v>14.9</v>
      </c>
      <c r="I82" s="50">
        <v>3.4722222222222224E-2</v>
      </c>
      <c r="J82" s="50">
        <f>J81+I82</f>
        <v>0.1875</v>
      </c>
      <c r="K82" s="142">
        <f t="shared" si="17"/>
        <v>2.9166666666666563E-2</v>
      </c>
      <c r="L82" s="140"/>
      <c r="M82" s="144">
        <v>0.57986111111111105</v>
      </c>
      <c r="N82" s="143"/>
      <c r="O82" s="3"/>
      <c r="P82" s="3"/>
      <c r="R82" s="52"/>
      <c r="S82" s="52"/>
      <c r="T82" s="52"/>
      <c r="U82" s="52"/>
      <c r="V82" s="52"/>
    </row>
    <row r="83" spans="1:22" hidden="1" outlineLevel="2">
      <c r="A83" s="38">
        <v>6</v>
      </c>
      <c r="B83" s="2" t="s">
        <v>532</v>
      </c>
      <c r="C83" s="38">
        <v>6</v>
      </c>
      <c r="D83" s="39" t="s">
        <v>597</v>
      </c>
      <c r="E83" s="40" t="s">
        <v>1543</v>
      </c>
      <c r="F83" s="79"/>
      <c r="G83" s="63"/>
      <c r="H83" s="63"/>
      <c r="I83" s="64"/>
      <c r="J83" s="64"/>
      <c r="K83" s="65"/>
      <c r="L83" s="66"/>
      <c r="M83" s="65"/>
      <c r="N83" s="65"/>
      <c r="O83" s="67"/>
      <c r="P83" s="67"/>
      <c r="R83" s="54">
        <v>712</v>
      </c>
      <c r="S83" s="54"/>
      <c r="T83" s="54"/>
      <c r="U83" s="54"/>
      <c r="V83" s="54">
        <f>SUM(R83:U83)</f>
        <v>712</v>
      </c>
    </row>
    <row r="84" spans="1:22" hidden="1" outlineLevel="1" collapsed="1">
      <c r="A84" s="148" t="s">
        <v>2144</v>
      </c>
      <c r="B84" s="149"/>
      <c r="C84" s="150">
        <v>6</v>
      </c>
      <c r="D84" s="151" t="s">
        <v>597</v>
      </c>
      <c r="E84" s="152" t="s">
        <v>2140</v>
      </c>
      <c r="F84" s="169" t="s">
        <v>2557</v>
      </c>
      <c r="G84" s="154">
        <f>SUBTOTAL(9,G75:G82)</f>
        <v>14.9</v>
      </c>
      <c r="H84" s="154"/>
      <c r="I84" s="156">
        <f>SUBTOTAL(9,I75:I82)</f>
        <v>0.22569444444444448</v>
      </c>
      <c r="J84" s="156"/>
      <c r="K84" s="157">
        <f>SUBTOTAL(9,K75:K82)</f>
        <v>0.19722222222222208</v>
      </c>
      <c r="L84" s="157">
        <f>SUBTOTAL(9,L75:L82)</f>
        <v>1.8055555555555658E-2</v>
      </c>
      <c r="M84" s="157">
        <f>M82-N75</f>
        <v>0.21527777777777773</v>
      </c>
      <c r="N84" s="158" t="s">
        <v>552</v>
      </c>
      <c r="O84" s="149" t="s">
        <v>607</v>
      </c>
      <c r="P84" s="149">
        <v>2</v>
      </c>
      <c r="R84" s="55">
        <f>SUM(R72:R83)</f>
        <v>1262</v>
      </c>
      <c r="S84" s="55">
        <f>SUM(S72:S83)</f>
        <v>480</v>
      </c>
      <c r="T84" s="55">
        <f>SUM(T72:T83)</f>
        <v>0</v>
      </c>
      <c r="U84" s="55">
        <f>SUM(U72:U83)</f>
        <v>0</v>
      </c>
      <c r="V84" s="55">
        <f>SUM(V72:V83)</f>
        <v>1742</v>
      </c>
    </row>
    <row r="85" spans="1:22" hidden="1" outlineLevel="2">
      <c r="A85" s="38">
        <v>7</v>
      </c>
      <c r="B85" s="2" t="s">
        <v>532</v>
      </c>
      <c r="C85" s="38">
        <v>7</v>
      </c>
      <c r="D85" s="39" t="s">
        <v>608</v>
      </c>
      <c r="E85" s="117" t="s">
        <v>609</v>
      </c>
      <c r="F85" s="69"/>
      <c r="G85" s="58"/>
      <c r="H85" s="58"/>
      <c r="I85" s="59"/>
      <c r="J85" s="59"/>
      <c r="K85" s="60"/>
      <c r="L85" s="61"/>
      <c r="M85" s="60"/>
      <c r="N85" s="60"/>
      <c r="O85" s="68"/>
      <c r="P85" s="68"/>
      <c r="R85" s="47"/>
      <c r="S85" s="47"/>
      <c r="T85" s="47"/>
      <c r="U85" s="47"/>
      <c r="V85" s="47"/>
    </row>
    <row r="86" spans="1:22" hidden="1" outlineLevel="2">
      <c r="A86" s="38">
        <v>7</v>
      </c>
      <c r="B86" s="2" t="s">
        <v>532</v>
      </c>
      <c r="C86" s="38">
        <v>7</v>
      </c>
      <c r="D86" s="39" t="s">
        <v>608</v>
      </c>
      <c r="E86" s="118" t="s">
        <v>1500</v>
      </c>
      <c r="F86" s="79"/>
      <c r="G86" s="63"/>
      <c r="H86" s="63"/>
      <c r="I86" s="64"/>
      <c r="J86" s="64"/>
      <c r="K86" s="65"/>
      <c r="L86" s="66"/>
      <c r="M86" s="65"/>
      <c r="N86" s="65"/>
      <c r="O86" s="67"/>
      <c r="P86" s="67"/>
      <c r="R86" s="52">
        <v>712</v>
      </c>
      <c r="S86" s="52"/>
      <c r="T86" s="52"/>
      <c r="U86" s="52"/>
      <c r="V86" s="52">
        <f>SUM(R86:U86)</f>
        <v>712</v>
      </c>
    </row>
    <row r="87" spans="1:22" hidden="1" outlineLevel="2">
      <c r="A87" s="38">
        <v>7</v>
      </c>
      <c r="B87" s="2" t="s">
        <v>532</v>
      </c>
      <c r="C87" s="38">
        <v>7</v>
      </c>
      <c r="D87" s="39" t="s">
        <v>2141</v>
      </c>
      <c r="E87" s="115" t="s">
        <v>2146</v>
      </c>
      <c r="F87" s="49">
        <v>240</v>
      </c>
      <c r="G87" s="141"/>
      <c r="H87" s="141">
        <v>0</v>
      </c>
      <c r="I87" s="50"/>
      <c r="J87" s="50">
        <v>0</v>
      </c>
      <c r="K87" s="142"/>
      <c r="L87" s="140"/>
      <c r="M87" s="143"/>
      <c r="N87" s="144">
        <v>0.38194444444444442</v>
      </c>
      <c r="O87" s="3"/>
      <c r="P87" s="3"/>
      <c r="R87" s="52"/>
      <c r="S87" s="52"/>
      <c r="T87" s="52"/>
      <c r="U87" s="52"/>
      <c r="V87" s="52"/>
    </row>
    <row r="88" spans="1:22" hidden="1" outlineLevel="2">
      <c r="A88" s="38">
        <v>7</v>
      </c>
      <c r="B88" s="2" t="s">
        <v>532</v>
      </c>
      <c r="C88" s="38">
        <v>7</v>
      </c>
      <c r="D88" s="39" t="s">
        <v>2141</v>
      </c>
      <c r="E88" s="115" t="s">
        <v>2147</v>
      </c>
      <c r="F88" s="49">
        <v>756</v>
      </c>
      <c r="G88" s="141">
        <v>3.3</v>
      </c>
      <c r="H88" s="141">
        <f t="shared" ref="H88:H95" si="19">H87+G88</f>
        <v>3.3</v>
      </c>
      <c r="I88" s="50">
        <v>7.2916666666666671E-2</v>
      </c>
      <c r="J88" s="50">
        <f t="shared" ref="J88:J95" si="20">J87+I88</f>
        <v>7.2916666666666671E-2</v>
      </c>
      <c r="K88" s="142">
        <f t="shared" ref="K88:K95" si="21">M88-N87</f>
        <v>6.3888888888888884E-2</v>
      </c>
      <c r="L88" s="140">
        <f t="shared" ref="L88:L94" si="22">N88-M88</f>
        <v>5.5555555555555913E-3</v>
      </c>
      <c r="M88" s="143">
        <v>0.4458333333333333</v>
      </c>
      <c r="N88" s="143">
        <v>0.4513888888888889</v>
      </c>
      <c r="O88" s="3" t="s">
        <v>610</v>
      </c>
      <c r="P88" s="3"/>
      <c r="R88" s="52"/>
      <c r="S88" s="52"/>
      <c r="T88" s="52"/>
      <c r="U88" s="52"/>
      <c r="V88" s="52"/>
    </row>
    <row r="89" spans="1:22" hidden="1" outlineLevel="2">
      <c r="A89" s="38">
        <v>7</v>
      </c>
      <c r="B89" s="2" t="s">
        <v>532</v>
      </c>
      <c r="C89" s="38">
        <v>7</v>
      </c>
      <c r="D89" s="39" t="s">
        <v>2141</v>
      </c>
      <c r="E89" s="115" t="s">
        <v>2148</v>
      </c>
      <c r="F89" s="49">
        <v>793</v>
      </c>
      <c r="G89" s="141">
        <v>1.7000000000000002</v>
      </c>
      <c r="H89" s="141">
        <f t="shared" si="19"/>
        <v>5</v>
      </c>
      <c r="I89" s="50">
        <v>2.7777777777777776E-2</v>
      </c>
      <c r="J89" s="50">
        <f t="shared" si="20"/>
        <v>0.10069444444444445</v>
      </c>
      <c r="K89" s="142">
        <f t="shared" si="21"/>
        <v>2.777777777777779E-2</v>
      </c>
      <c r="L89" s="140">
        <f t="shared" si="22"/>
        <v>3.4722222222222099E-3</v>
      </c>
      <c r="M89" s="143">
        <v>0.47916666666666669</v>
      </c>
      <c r="N89" s="143">
        <v>0.4826388888888889</v>
      </c>
      <c r="O89" s="3" t="s">
        <v>611</v>
      </c>
      <c r="P89" s="3"/>
      <c r="R89" s="52"/>
      <c r="S89" s="52"/>
      <c r="T89" s="52"/>
      <c r="U89" s="52"/>
      <c r="V89" s="52"/>
    </row>
    <row r="90" spans="1:22" hidden="1" outlineLevel="2">
      <c r="A90" s="38">
        <v>7</v>
      </c>
      <c r="B90" s="2" t="s">
        <v>532</v>
      </c>
      <c r="C90" s="38">
        <v>7</v>
      </c>
      <c r="D90" s="39" t="s">
        <v>2141</v>
      </c>
      <c r="E90" s="115" t="s">
        <v>2149</v>
      </c>
      <c r="F90" s="49">
        <v>842</v>
      </c>
      <c r="G90" s="141">
        <v>3.1999999999999993</v>
      </c>
      <c r="H90" s="141">
        <f t="shared" si="19"/>
        <v>8.1999999999999993</v>
      </c>
      <c r="I90" s="50">
        <v>7.2916666666666671E-2</v>
      </c>
      <c r="J90" s="50">
        <f t="shared" si="20"/>
        <v>0.1736111111111111</v>
      </c>
      <c r="K90" s="142">
        <f t="shared" si="21"/>
        <v>7.7777777777777779E-2</v>
      </c>
      <c r="L90" s="140">
        <f t="shared" si="22"/>
        <v>3.4722222222222099E-3</v>
      </c>
      <c r="M90" s="143">
        <v>0.56041666666666667</v>
      </c>
      <c r="N90" s="143">
        <v>0.56388888888888888</v>
      </c>
      <c r="O90" s="3"/>
      <c r="P90" s="3"/>
      <c r="R90" s="52"/>
      <c r="S90" s="52"/>
      <c r="T90" s="52"/>
      <c r="U90" s="52"/>
      <c r="V90" s="52"/>
    </row>
    <row r="91" spans="1:22" hidden="1" outlineLevel="2">
      <c r="A91" s="38">
        <v>7</v>
      </c>
      <c r="B91" s="2" t="s">
        <v>532</v>
      </c>
      <c r="C91" s="38">
        <v>7</v>
      </c>
      <c r="D91" s="39" t="s">
        <v>2141</v>
      </c>
      <c r="E91" s="115" t="s">
        <v>2150</v>
      </c>
      <c r="F91" s="49">
        <v>893</v>
      </c>
      <c r="G91" s="141">
        <v>0.70000000000000107</v>
      </c>
      <c r="H91" s="141">
        <f t="shared" si="19"/>
        <v>8.9</v>
      </c>
      <c r="I91" s="50">
        <v>1.0416666666666666E-2</v>
      </c>
      <c r="J91" s="50">
        <f t="shared" si="20"/>
        <v>0.18402777777777776</v>
      </c>
      <c r="K91" s="142">
        <f t="shared" si="21"/>
        <v>1.4583333333333282E-2</v>
      </c>
      <c r="L91" s="140">
        <f t="shared" si="22"/>
        <v>4.1666666666666519E-3</v>
      </c>
      <c r="M91" s="143">
        <v>0.57847222222222217</v>
      </c>
      <c r="N91" s="143">
        <v>0.58263888888888882</v>
      </c>
      <c r="O91" s="3"/>
      <c r="P91" s="3"/>
      <c r="R91" s="52"/>
      <c r="S91" s="52"/>
      <c r="T91" s="52"/>
      <c r="U91" s="52"/>
      <c r="V91" s="52"/>
    </row>
    <row r="92" spans="1:22" hidden="1" outlineLevel="2">
      <c r="A92" s="38">
        <v>7</v>
      </c>
      <c r="B92" s="2" t="s">
        <v>532</v>
      </c>
      <c r="C92" s="38">
        <v>7</v>
      </c>
      <c r="D92" s="39" t="s">
        <v>2141</v>
      </c>
      <c r="E92" s="115" t="s">
        <v>2151</v>
      </c>
      <c r="F92" s="49">
        <v>969</v>
      </c>
      <c r="G92" s="141">
        <v>0.5</v>
      </c>
      <c r="H92" s="141">
        <f t="shared" si="19"/>
        <v>9.4</v>
      </c>
      <c r="I92" s="50">
        <v>3.4722222222222224E-2</v>
      </c>
      <c r="J92" s="50">
        <f t="shared" si="20"/>
        <v>0.21875</v>
      </c>
      <c r="K92" s="142">
        <f t="shared" si="21"/>
        <v>7.6388888888889728E-3</v>
      </c>
      <c r="L92" s="140">
        <f t="shared" si="22"/>
        <v>1.388888888888884E-2</v>
      </c>
      <c r="M92" s="143">
        <v>0.59027777777777779</v>
      </c>
      <c r="N92" s="143">
        <v>0.60416666666666663</v>
      </c>
      <c r="O92" s="3" t="s">
        <v>602</v>
      </c>
      <c r="P92" s="3"/>
      <c r="R92" s="52"/>
      <c r="S92" s="52"/>
      <c r="T92" s="52"/>
      <c r="U92" s="52"/>
      <c r="V92" s="52"/>
    </row>
    <row r="93" spans="1:22" hidden="1" outlineLevel="2">
      <c r="A93" s="38">
        <v>7</v>
      </c>
      <c r="B93" s="2" t="s">
        <v>532</v>
      </c>
      <c r="C93" s="38">
        <v>7</v>
      </c>
      <c r="D93" s="39" t="s">
        <v>2141</v>
      </c>
      <c r="E93" s="115" t="s">
        <v>2152</v>
      </c>
      <c r="F93" s="49">
        <v>419</v>
      </c>
      <c r="G93" s="141">
        <v>1.7999999999999989</v>
      </c>
      <c r="H93" s="141">
        <f t="shared" si="19"/>
        <v>11.2</v>
      </c>
      <c r="I93" s="50">
        <v>3.4722222222222224E-2</v>
      </c>
      <c r="J93" s="50">
        <f t="shared" si="20"/>
        <v>0.25347222222222221</v>
      </c>
      <c r="K93" s="142">
        <f t="shared" si="21"/>
        <v>5.208333333333337E-2</v>
      </c>
      <c r="L93" s="140">
        <f t="shared" si="22"/>
        <v>0</v>
      </c>
      <c r="M93" s="143">
        <v>0.65625</v>
      </c>
      <c r="N93" s="143">
        <v>0.65625</v>
      </c>
      <c r="O93" s="3"/>
      <c r="P93" s="3"/>
      <c r="R93" s="52"/>
      <c r="S93" s="52"/>
      <c r="T93" s="52"/>
      <c r="U93" s="52"/>
      <c r="V93" s="52"/>
    </row>
    <row r="94" spans="1:22" hidden="1" outlineLevel="2">
      <c r="A94" s="38">
        <v>7</v>
      </c>
      <c r="B94" s="2" t="s">
        <v>532</v>
      </c>
      <c r="C94" s="38">
        <v>7</v>
      </c>
      <c r="D94" s="39" t="s">
        <v>2141</v>
      </c>
      <c r="E94" s="115" t="s">
        <v>2153</v>
      </c>
      <c r="F94" s="49">
        <v>340</v>
      </c>
      <c r="G94" s="141">
        <v>1.9000000000000004</v>
      </c>
      <c r="H94" s="141">
        <f t="shared" si="19"/>
        <v>13.1</v>
      </c>
      <c r="I94" s="50">
        <v>2.0833333333333332E-2</v>
      </c>
      <c r="J94" s="50">
        <f t="shared" si="20"/>
        <v>0.27430555555555552</v>
      </c>
      <c r="K94" s="142">
        <f t="shared" si="21"/>
        <v>1.5277777777777835E-2</v>
      </c>
      <c r="L94" s="140">
        <f t="shared" si="22"/>
        <v>2.0833333333333259E-3</v>
      </c>
      <c r="M94" s="143">
        <v>0.67152777777777783</v>
      </c>
      <c r="N94" s="143">
        <v>0.67361111111111116</v>
      </c>
      <c r="O94" s="3"/>
      <c r="P94" s="3"/>
      <c r="R94" s="52"/>
      <c r="S94" s="52"/>
      <c r="T94" s="52"/>
      <c r="U94" s="52"/>
      <c r="V94" s="52"/>
    </row>
    <row r="95" spans="1:22" hidden="1" outlineLevel="2">
      <c r="A95" s="38">
        <v>7</v>
      </c>
      <c r="B95" s="2" t="s">
        <v>532</v>
      </c>
      <c r="C95" s="38">
        <v>7</v>
      </c>
      <c r="D95" s="39" t="s">
        <v>2141</v>
      </c>
      <c r="E95" s="115" t="s">
        <v>2154</v>
      </c>
      <c r="F95" s="49">
        <v>340</v>
      </c>
      <c r="G95" s="141">
        <v>3.3</v>
      </c>
      <c r="H95" s="141">
        <f t="shared" si="19"/>
        <v>16.399999999999999</v>
      </c>
      <c r="I95" s="50">
        <v>3.125E-2</v>
      </c>
      <c r="J95" s="50">
        <f t="shared" si="20"/>
        <v>0.30555555555555552</v>
      </c>
      <c r="K95" s="142">
        <f t="shared" si="21"/>
        <v>2.9166666666666674E-2</v>
      </c>
      <c r="L95" s="140"/>
      <c r="M95" s="144">
        <v>0.70277777777777783</v>
      </c>
      <c r="N95" s="143"/>
      <c r="O95" s="3"/>
      <c r="P95" s="3"/>
      <c r="R95" s="52"/>
      <c r="S95" s="52"/>
      <c r="T95" s="52"/>
      <c r="U95" s="52"/>
      <c r="V95" s="52"/>
    </row>
    <row r="96" spans="1:22" hidden="1" outlineLevel="2">
      <c r="A96" s="38">
        <v>7</v>
      </c>
      <c r="B96" s="2" t="s">
        <v>532</v>
      </c>
      <c r="C96" s="38">
        <v>7</v>
      </c>
      <c r="D96" s="39" t="s">
        <v>608</v>
      </c>
      <c r="E96" s="117" t="s">
        <v>1247</v>
      </c>
      <c r="F96" s="69"/>
      <c r="G96" s="58"/>
      <c r="H96" s="58"/>
      <c r="I96" s="59"/>
      <c r="J96" s="59"/>
      <c r="K96" s="60"/>
      <c r="L96" s="61"/>
      <c r="M96" s="60"/>
      <c r="N96" s="60"/>
      <c r="O96" s="62"/>
      <c r="P96" s="62"/>
      <c r="R96" s="52">
        <v>799</v>
      </c>
      <c r="S96" s="52"/>
      <c r="T96" s="52"/>
      <c r="U96" s="52"/>
      <c r="V96" s="52">
        <f>SUM(R96:U96)</f>
        <v>799</v>
      </c>
    </row>
    <row r="97" spans="1:23" hidden="1" outlineLevel="2">
      <c r="A97" s="38">
        <v>7</v>
      </c>
      <c r="B97" s="2" t="s">
        <v>532</v>
      </c>
      <c r="C97" s="38">
        <v>7</v>
      </c>
      <c r="D97" s="39" t="s">
        <v>608</v>
      </c>
      <c r="E97" s="118" t="s">
        <v>613</v>
      </c>
      <c r="F97" s="79"/>
      <c r="G97" s="63"/>
      <c r="H97" s="63"/>
      <c r="I97" s="64"/>
      <c r="J97" s="64"/>
      <c r="K97" s="65"/>
      <c r="L97" s="66"/>
      <c r="M97" s="65"/>
      <c r="N97" s="65"/>
      <c r="O97" s="67"/>
      <c r="P97" s="67"/>
      <c r="R97" s="54"/>
      <c r="S97" s="54"/>
      <c r="T97" s="54"/>
      <c r="U97" s="54"/>
      <c r="V97" s="54"/>
    </row>
    <row r="98" spans="1:23" hidden="1" outlineLevel="1" collapsed="1">
      <c r="A98" s="148" t="s">
        <v>2145</v>
      </c>
      <c r="B98" s="149"/>
      <c r="C98" s="150">
        <v>7</v>
      </c>
      <c r="D98" s="151" t="s">
        <v>2141</v>
      </c>
      <c r="E98" s="152" t="s">
        <v>2142</v>
      </c>
      <c r="F98" s="169" t="s">
        <v>2558</v>
      </c>
      <c r="G98" s="154">
        <f>SUBTOTAL(9,G87:G95)</f>
        <v>16.399999999999999</v>
      </c>
      <c r="H98" s="154"/>
      <c r="I98" s="156">
        <f>SUBTOTAL(9,I87:I95)</f>
        <v>0.30555555555555552</v>
      </c>
      <c r="J98" s="156"/>
      <c r="K98" s="157">
        <f>SUBTOTAL(9,K87:K95)</f>
        <v>0.28819444444444459</v>
      </c>
      <c r="L98" s="157">
        <f>SUBTOTAL(9,L87:L95)</f>
        <v>3.2638888888888828E-2</v>
      </c>
      <c r="M98" s="157">
        <f>M95-N87</f>
        <v>0.32083333333333341</v>
      </c>
      <c r="N98" s="158" t="s">
        <v>552</v>
      </c>
      <c r="O98" s="149" t="s">
        <v>3720</v>
      </c>
      <c r="P98" s="149">
        <v>3</v>
      </c>
      <c r="R98" s="55">
        <f>SUM(R85:R96)</f>
        <v>1511</v>
      </c>
      <c r="S98" s="55">
        <f>SUM(S85:S96)</f>
        <v>0</v>
      </c>
      <c r="T98" s="55">
        <f>SUM(T85:T96)</f>
        <v>0</v>
      </c>
      <c r="U98" s="55">
        <f>SUM(U85:U96)</f>
        <v>0</v>
      </c>
      <c r="V98" s="55">
        <f>SUM(V85:V96)</f>
        <v>1511</v>
      </c>
    </row>
    <row r="99" spans="1:23" collapsed="1">
      <c r="A99" s="70"/>
      <c r="B99" s="5" t="s">
        <v>532</v>
      </c>
      <c r="C99" s="14">
        <v>7</v>
      </c>
      <c r="D99" s="6" t="s">
        <v>1</v>
      </c>
      <c r="E99" s="159">
        <v>91.9</v>
      </c>
      <c r="F99" s="109" t="s">
        <v>1497</v>
      </c>
      <c r="G99" s="147">
        <f>SUBTOTAL(9,G6:G98)</f>
        <v>100.19999999999999</v>
      </c>
      <c r="H99" s="147"/>
      <c r="I99" s="71">
        <f>SUBTOTAL(9,I5:I98)</f>
        <v>1.6527777777777779</v>
      </c>
      <c r="J99" s="72"/>
      <c r="K99" s="145">
        <f>SUBTOTAL(9,K5:K98)</f>
        <v>1.4972222222222213</v>
      </c>
      <c r="L99" s="145">
        <f>SUBTOTAL(9,L5:L98)</f>
        <v>0.19375000000000053</v>
      </c>
      <c r="M99" s="145">
        <f>K99+L99</f>
        <v>1.6909722222222219</v>
      </c>
      <c r="N99" s="146" t="s">
        <v>552</v>
      </c>
      <c r="O99" s="5">
        <f>COUNTA(O17,O29,O44,O53,O71,O84,O98)</f>
        <v>7</v>
      </c>
      <c r="P99" s="5"/>
      <c r="R99" s="55">
        <f>SUM(R5:R98)/2</f>
        <v>6638</v>
      </c>
      <c r="S99" s="55">
        <f>SUM(S5:S98)/2</f>
        <v>3470</v>
      </c>
      <c r="T99" s="55">
        <f>SUM(T5:T98)/2</f>
        <v>0</v>
      </c>
      <c r="U99" s="55">
        <f>SUM(U5:U98)/2</f>
        <v>0</v>
      </c>
      <c r="V99" s="55">
        <f>SUM(V5:V98)/2</f>
        <v>10108</v>
      </c>
    </row>
    <row r="100" spans="1:23" hidden="1" outlineLevel="2">
      <c r="A100" s="38">
        <v>8</v>
      </c>
      <c r="B100" s="2" t="s">
        <v>27</v>
      </c>
      <c r="C100" s="38">
        <v>1</v>
      </c>
      <c r="D100" s="39" t="s">
        <v>616</v>
      </c>
      <c r="E100" s="40" t="s">
        <v>1545</v>
      </c>
      <c r="F100" s="41"/>
      <c r="G100" s="42"/>
      <c r="H100" s="42"/>
      <c r="I100" s="43"/>
      <c r="J100" s="43"/>
      <c r="K100" s="44"/>
      <c r="L100" s="43"/>
      <c r="M100" s="44"/>
      <c r="N100" s="56"/>
      <c r="O100" s="734"/>
      <c r="P100" s="734"/>
      <c r="R100" s="47"/>
      <c r="S100" s="47"/>
      <c r="T100" s="47"/>
      <c r="U100" s="47"/>
      <c r="V100" s="47"/>
      <c r="W100" s="22" t="s">
        <v>617</v>
      </c>
    </row>
    <row r="101" spans="1:23" hidden="1" outlineLevel="2">
      <c r="A101" s="38">
        <v>8</v>
      </c>
      <c r="B101" s="2" t="s">
        <v>27</v>
      </c>
      <c r="C101" s="38">
        <v>1</v>
      </c>
      <c r="D101" s="39" t="s">
        <v>616</v>
      </c>
      <c r="E101" s="115" t="s">
        <v>1496</v>
      </c>
      <c r="F101" s="49">
        <v>255</v>
      </c>
      <c r="G101" s="141"/>
      <c r="H101" s="141">
        <v>0</v>
      </c>
      <c r="I101" s="50"/>
      <c r="J101" s="50">
        <v>0</v>
      </c>
      <c r="K101" s="142"/>
      <c r="L101" s="140"/>
      <c r="M101" s="143"/>
      <c r="N101" s="144">
        <v>0.51736111111111105</v>
      </c>
      <c r="O101" s="3"/>
      <c r="P101" s="3"/>
      <c r="R101" s="52"/>
      <c r="S101" s="52"/>
      <c r="T101" s="52"/>
      <c r="U101" s="52"/>
      <c r="V101" s="52"/>
    </row>
    <row r="102" spans="1:23" hidden="1" outlineLevel="2">
      <c r="A102" s="38">
        <v>8</v>
      </c>
      <c r="B102" s="2" t="s">
        <v>27</v>
      </c>
      <c r="C102" s="38">
        <v>1</v>
      </c>
      <c r="D102" s="39" t="s">
        <v>616</v>
      </c>
      <c r="E102" s="115" t="s">
        <v>618</v>
      </c>
      <c r="F102" s="49">
        <v>231</v>
      </c>
      <c r="G102" s="141">
        <v>1.5</v>
      </c>
      <c r="H102" s="141">
        <f t="shared" ref="H102:H110" si="23">H101+G102</f>
        <v>1.5</v>
      </c>
      <c r="I102" s="50"/>
      <c r="J102" s="50">
        <f>J101+I102</f>
        <v>0</v>
      </c>
      <c r="K102" s="142">
        <f>M102-N101</f>
        <v>1.3888888888888951E-2</v>
      </c>
      <c r="L102" s="140">
        <f>N102-M102</f>
        <v>2.0833333333333259E-3</v>
      </c>
      <c r="M102" s="143">
        <v>0.53125</v>
      </c>
      <c r="N102" s="143">
        <v>0.53333333333333333</v>
      </c>
      <c r="O102" s="3"/>
      <c r="P102" s="3"/>
      <c r="R102" s="52"/>
      <c r="S102" s="52"/>
      <c r="T102" s="52"/>
      <c r="U102" s="52"/>
      <c r="V102" s="52"/>
    </row>
    <row r="103" spans="1:23" hidden="1" outlineLevel="2">
      <c r="A103" s="38">
        <v>8</v>
      </c>
      <c r="B103" s="2" t="s">
        <v>27</v>
      </c>
      <c r="C103" s="38">
        <v>1</v>
      </c>
      <c r="D103" s="39" t="s">
        <v>616</v>
      </c>
      <c r="E103" s="115" t="s">
        <v>619</v>
      </c>
      <c r="F103" s="49">
        <v>305</v>
      </c>
      <c r="G103" s="141">
        <v>1</v>
      </c>
      <c r="H103" s="141">
        <f t="shared" si="23"/>
        <v>2.5</v>
      </c>
      <c r="I103" s="50">
        <v>1.0416666666666666E-2</v>
      </c>
      <c r="J103" s="50">
        <f>J102+I103</f>
        <v>1.0416666666666666E-2</v>
      </c>
      <c r="K103" s="142">
        <f>M103-N102</f>
        <v>1.1805555555555625E-2</v>
      </c>
      <c r="L103" s="140">
        <f t="shared" ref="L103:L109" si="24">N103-M103</f>
        <v>6.9444444444433095E-4</v>
      </c>
      <c r="M103" s="143">
        <v>0.54513888888888895</v>
      </c>
      <c r="N103" s="143">
        <v>0.54583333333333328</v>
      </c>
      <c r="O103" s="3"/>
      <c r="P103" s="3"/>
      <c r="R103" s="52"/>
      <c r="S103" s="52"/>
      <c r="T103" s="52"/>
      <c r="U103" s="52"/>
      <c r="V103" s="52"/>
    </row>
    <row r="104" spans="1:23" hidden="1" outlineLevel="2">
      <c r="A104" s="38">
        <v>8</v>
      </c>
      <c r="B104" s="2" t="s">
        <v>27</v>
      </c>
      <c r="C104" s="38">
        <v>1</v>
      </c>
      <c r="D104" s="39" t="s">
        <v>616</v>
      </c>
      <c r="E104" s="115" t="s">
        <v>620</v>
      </c>
      <c r="F104" s="49">
        <v>365</v>
      </c>
      <c r="G104" s="141">
        <v>0.9</v>
      </c>
      <c r="H104" s="141">
        <f t="shared" si="23"/>
        <v>3.4</v>
      </c>
      <c r="I104" s="50">
        <v>1.0416666666666666E-2</v>
      </c>
      <c r="J104" s="50">
        <f>J103+I104</f>
        <v>2.0833333333333332E-2</v>
      </c>
      <c r="K104" s="142">
        <f t="shared" ref="K104:K110" si="25">M104-N103</f>
        <v>9.7222222222222987E-3</v>
      </c>
      <c r="L104" s="140">
        <f t="shared" si="24"/>
        <v>0</v>
      </c>
      <c r="M104" s="143">
        <v>0.55555555555555558</v>
      </c>
      <c r="N104" s="143">
        <v>0.55555555555555558</v>
      </c>
      <c r="O104" s="3"/>
      <c r="P104" s="3"/>
      <c r="R104" s="52"/>
      <c r="S104" s="52"/>
      <c r="T104" s="52"/>
      <c r="U104" s="52"/>
      <c r="V104" s="52"/>
    </row>
    <row r="105" spans="1:23" hidden="1" outlineLevel="2">
      <c r="A105" s="38">
        <v>8</v>
      </c>
      <c r="B105" s="2" t="s">
        <v>27</v>
      </c>
      <c r="C105" s="38">
        <v>1</v>
      </c>
      <c r="D105" s="39" t="s">
        <v>616</v>
      </c>
      <c r="E105" s="115" t="s">
        <v>621</v>
      </c>
      <c r="F105" s="49">
        <v>490</v>
      </c>
      <c r="G105" s="141">
        <v>1.2</v>
      </c>
      <c r="H105" s="141">
        <f t="shared" si="23"/>
        <v>4.5999999999999996</v>
      </c>
      <c r="I105" s="50">
        <v>2.0833333333333332E-2</v>
      </c>
      <c r="J105" s="50">
        <f t="shared" ref="J105:J110" si="26">J104+I105</f>
        <v>4.1666666666666664E-2</v>
      </c>
      <c r="K105" s="142">
        <f t="shared" si="25"/>
        <v>4.8611111111111049E-2</v>
      </c>
      <c r="L105" s="140">
        <f t="shared" si="24"/>
        <v>3.4722222222223209E-3</v>
      </c>
      <c r="M105" s="143">
        <v>0.60416666666666663</v>
      </c>
      <c r="N105" s="143">
        <v>0.60763888888888895</v>
      </c>
      <c r="O105" s="3" t="s">
        <v>622</v>
      </c>
      <c r="P105" s="3"/>
      <c r="R105" s="52"/>
      <c r="S105" s="52"/>
      <c r="T105" s="52"/>
      <c r="U105" s="52"/>
      <c r="V105" s="52"/>
    </row>
    <row r="106" spans="1:23" hidden="1" outlineLevel="2">
      <c r="A106" s="38">
        <v>8</v>
      </c>
      <c r="B106" s="2" t="s">
        <v>27</v>
      </c>
      <c r="C106" s="38">
        <v>1</v>
      </c>
      <c r="D106" s="39" t="s">
        <v>616</v>
      </c>
      <c r="E106" s="115" t="s">
        <v>623</v>
      </c>
      <c r="F106" s="49">
        <v>740</v>
      </c>
      <c r="G106" s="141">
        <v>1</v>
      </c>
      <c r="H106" s="141">
        <f t="shared" si="23"/>
        <v>5.6</v>
      </c>
      <c r="I106" s="50">
        <v>2.0833333333333332E-2</v>
      </c>
      <c r="J106" s="50">
        <f t="shared" si="26"/>
        <v>6.25E-2</v>
      </c>
      <c r="K106" s="142">
        <f t="shared" si="25"/>
        <v>1.9444444444444375E-2</v>
      </c>
      <c r="L106" s="140">
        <f t="shared" si="24"/>
        <v>0</v>
      </c>
      <c r="M106" s="143">
        <v>0.62708333333333333</v>
      </c>
      <c r="N106" s="143">
        <v>0.62708333333333333</v>
      </c>
      <c r="O106" s="3"/>
      <c r="P106" s="3"/>
      <c r="R106" s="52"/>
      <c r="S106" s="52"/>
      <c r="T106" s="52"/>
      <c r="U106" s="52"/>
      <c r="V106" s="52"/>
    </row>
    <row r="107" spans="1:23" hidden="1" outlineLevel="2">
      <c r="A107" s="38">
        <v>8</v>
      </c>
      <c r="B107" s="2" t="s">
        <v>27</v>
      </c>
      <c r="C107" s="38">
        <v>1</v>
      </c>
      <c r="D107" s="39" t="s">
        <v>616</v>
      </c>
      <c r="E107" s="115" t="s">
        <v>612</v>
      </c>
      <c r="F107" s="49">
        <v>910</v>
      </c>
      <c r="G107" s="141">
        <v>0.6</v>
      </c>
      <c r="H107" s="141">
        <f t="shared" si="23"/>
        <v>6.1999999999999993</v>
      </c>
      <c r="I107" s="50">
        <v>1.0416666666666666E-2</v>
      </c>
      <c r="J107" s="50">
        <f t="shared" si="26"/>
        <v>7.2916666666666671E-2</v>
      </c>
      <c r="K107" s="142">
        <f t="shared" si="25"/>
        <v>1.8750000000000044E-2</v>
      </c>
      <c r="L107" s="140">
        <f t="shared" si="24"/>
        <v>6.9444444444444198E-4</v>
      </c>
      <c r="M107" s="143">
        <v>0.64583333333333337</v>
      </c>
      <c r="N107" s="143">
        <v>0.64652777777777781</v>
      </c>
      <c r="O107" s="3"/>
      <c r="P107" s="3"/>
      <c r="R107" s="52"/>
      <c r="S107" s="52"/>
      <c r="T107" s="52"/>
      <c r="U107" s="52"/>
      <c r="V107" s="52"/>
    </row>
    <row r="108" spans="1:23" hidden="1" outlineLevel="2">
      <c r="A108" s="38">
        <v>8</v>
      </c>
      <c r="B108" s="2" t="s">
        <v>27</v>
      </c>
      <c r="C108" s="38">
        <v>1</v>
      </c>
      <c r="D108" s="39" t="s">
        <v>616</v>
      </c>
      <c r="E108" s="115" t="s">
        <v>624</v>
      </c>
      <c r="F108" s="49">
        <v>969</v>
      </c>
      <c r="G108" s="141">
        <v>0.5</v>
      </c>
      <c r="H108" s="141">
        <f t="shared" si="23"/>
        <v>6.6999999999999993</v>
      </c>
      <c r="I108" s="50">
        <v>6.9444444444444441E-3</v>
      </c>
      <c r="J108" s="50">
        <f t="shared" si="26"/>
        <v>7.9861111111111119E-2</v>
      </c>
      <c r="K108" s="142">
        <f t="shared" si="25"/>
        <v>9.7222222222221877E-3</v>
      </c>
      <c r="L108" s="140">
        <f t="shared" si="24"/>
        <v>2.0833333333333259E-3</v>
      </c>
      <c r="M108" s="143">
        <v>0.65625</v>
      </c>
      <c r="N108" s="143">
        <v>0.65833333333333333</v>
      </c>
      <c r="O108" s="3"/>
      <c r="P108" s="3"/>
      <c r="R108" s="52"/>
      <c r="S108" s="52"/>
      <c r="T108" s="52"/>
      <c r="U108" s="52"/>
      <c r="V108" s="52"/>
    </row>
    <row r="109" spans="1:23" hidden="1" outlineLevel="2">
      <c r="A109" s="38">
        <v>8</v>
      </c>
      <c r="B109" s="2" t="s">
        <v>27</v>
      </c>
      <c r="C109" s="38">
        <v>1</v>
      </c>
      <c r="D109" s="39" t="s">
        <v>616</v>
      </c>
      <c r="E109" s="115" t="s">
        <v>625</v>
      </c>
      <c r="F109" s="49">
        <v>419</v>
      </c>
      <c r="G109" s="141">
        <v>1.8</v>
      </c>
      <c r="H109" s="141">
        <f t="shared" si="23"/>
        <v>8.5</v>
      </c>
      <c r="I109" s="50">
        <v>4.1666666666666664E-2</v>
      </c>
      <c r="J109" s="50">
        <f t="shared" si="26"/>
        <v>0.12152777777777779</v>
      </c>
      <c r="K109" s="142">
        <f t="shared" si="25"/>
        <v>3.6111111111111205E-2</v>
      </c>
      <c r="L109" s="140">
        <f t="shared" si="24"/>
        <v>0</v>
      </c>
      <c r="M109" s="143">
        <v>0.69444444444444453</v>
      </c>
      <c r="N109" s="143">
        <v>0.69444444444444453</v>
      </c>
      <c r="O109" s="3"/>
      <c r="P109" s="3"/>
      <c r="R109" s="52"/>
      <c r="S109" s="52"/>
      <c r="T109" s="52"/>
      <c r="U109" s="52"/>
      <c r="V109" s="52"/>
    </row>
    <row r="110" spans="1:23" hidden="1" outlineLevel="2">
      <c r="A110" s="38">
        <v>8</v>
      </c>
      <c r="B110" s="2" t="s">
        <v>27</v>
      </c>
      <c r="C110" s="38">
        <v>1</v>
      </c>
      <c r="D110" s="39" t="s">
        <v>616</v>
      </c>
      <c r="E110" s="115" t="s">
        <v>626</v>
      </c>
      <c r="F110" s="49">
        <v>340</v>
      </c>
      <c r="G110" s="141">
        <v>0.5</v>
      </c>
      <c r="H110" s="141">
        <f t="shared" si="23"/>
        <v>9</v>
      </c>
      <c r="I110" s="50">
        <v>6.9444444444444441E-3</v>
      </c>
      <c r="J110" s="50">
        <f t="shared" si="26"/>
        <v>0.12847222222222224</v>
      </c>
      <c r="K110" s="142">
        <f t="shared" si="25"/>
        <v>3.4722222222220989E-3</v>
      </c>
      <c r="L110" s="140"/>
      <c r="M110" s="144">
        <v>0.69791666666666663</v>
      </c>
      <c r="N110" s="143"/>
      <c r="O110" s="3"/>
      <c r="P110" s="3"/>
      <c r="R110" s="52"/>
      <c r="S110" s="52"/>
      <c r="T110" s="52"/>
      <c r="U110" s="52"/>
      <c r="V110" s="52"/>
    </row>
    <row r="111" spans="1:23" hidden="1" outlineLevel="2">
      <c r="A111" s="38">
        <v>8</v>
      </c>
      <c r="B111" s="2" t="s">
        <v>27</v>
      </c>
      <c r="C111" s="38">
        <v>1</v>
      </c>
      <c r="D111" s="39" t="s">
        <v>616</v>
      </c>
      <c r="E111" s="117" t="s">
        <v>1248</v>
      </c>
      <c r="F111" s="735"/>
      <c r="G111" s="73"/>
      <c r="H111" s="73"/>
      <c r="I111" s="74"/>
      <c r="J111" s="74"/>
      <c r="K111" s="75"/>
      <c r="L111" s="76"/>
      <c r="M111" s="75"/>
      <c r="N111" s="75"/>
      <c r="O111" s="77"/>
      <c r="P111" s="77"/>
      <c r="R111" s="52">
        <v>799</v>
      </c>
      <c r="S111" s="52">
        <v>260</v>
      </c>
      <c r="T111" s="52"/>
      <c r="U111" s="52"/>
      <c r="V111" s="52">
        <f>SUM(R111:U111)</f>
        <v>1059</v>
      </c>
    </row>
    <row r="112" spans="1:23" hidden="1" outlineLevel="2">
      <c r="A112" s="38">
        <v>8</v>
      </c>
      <c r="B112" s="2" t="s">
        <v>27</v>
      </c>
      <c r="C112" s="38">
        <v>1</v>
      </c>
      <c r="D112" s="39" t="s">
        <v>616</v>
      </c>
      <c r="E112" s="118" t="s">
        <v>627</v>
      </c>
      <c r="F112" s="730"/>
      <c r="G112" s="63"/>
      <c r="H112" s="63"/>
      <c r="I112" s="64"/>
      <c r="J112" s="64"/>
      <c r="K112" s="65"/>
      <c r="L112" s="66"/>
      <c r="M112" s="65"/>
      <c r="N112" s="65"/>
      <c r="O112" s="67"/>
      <c r="P112" s="67"/>
      <c r="R112" s="54"/>
      <c r="S112" s="54"/>
      <c r="T112" s="54"/>
      <c r="U112" s="54"/>
      <c r="V112" s="54"/>
    </row>
    <row r="113" spans="1:22" hidden="1" outlineLevel="1" collapsed="1">
      <c r="A113" s="148" t="s">
        <v>2155</v>
      </c>
      <c r="B113" s="149"/>
      <c r="C113" s="150">
        <v>1</v>
      </c>
      <c r="D113" s="151" t="s">
        <v>616</v>
      </c>
      <c r="E113" s="152" t="s">
        <v>2014</v>
      </c>
      <c r="F113" s="153" t="s">
        <v>4673</v>
      </c>
      <c r="G113" s="154">
        <f>SUBTOTAL(9,G101:G110)</f>
        <v>9</v>
      </c>
      <c r="H113" s="153" t="s">
        <v>4008</v>
      </c>
      <c r="I113" s="156">
        <f>SUBTOTAL(9,I101:I110)</f>
        <v>0.12847222222222224</v>
      </c>
      <c r="J113" s="156"/>
      <c r="K113" s="157">
        <f>SUBTOTAL(9,K101:K110)</f>
        <v>0.17152777777777783</v>
      </c>
      <c r="L113" s="157">
        <f>SUBTOTAL(9,L101:L110)</f>
        <v>9.0277777777777457E-3</v>
      </c>
      <c r="M113" s="157">
        <f>M110-N101</f>
        <v>0.18055555555555558</v>
      </c>
      <c r="N113" s="158" t="s">
        <v>552</v>
      </c>
      <c r="O113" s="149" t="s">
        <v>2157</v>
      </c>
      <c r="P113" s="149">
        <v>3</v>
      </c>
      <c r="R113" s="55">
        <f>SUM(R100:R112)</f>
        <v>799</v>
      </c>
      <c r="S113" s="55">
        <f>SUM(S100:S112)</f>
        <v>260</v>
      </c>
      <c r="T113" s="55">
        <f>SUM(T100:T112)</f>
        <v>0</v>
      </c>
      <c r="U113" s="55">
        <f>SUM(U100:U112)</f>
        <v>0</v>
      </c>
      <c r="V113" s="55">
        <f>SUM(V100:V112)</f>
        <v>1059</v>
      </c>
    </row>
    <row r="114" spans="1:22" hidden="1" outlineLevel="2">
      <c r="A114" s="38">
        <v>9</v>
      </c>
      <c r="B114" s="2" t="s">
        <v>27</v>
      </c>
      <c r="C114" s="38">
        <v>2</v>
      </c>
      <c r="D114" s="39" t="s">
        <v>628</v>
      </c>
      <c r="E114" s="117" t="s">
        <v>629</v>
      </c>
      <c r="F114" s="69"/>
      <c r="G114" s="58"/>
      <c r="H114" s="58"/>
      <c r="I114" s="59"/>
      <c r="J114" s="59"/>
      <c r="K114" s="60"/>
      <c r="L114" s="61"/>
      <c r="M114" s="60"/>
      <c r="N114" s="60"/>
      <c r="O114" s="68"/>
      <c r="P114" s="68"/>
      <c r="R114" s="47"/>
      <c r="S114" s="47"/>
      <c r="T114" s="47"/>
      <c r="U114" s="47"/>
      <c r="V114" s="47"/>
    </row>
    <row r="115" spans="1:22" hidden="1" outlineLevel="2">
      <c r="A115" s="38">
        <v>9</v>
      </c>
      <c r="B115" s="2" t="s">
        <v>27</v>
      </c>
      <c r="C115" s="38">
        <v>2</v>
      </c>
      <c r="D115" s="39" t="s">
        <v>628</v>
      </c>
      <c r="E115" s="118" t="s">
        <v>630</v>
      </c>
      <c r="F115" s="79"/>
      <c r="G115" s="63"/>
      <c r="H115" s="63"/>
      <c r="I115" s="64"/>
      <c r="J115" s="64"/>
      <c r="K115" s="65"/>
      <c r="L115" s="66"/>
      <c r="M115" s="65"/>
      <c r="N115" s="65"/>
      <c r="O115" s="67"/>
      <c r="P115" s="67"/>
      <c r="R115" s="52">
        <v>789</v>
      </c>
      <c r="S115" s="52"/>
      <c r="T115" s="52"/>
      <c r="U115" s="52"/>
      <c r="V115" s="52">
        <f>SUM(R115:U115)</f>
        <v>789</v>
      </c>
    </row>
    <row r="116" spans="1:22" hidden="1" outlineLevel="2">
      <c r="A116" s="38">
        <v>9</v>
      </c>
      <c r="B116" s="2" t="s">
        <v>27</v>
      </c>
      <c r="C116" s="38">
        <v>2</v>
      </c>
      <c r="D116" s="39" t="s">
        <v>628</v>
      </c>
      <c r="E116" s="115" t="s">
        <v>631</v>
      </c>
      <c r="F116" s="49">
        <v>194</v>
      </c>
      <c r="G116" s="141"/>
      <c r="H116" s="141">
        <v>0</v>
      </c>
      <c r="I116" s="50"/>
      <c r="J116" s="50">
        <v>0</v>
      </c>
      <c r="K116" s="142"/>
      <c r="L116" s="140"/>
      <c r="M116" s="143"/>
      <c r="N116" s="144">
        <v>0.35138888888888892</v>
      </c>
      <c r="O116" s="3"/>
      <c r="P116" s="3"/>
      <c r="R116" s="52"/>
      <c r="S116" s="52"/>
      <c r="T116" s="52"/>
      <c r="U116" s="52"/>
      <c r="V116" s="52"/>
    </row>
    <row r="117" spans="1:22" hidden="1" outlineLevel="2">
      <c r="A117" s="38">
        <v>9</v>
      </c>
      <c r="B117" s="2" t="s">
        <v>27</v>
      </c>
      <c r="C117" s="38">
        <v>2</v>
      </c>
      <c r="D117" s="39" t="s">
        <v>628</v>
      </c>
      <c r="E117" s="115" t="s">
        <v>632</v>
      </c>
      <c r="F117" s="49">
        <v>203</v>
      </c>
      <c r="G117" s="141">
        <v>1.3</v>
      </c>
      <c r="H117" s="141">
        <f t="shared" ref="H117:H122" si="27">H116+G117</f>
        <v>1.3</v>
      </c>
      <c r="I117" s="50">
        <v>1.3888888888888888E-2</v>
      </c>
      <c r="J117" s="50">
        <f t="shared" ref="J117:J122" si="28">J116+I117</f>
        <v>1.3888888888888888E-2</v>
      </c>
      <c r="K117" s="142">
        <f t="shared" ref="K117:K122" si="29">M117-N116</f>
        <v>2.0138888888888817E-2</v>
      </c>
      <c r="L117" s="140">
        <f>N117-M117</f>
        <v>6.9444444444449749E-4</v>
      </c>
      <c r="M117" s="143">
        <v>0.37152777777777773</v>
      </c>
      <c r="N117" s="143">
        <v>0.37222222222222223</v>
      </c>
      <c r="O117" s="3"/>
      <c r="P117" s="3"/>
      <c r="R117" s="52"/>
      <c r="S117" s="52"/>
      <c r="T117" s="52"/>
      <c r="U117" s="52"/>
      <c r="V117" s="52"/>
    </row>
    <row r="118" spans="1:22" hidden="1" outlineLevel="2">
      <c r="A118" s="38">
        <v>9</v>
      </c>
      <c r="B118" s="2" t="s">
        <v>27</v>
      </c>
      <c r="C118" s="38">
        <v>2</v>
      </c>
      <c r="D118" s="39" t="s">
        <v>633</v>
      </c>
      <c r="E118" s="115" t="s">
        <v>634</v>
      </c>
      <c r="F118" s="49">
        <v>271</v>
      </c>
      <c r="G118" s="141">
        <v>1.9</v>
      </c>
      <c r="H118" s="141">
        <f t="shared" si="27"/>
        <v>3.2</v>
      </c>
      <c r="I118" s="50">
        <v>2.0833333333333332E-2</v>
      </c>
      <c r="J118" s="50">
        <f t="shared" si="28"/>
        <v>3.4722222222222224E-2</v>
      </c>
      <c r="K118" s="142">
        <f t="shared" si="29"/>
        <v>2.3611111111111083E-2</v>
      </c>
      <c r="L118" s="140">
        <f>N118-M118</f>
        <v>0</v>
      </c>
      <c r="M118" s="143">
        <v>0.39583333333333331</v>
      </c>
      <c r="N118" s="143">
        <v>0.39583333333333331</v>
      </c>
      <c r="O118" s="3"/>
      <c r="P118" s="3"/>
      <c r="R118" s="52"/>
      <c r="S118" s="52"/>
      <c r="T118" s="52"/>
      <c r="U118" s="52"/>
      <c r="V118" s="52"/>
    </row>
    <row r="119" spans="1:22" hidden="1" outlineLevel="2">
      <c r="A119" s="38">
        <v>9</v>
      </c>
      <c r="B119" s="2" t="s">
        <v>27</v>
      </c>
      <c r="C119" s="38">
        <v>2</v>
      </c>
      <c r="D119" s="39" t="s">
        <v>633</v>
      </c>
      <c r="E119" s="115" t="s">
        <v>635</v>
      </c>
      <c r="F119" s="49">
        <v>640</v>
      </c>
      <c r="G119" s="141">
        <v>1.8</v>
      </c>
      <c r="H119" s="141">
        <f t="shared" si="27"/>
        <v>5</v>
      </c>
      <c r="I119" s="50">
        <v>3.4722222222222224E-2</v>
      </c>
      <c r="J119" s="50">
        <f t="shared" si="28"/>
        <v>6.9444444444444448E-2</v>
      </c>
      <c r="K119" s="142">
        <f t="shared" si="29"/>
        <v>3.125E-2</v>
      </c>
      <c r="L119" s="140">
        <f>N119-M119</f>
        <v>1.3888888888888951E-2</v>
      </c>
      <c r="M119" s="143">
        <v>0.42708333333333331</v>
      </c>
      <c r="N119" s="143">
        <v>0.44097222222222227</v>
      </c>
      <c r="O119" s="48" t="s">
        <v>636</v>
      </c>
      <c r="P119" s="48"/>
      <c r="R119" s="52"/>
      <c r="S119" s="52"/>
      <c r="T119" s="52"/>
      <c r="U119" s="52"/>
      <c r="V119" s="52"/>
    </row>
    <row r="120" spans="1:22" hidden="1" outlineLevel="2">
      <c r="A120" s="38">
        <v>9</v>
      </c>
      <c r="B120" s="2" t="s">
        <v>27</v>
      </c>
      <c r="C120" s="38">
        <v>2</v>
      </c>
      <c r="D120" s="39" t="s">
        <v>637</v>
      </c>
      <c r="E120" s="115" t="s">
        <v>638</v>
      </c>
      <c r="F120" s="49">
        <v>560</v>
      </c>
      <c r="G120" s="141">
        <v>1.8</v>
      </c>
      <c r="H120" s="141">
        <f t="shared" si="27"/>
        <v>6.8</v>
      </c>
      <c r="I120" s="50">
        <v>2.0833333333333332E-2</v>
      </c>
      <c r="J120" s="50">
        <f t="shared" si="28"/>
        <v>9.0277777777777776E-2</v>
      </c>
      <c r="K120" s="142">
        <f t="shared" si="29"/>
        <v>2.6388888888888851E-2</v>
      </c>
      <c r="L120" s="140">
        <f>N120-M120</f>
        <v>6.9444444444438647E-4</v>
      </c>
      <c r="M120" s="143">
        <v>0.46736111111111112</v>
      </c>
      <c r="N120" s="143">
        <v>0.4680555555555555</v>
      </c>
      <c r="O120" s="3"/>
      <c r="P120" s="3"/>
      <c r="R120" s="52"/>
      <c r="S120" s="52"/>
      <c r="T120" s="52"/>
      <c r="U120" s="52"/>
      <c r="V120" s="52"/>
    </row>
    <row r="121" spans="1:22" hidden="1" outlineLevel="2">
      <c r="A121" s="38">
        <v>9</v>
      </c>
      <c r="B121" s="2" t="s">
        <v>27</v>
      </c>
      <c r="C121" s="38">
        <v>2</v>
      </c>
      <c r="D121" s="39" t="s">
        <v>637</v>
      </c>
      <c r="E121" s="115" t="s">
        <v>639</v>
      </c>
      <c r="F121" s="49">
        <v>490</v>
      </c>
      <c r="G121" s="141">
        <v>1.1000000000000001</v>
      </c>
      <c r="H121" s="141">
        <f t="shared" si="27"/>
        <v>7.9</v>
      </c>
      <c r="I121" s="50">
        <v>1.3888888888888888E-2</v>
      </c>
      <c r="J121" s="50">
        <f t="shared" si="28"/>
        <v>0.10416666666666666</v>
      </c>
      <c r="K121" s="142">
        <f t="shared" si="29"/>
        <v>1.4583333333333393E-2</v>
      </c>
      <c r="L121" s="140">
        <f>N121-M121</f>
        <v>6.9444444444444198E-4</v>
      </c>
      <c r="M121" s="143">
        <v>0.4826388888888889</v>
      </c>
      <c r="N121" s="143">
        <v>0.48333333333333334</v>
      </c>
      <c r="O121" s="3"/>
      <c r="P121" s="3"/>
      <c r="R121" s="52"/>
      <c r="S121" s="52"/>
      <c r="T121" s="52"/>
      <c r="U121" s="52"/>
      <c r="V121" s="52"/>
    </row>
    <row r="122" spans="1:22" hidden="1" outlineLevel="2">
      <c r="A122" s="38">
        <v>9</v>
      </c>
      <c r="B122" s="2" t="s">
        <v>27</v>
      </c>
      <c r="C122" s="38">
        <v>2</v>
      </c>
      <c r="D122" s="39" t="s">
        <v>637</v>
      </c>
      <c r="E122" s="115" t="s">
        <v>640</v>
      </c>
      <c r="F122" s="49">
        <v>255</v>
      </c>
      <c r="G122" s="141">
        <v>1.6</v>
      </c>
      <c r="H122" s="141">
        <f t="shared" si="27"/>
        <v>9.5</v>
      </c>
      <c r="I122" s="50">
        <v>2.7777777777777776E-2</v>
      </c>
      <c r="J122" s="50">
        <f t="shared" si="28"/>
        <v>0.13194444444444442</v>
      </c>
      <c r="K122" s="142">
        <f t="shared" si="29"/>
        <v>2.7777777777777846E-2</v>
      </c>
      <c r="L122" s="140"/>
      <c r="M122" s="144">
        <v>0.51111111111111118</v>
      </c>
      <c r="N122" s="143"/>
      <c r="O122" s="3" t="s">
        <v>611</v>
      </c>
      <c r="P122" s="3"/>
      <c r="R122" s="52"/>
      <c r="S122" s="52"/>
      <c r="T122" s="52"/>
      <c r="U122" s="52"/>
      <c r="V122" s="52"/>
    </row>
    <row r="123" spans="1:22" hidden="1" outlineLevel="2">
      <c r="A123" s="38">
        <v>9</v>
      </c>
      <c r="B123" s="2" t="s">
        <v>27</v>
      </c>
      <c r="C123" s="38">
        <v>2</v>
      </c>
      <c r="D123" s="39" t="s">
        <v>637</v>
      </c>
      <c r="E123" s="40" t="s">
        <v>1542</v>
      </c>
      <c r="F123" s="110"/>
      <c r="G123" s="42"/>
      <c r="H123" s="42"/>
      <c r="I123" s="43"/>
      <c r="J123" s="43"/>
      <c r="K123" s="44"/>
      <c r="L123" s="43"/>
      <c r="M123" s="44"/>
      <c r="N123" s="56"/>
      <c r="O123" s="46"/>
      <c r="P123" s="46"/>
      <c r="R123" s="54"/>
      <c r="S123" s="54"/>
      <c r="T123" s="54"/>
      <c r="U123" s="54"/>
      <c r="V123" s="54"/>
    </row>
    <row r="124" spans="1:22" hidden="1" outlineLevel="1" collapsed="1">
      <c r="A124" s="148" t="s">
        <v>2156</v>
      </c>
      <c r="B124" s="149"/>
      <c r="C124" s="150">
        <v>2</v>
      </c>
      <c r="D124" s="151" t="s">
        <v>628</v>
      </c>
      <c r="E124" s="152" t="s">
        <v>2014</v>
      </c>
      <c r="F124" s="153" t="s">
        <v>4674</v>
      </c>
      <c r="G124" s="154">
        <f>SUBTOTAL(9,G116:G122)</f>
        <v>9.5</v>
      </c>
      <c r="H124" s="153" t="s">
        <v>4008</v>
      </c>
      <c r="I124" s="156">
        <f>SUBTOTAL(9,I116:I122)</f>
        <v>0.13194444444444442</v>
      </c>
      <c r="J124" s="156"/>
      <c r="K124" s="157">
        <f>SUBTOTAL(9,K116:K122)</f>
        <v>0.14374999999999999</v>
      </c>
      <c r="L124" s="157">
        <f>SUBTOTAL(9,L116:L122)</f>
        <v>1.5972222222222276E-2</v>
      </c>
      <c r="M124" s="157">
        <f>M122-N116</f>
        <v>0.15972222222222227</v>
      </c>
      <c r="N124" s="158" t="s">
        <v>552</v>
      </c>
      <c r="O124" s="149" t="s">
        <v>2157</v>
      </c>
      <c r="P124" s="149">
        <v>2</v>
      </c>
      <c r="R124" s="55">
        <f>SUM(R114:R123)</f>
        <v>789</v>
      </c>
      <c r="S124" s="55">
        <f>SUM(S114:S123)</f>
        <v>0</v>
      </c>
      <c r="T124" s="55">
        <f>SUM(T114:T123)</f>
        <v>0</v>
      </c>
      <c r="U124" s="55">
        <f>SUM(U114:U123)</f>
        <v>0</v>
      </c>
      <c r="V124" s="55">
        <f>SUM(V114:V123)</f>
        <v>789</v>
      </c>
    </row>
    <row r="125" spans="1:22" hidden="1" outlineLevel="2">
      <c r="A125" s="38">
        <v>10</v>
      </c>
      <c r="B125" s="2" t="s">
        <v>27</v>
      </c>
      <c r="C125" s="38">
        <v>3</v>
      </c>
      <c r="D125" s="39" t="s">
        <v>641</v>
      </c>
      <c r="E125" s="40" t="s">
        <v>642</v>
      </c>
      <c r="F125" s="69"/>
      <c r="G125" s="58"/>
      <c r="H125" s="58"/>
      <c r="I125" s="59"/>
      <c r="J125" s="59"/>
      <c r="K125" s="60"/>
      <c r="L125" s="61"/>
      <c r="M125" s="60"/>
      <c r="N125" s="60"/>
      <c r="O125" s="68"/>
      <c r="P125" s="68"/>
      <c r="R125" s="47"/>
      <c r="S125" s="47"/>
      <c r="T125" s="47"/>
      <c r="U125" s="47"/>
      <c r="V125" s="47"/>
    </row>
    <row r="126" spans="1:22" hidden="1" outlineLevel="2">
      <c r="A126" s="38">
        <v>10</v>
      </c>
      <c r="B126" s="2" t="s">
        <v>27</v>
      </c>
      <c r="C126" s="38">
        <v>3</v>
      </c>
      <c r="D126" s="39" t="s">
        <v>641</v>
      </c>
      <c r="E126" s="115" t="s">
        <v>643</v>
      </c>
      <c r="F126" s="49">
        <v>194</v>
      </c>
      <c r="G126" s="141"/>
      <c r="H126" s="141">
        <v>0</v>
      </c>
      <c r="I126" s="50"/>
      <c r="J126" s="50">
        <v>0</v>
      </c>
      <c r="K126" s="142"/>
      <c r="L126" s="140"/>
      <c r="M126" s="143"/>
      <c r="N126" s="144">
        <v>0.5</v>
      </c>
      <c r="O126" s="2"/>
      <c r="P126" s="2"/>
      <c r="R126" s="52"/>
      <c r="S126" s="52"/>
      <c r="T126" s="52"/>
      <c r="U126" s="52"/>
      <c r="V126" s="52"/>
    </row>
    <row r="127" spans="1:22" hidden="1" outlineLevel="2">
      <c r="A127" s="38">
        <v>10</v>
      </c>
      <c r="B127" s="2" t="s">
        <v>27</v>
      </c>
      <c r="C127" s="38">
        <v>3</v>
      </c>
      <c r="D127" s="39" t="s">
        <v>641</v>
      </c>
      <c r="E127" s="115" t="s">
        <v>644</v>
      </c>
      <c r="F127" s="49">
        <v>203</v>
      </c>
      <c r="G127" s="141">
        <v>1.3</v>
      </c>
      <c r="H127" s="141">
        <f>H126+G127</f>
        <v>1.3</v>
      </c>
      <c r="I127" s="50">
        <v>1.3888888888888888E-2</v>
      </c>
      <c r="J127" s="50">
        <f>J126+I127</f>
        <v>1.3888888888888888E-2</v>
      </c>
      <c r="K127" s="142">
        <f t="shared" ref="K127:K136" si="30">M127-N126</f>
        <v>1.3888888888888951E-2</v>
      </c>
      <c r="L127" s="140">
        <f t="shared" ref="L127:L135" si="31">N127-M127</f>
        <v>0</v>
      </c>
      <c r="M127" s="143">
        <v>0.51388888888888895</v>
      </c>
      <c r="N127" s="143">
        <v>0.51388888888888895</v>
      </c>
      <c r="O127" s="2"/>
      <c r="P127" s="2"/>
      <c r="R127" s="52"/>
      <c r="S127" s="52"/>
      <c r="T127" s="52"/>
      <c r="U127" s="52"/>
      <c r="V127" s="52"/>
    </row>
    <row r="128" spans="1:22" hidden="1" outlineLevel="2">
      <c r="A128" s="38">
        <v>10</v>
      </c>
      <c r="B128" s="2" t="s">
        <v>27</v>
      </c>
      <c r="C128" s="38">
        <v>3</v>
      </c>
      <c r="D128" s="39" t="s">
        <v>641</v>
      </c>
      <c r="E128" s="115" t="s">
        <v>645</v>
      </c>
      <c r="F128" s="49">
        <v>371</v>
      </c>
      <c r="G128" s="141">
        <v>1.9</v>
      </c>
      <c r="H128" s="141">
        <f t="shared" ref="H128:H136" si="32">H127+G128</f>
        <v>3.2</v>
      </c>
      <c r="I128" s="50">
        <v>2.0833333333333332E-2</v>
      </c>
      <c r="J128" s="50">
        <f t="shared" ref="J128:J136" si="33">J127+I128</f>
        <v>3.4722222222222224E-2</v>
      </c>
      <c r="K128" s="142">
        <f t="shared" si="30"/>
        <v>2.2916666666666585E-2</v>
      </c>
      <c r="L128" s="140">
        <f t="shared" si="31"/>
        <v>0</v>
      </c>
      <c r="M128" s="143">
        <v>0.53680555555555554</v>
      </c>
      <c r="N128" s="143">
        <v>0.53680555555555554</v>
      </c>
      <c r="O128" s="2"/>
      <c r="P128" s="2"/>
      <c r="R128" s="52"/>
      <c r="S128" s="52"/>
      <c r="T128" s="52"/>
      <c r="U128" s="52"/>
      <c r="V128" s="52"/>
    </row>
    <row r="129" spans="1:22" hidden="1" outlineLevel="2">
      <c r="A129" s="38">
        <v>10</v>
      </c>
      <c r="B129" s="2" t="s">
        <v>27</v>
      </c>
      <c r="C129" s="38">
        <v>3</v>
      </c>
      <c r="D129" s="39" t="s">
        <v>641</v>
      </c>
      <c r="E129" s="115" t="s">
        <v>646</v>
      </c>
      <c r="F129" s="49">
        <v>640</v>
      </c>
      <c r="G129" s="141">
        <v>1.8</v>
      </c>
      <c r="H129" s="141">
        <f t="shared" si="32"/>
        <v>5</v>
      </c>
      <c r="I129" s="50">
        <v>3.4722222222222224E-2</v>
      </c>
      <c r="J129" s="50">
        <f t="shared" si="33"/>
        <v>6.9444444444444448E-2</v>
      </c>
      <c r="K129" s="142">
        <f t="shared" si="30"/>
        <v>2.9166666666666674E-2</v>
      </c>
      <c r="L129" s="140">
        <f t="shared" si="31"/>
        <v>8.3333333333333037E-3</v>
      </c>
      <c r="M129" s="143">
        <v>0.56597222222222221</v>
      </c>
      <c r="N129" s="143">
        <v>0.57430555555555551</v>
      </c>
      <c r="O129" s="2"/>
      <c r="P129" s="2"/>
      <c r="R129" s="52"/>
      <c r="S129" s="52"/>
      <c r="T129" s="52"/>
      <c r="U129" s="52"/>
      <c r="V129" s="52"/>
    </row>
    <row r="130" spans="1:22" hidden="1" outlineLevel="2">
      <c r="A130" s="38">
        <v>10</v>
      </c>
      <c r="B130" s="2" t="s">
        <v>27</v>
      </c>
      <c r="C130" s="38">
        <v>3</v>
      </c>
      <c r="D130" s="39" t="s">
        <v>641</v>
      </c>
      <c r="E130" s="115" t="s">
        <v>647</v>
      </c>
      <c r="F130" s="49">
        <v>475</v>
      </c>
      <c r="G130" s="141">
        <v>1.5</v>
      </c>
      <c r="H130" s="141">
        <f t="shared" si="32"/>
        <v>6.5</v>
      </c>
      <c r="I130" s="50">
        <v>2.0833333333333332E-2</v>
      </c>
      <c r="J130" s="50">
        <f t="shared" si="33"/>
        <v>9.0277777777777776E-2</v>
      </c>
      <c r="K130" s="142">
        <f t="shared" si="30"/>
        <v>4.0277777777777857E-2</v>
      </c>
      <c r="L130" s="140">
        <f t="shared" si="31"/>
        <v>6.9444444444444198E-4</v>
      </c>
      <c r="M130" s="143">
        <v>0.61458333333333337</v>
      </c>
      <c r="N130" s="143">
        <v>0.61527777777777781</v>
      </c>
      <c r="O130" s="2"/>
      <c r="P130" s="2"/>
      <c r="R130" s="52"/>
      <c r="S130" s="52"/>
      <c r="T130" s="52"/>
      <c r="U130" s="52"/>
      <c r="V130" s="52"/>
    </row>
    <row r="131" spans="1:22" hidden="1" outlineLevel="2">
      <c r="A131" s="38">
        <v>10</v>
      </c>
      <c r="B131" s="2" t="s">
        <v>27</v>
      </c>
      <c r="C131" s="38">
        <v>3</v>
      </c>
      <c r="D131" s="39" t="s">
        <v>641</v>
      </c>
      <c r="E131" s="115" t="s">
        <v>648</v>
      </c>
      <c r="F131" s="49">
        <v>695</v>
      </c>
      <c r="G131" s="141">
        <v>1.6</v>
      </c>
      <c r="H131" s="141">
        <f t="shared" si="32"/>
        <v>8.1</v>
      </c>
      <c r="I131" s="50">
        <v>2.7777777777777776E-2</v>
      </c>
      <c r="J131" s="50">
        <f t="shared" si="33"/>
        <v>0.11805555555555555</v>
      </c>
      <c r="K131" s="142">
        <f t="shared" si="30"/>
        <v>3.472222222222221E-2</v>
      </c>
      <c r="L131" s="140">
        <f t="shared" si="31"/>
        <v>2.7777777777777679E-3</v>
      </c>
      <c r="M131" s="143">
        <v>0.65</v>
      </c>
      <c r="N131" s="143">
        <v>0.65277777777777779</v>
      </c>
      <c r="O131" s="2"/>
      <c r="P131" s="2"/>
      <c r="R131" s="52"/>
      <c r="S131" s="52"/>
      <c r="T131" s="52"/>
      <c r="U131" s="52"/>
      <c r="V131" s="52"/>
    </row>
    <row r="132" spans="1:22" hidden="1" outlineLevel="2">
      <c r="A132" s="38">
        <v>10</v>
      </c>
      <c r="B132" s="2" t="s">
        <v>27</v>
      </c>
      <c r="C132" s="38">
        <v>3</v>
      </c>
      <c r="D132" s="39" t="s">
        <v>641</v>
      </c>
      <c r="E132" s="115" t="s">
        <v>649</v>
      </c>
      <c r="F132" s="49">
        <v>830</v>
      </c>
      <c r="G132" s="141">
        <v>1.2</v>
      </c>
      <c r="H132" s="141">
        <f t="shared" si="32"/>
        <v>9.2999999999999989</v>
      </c>
      <c r="I132" s="50">
        <v>2.0833333333333332E-2</v>
      </c>
      <c r="J132" s="50">
        <f t="shared" si="33"/>
        <v>0.1388888888888889</v>
      </c>
      <c r="K132" s="142">
        <f t="shared" si="30"/>
        <v>2.7777777777777679E-2</v>
      </c>
      <c r="L132" s="140">
        <f t="shared" si="31"/>
        <v>2.7777777777777679E-3</v>
      </c>
      <c r="M132" s="143">
        <v>0.68055555555555547</v>
      </c>
      <c r="N132" s="143">
        <v>0.68333333333333324</v>
      </c>
      <c r="O132" s="2"/>
      <c r="P132" s="2"/>
      <c r="R132" s="52"/>
      <c r="S132" s="52"/>
      <c r="T132" s="52"/>
      <c r="U132" s="52"/>
      <c r="V132" s="52"/>
    </row>
    <row r="133" spans="1:22" hidden="1" outlineLevel="2">
      <c r="A133" s="38">
        <v>10</v>
      </c>
      <c r="B133" s="2" t="s">
        <v>27</v>
      </c>
      <c r="C133" s="38">
        <v>3</v>
      </c>
      <c r="D133" s="39" t="s">
        <v>641</v>
      </c>
      <c r="E133" s="115" t="s">
        <v>650</v>
      </c>
      <c r="F133" s="49">
        <v>851</v>
      </c>
      <c r="G133" s="141">
        <v>0.6</v>
      </c>
      <c r="H133" s="141">
        <f t="shared" si="32"/>
        <v>9.8999999999999986</v>
      </c>
      <c r="I133" s="50">
        <v>1.3888888888888951E-2</v>
      </c>
      <c r="J133" s="50">
        <f t="shared" si="33"/>
        <v>0.15277777777777785</v>
      </c>
      <c r="K133" s="142">
        <f t="shared" si="30"/>
        <v>1.8055555555555602E-2</v>
      </c>
      <c r="L133" s="140">
        <f t="shared" si="31"/>
        <v>1.041666666666663E-2</v>
      </c>
      <c r="M133" s="143">
        <v>0.70138888888888884</v>
      </c>
      <c r="N133" s="143">
        <v>0.71180555555555547</v>
      </c>
      <c r="O133" s="78" t="s">
        <v>651</v>
      </c>
      <c r="P133" s="78"/>
      <c r="R133" s="52"/>
      <c r="S133" s="52"/>
      <c r="T133" s="52"/>
      <c r="U133" s="52"/>
      <c r="V133" s="52"/>
    </row>
    <row r="134" spans="1:22" hidden="1" outlineLevel="2">
      <c r="A134" s="38">
        <v>10</v>
      </c>
      <c r="B134" s="2" t="s">
        <v>27</v>
      </c>
      <c r="C134" s="38">
        <v>3</v>
      </c>
      <c r="D134" s="39" t="s">
        <v>641</v>
      </c>
      <c r="E134" s="115" t="s">
        <v>652</v>
      </c>
      <c r="F134" s="49">
        <v>720</v>
      </c>
      <c r="G134" s="141">
        <v>1.1000000000000001</v>
      </c>
      <c r="H134" s="141">
        <f t="shared" si="32"/>
        <v>10.999999999999998</v>
      </c>
      <c r="I134" s="50">
        <v>1.3888888888888951E-2</v>
      </c>
      <c r="J134" s="50">
        <f t="shared" si="33"/>
        <v>0.1666666666666668</v>
      </c>
      <c r="K134" s="142">
        <f t="shared" si="30"/>
        <v>1.9444444444444597E-2</v>
      </c>
      <c r="L134" s="140">
        <f t="shared" si="31"/>
        <v>0</v>
      </c>
      <c r="M134" s="143">
        <v>0.73125000000000007</v>
      </c>
      <c r="N134" s="143">
        <v>0.73125000000000007</v>
      </c>
      <c r="O134" s="2"/>
      <c r="P134" s="2"/>
      <c r="R134" s="52"/>
      <c r="S134" s="52"/>
      <c r="T134" s="52"/>
      <c r="U134" s="52"/>
      <c r="V134" s="52"/>
    </row>
    <row r="135" spans="1:22" hidden="1" outlineLevel="2">
      <c r="A135" s="38">
        <v>10</v>
      </c>
      <c r="B135" s="2" t="s">
        <v>27</v>
      </c>
      <c r="C135" s="38">
        <v>3</v>
      </c>
      <c r="D135" s="39" t="s">
        <v>641</v>
      </c>
      <c r="E135" s="115" t="s">
        <v>653</v>
      </c>
      <c r="F135" s="49">
        <v>630</v>
      </c>
      <c r="G135" s="141">
        <v>0.9</v>
      </c>
      <c r="H135" s="141">
        <f t="shared" si="32"/>
        <v>11.899999999999999</v>
      </c>
      <c r="I135" s="50">
        <v>1.0416666666666666E-2</v>
      </c>
      <c r="J135" s="50">
        <f t="shared" si="33"/>
        <v>0.17708333333333345</v>
      </c>
      <c r="K135" s="142">
        <f t="shared" si="30"/>
        <v>1.1805555555555403E-2</v>
      </c>
      <c r="L135" s="140">
        <f t="shared" si="31"/>
        <v>0</v>
      </c>
      <c r="M135" s="143">
        <v>0.74305555555555547</v>
      </c>
      <c r="N135" s="143">
        <v>0.74305555555555547</v>
      </c>
      <c r="O135" s="2"/>
      <c r="P135" s="2"/>
      <c r="R135" s="52"/>
      <c r="S135" s="52"/>
      <c r="T135" s="52"/>
      <c r="U135" s="52"/>
      <c r="V135" s="52"/>
    </row>
    <row r="136" spans="1:22" hidden="1" outlineLevel="2">
      <c r="A136" s="38">
        <v>10</v>
      </c>
      <c r="B136" s="2" t="s">
        <v>27</v>
      </c>
      <c r="C136" s="38">
        <v>3</v>
      </c>
      <c r="D136" s="39" t="s">
        <v>641</v>
      </c>
      <c r="E136" s="115" t="s">
        <v>654</v>
      </c>
      <c r="F136" s="49">
        <v>300</v>
      </c>
      <c r="G136" s="141">
        <v>2.6</v>
      </c>
      <c r="H136" s="141">
        <f t="shared" si="32"/>
        <v>14.499999999999998</v>
      </c>
      <c r="I136" s="50">
        <v>3.125E-2</v>
      </c>
      <c r="J136" s="50">
        <f t="shared" si="33"/>
        <v>0.20833333333333345</v>
      </c>
      <c r="K136" s="142">
        <f t="shared" si="30"/>
        <v>3.8888888888888973E-2</v>
      </c>
      <c r="L136" s="140"/>
      <c r="M136" s="144">
        <v>0.78194444444444444</v>
      </c>
      <c r="N136" s="143"/>
      <c r="O136" s="2"/>
      <c r="P136" s="2"/>
      <c r="R136" s="52"/>
      <c r="S136" s="52"/>
      <c r="T136" s="52"/>
      <c r="U136" s="52"/>
      <c r="V136" s="52"/>
    </row>
    <row r="137" spans="1:22" hidden="1" outlineLevel="2">
      <c r="A137" s="38">
        <v>10</v>
      </c>
      <c r="B137" s="2" t="s">
        <v>27</v>
      </c>
      <c r="C137" s="38">
        <v>3</v>
      </c>
      <c r="D137" s="39" t="s">
        <v>641</v>
      </c>
      <c r="E137" s="117" t="s">
        <v>655</v>
      </c>
      <c r="F137" s="69"/>
      <c r="G137" s="58"/>
      <c r="H137" s="58"/>
      <c r="I137" s="59"/>
      <c r="J137" s="59"/>
      <c r="K137" s="60"/>
      <c r="L137" s="61"/>
      <c r="M137" s="60"/>
      <c r="N137" s="60"/>
      <c r="O137" s="68"/>
      <c r="P137" s="68"/>
      <c r="R137" s="52">
        <v>851</v>
      </c>
      <c r="S137" s="52"/>
      <c r="T137" s="52"/>
      <c r="U137" s="52"/>
      <c r="V137" s="52">
        <f>SUM(R137:U137)</f>
        <v>851</v>
      </c>
    </row>
    <row r="138" spans="1:22" hidden="1" outlineLevel="2">
      <c r="A138" s="38">
        <v>10</v>
      </c>
      <c r="B138" s="2" t="s">
        <v>27</v>
      </c>
      <c r="C138" s="38">
        <v>3</v>
      </c>
      <c r="D138" s="39" t="s">
        <v>641</v>
      </c>
      <c r="E138" s="118" t="s">
        <v>1541</v>
      </c>
      <c r="F138" s="79"/>
      <c r="G138" s="63"/>
      <c r="H138" s="63"/>
      <c r="I138" s="64"/>
      <c r="J138" s="64"/>
      <c r="K138" s="65"/>
      <c r="L138" s="66"/>
      <c r="M138" s="65"/>
      <c r="N138" s="65"/>
      <c r="O138" s="731"/>
      <c r="P138" s="731"/>
      <c r="R138" s="54"/>
      <c r="S138" s="54"/>
      <c r="T138" s="54"/>
      <c r="U138" s="54"/>
      <c r="V138" s="54"/>
    </row>
    <row r="139" spans="1:22" hidden="1" outlineLevel="1" collapsed="1">
      <c r="A139" s="148" t="s">
        <v>2158</v>
      </c>
      <c r="B139" s="149"/>
      <c r="C139" s="150">
        <v>3</v>
      </c>
      <c r="D139" s="151" t="s">
        <v>641</v>
      </c>
      <c r="E139" s="152" t="s">
        <v>2017</v>
      </c>
      <c r="F139" s="153" t="s">
        <v>4675</v>
      </c>
      <c r="G139" s="154">
        <f>SUBTOTAL(9,G126:G136)</f>
        <v>14.499999999999998</v>
      </c>
      <c r="H139" s="154"/>
      <c r="I139" s="156">
        <f>SUBTOTAL(9,I126:I136)</f>
        <v>0.20833333333333345</v>
      </c>
      <c r="J139" s="156"/>
      <c r="K139" s="157">
        <f>SUBTOTAL(9,K126:K136)</f>
        <v>0.25694444444444453</v>
      </c>
      <c r="L139" s="157">
        <f>SUBTOTAL(9,L126:L136)</f>
        <v>2.4999999999999911E-2</v>
      </c>
      <c r="M139" s="157">
        <f>M136-N126</f>
        <v>0.28194444444444444</v>
      </c>
      <c r="N139" s="158" t="s">
        <v>552</v>
      </c>
      <c r="O139" s="149" t="s">
        <v>656</v>
      </c>
      <c r="P139" s="149">
        <v>3</v>
      </c>
      <c r="R139" s="55">
        <f>SUM(R125:R138)</f>
        <v>851</v>
      </c>
      <c r="S139" s="55">
        <f>SUM(S125:S138)</f>
        <v>0</v>
      </c>
      <c r="T139" s="55">
        <f>SUM(T125:T138)</f>
        <v>0</v>
      </c>
      <c r="U139" s="55">
        <f>SUM(U125:U138)</f>
        <v>0</v>
      </c>
      <c r="V139" s="55">
        <f>SUM(V125:V138)</f>
        <v>851</v>
      </c>
    </row>
    <row r="140" spans="1:22" hidden="1" outlineLevel="2">
      <c r="A140" s="38">
        <v>11</v>
      </c>
      <c r="B140" s="2" t="s">
        <v>27</v>
      </c>
      <c r="C140" s="38">
        <v>4</v>
      </c>
      <c r="D140" s="39" t="s">
        <v>657</v>
      </c>
      <c r="E140" s="117" t="s">
        <v>658</v>
      </c>
      <c r="F140" s="69"/>
      <c r="G140" s="58"/>
      <c r="H140" s="58"/>
      <c r="I140" s="59"/>
      <c r="J140" s="59"/>
      <c r="K140" s="60"/>
      <c r="L140" s="61"/>
      <c r="M140" s="60"/>
      <c r="N140" s="60"/>
      <c r="O140" s="62"/>
      <c r="P140" s="62"/>
      <c r="R140" s="47"/>
      <c r="S140" s="47"/>
      <c r="T140" s="47"/>
      <c r="U140" s="47"/>
      <c r="V140" s="47"/>
    </row>
    <row r="141" spans="1:22" hidden="1" outlineLevel="2">
      <c r="A141" s="38">
        <v>11</v>
      </c>
      <c r="B141" s="2" t="s">
        <v>27</v>
      </c>
      <c r="C141" s="38">
        <v>4</v>
      </c>
      <c r="D141" s="39" t="s">
        <v>657</v>
      </c>
      <c r="E141" s="118" t="s">
        <v>659</v>
      </c>
      <c r="F141" s="79"/>
      <c r="G141" s="63"/>
      <c r="H141" s="63"/>
      <c r="I141" s="64"/>
      <c r="J141" s="64"/>
      <c r="K141" s="65"/>
      <c r="L141" s="66"/>
      <c r="M141" s="65"/>
      <c r="N141" s="65"/>
      <c r="O141" s="67"/>
      <c r="P141" s="67"/>
      <c r="R141" s="52">
        <v>1198</v>
      </c>
      <c r="S141" s="52">
        <v>620</v>
      </c>
      <c r="T141" s="52"/>
      <c r="U141" s="52"/>
      <c r="V141" s="52">
        <f>SUM(R141:U141)</f>
        <v>1818</v>
      </c>
    </row>
    <row r="142" spans="1:22" hidden="1" outlineLevel="2">
      <c r="A142" s="38">
        <v>11</v>
      </c>
      <c r="B142" s="2" t="s">
        <v>27</v>
      </c>
      <c r="C142" s="38">
        <v>4</v>
      </c>
      <c r="D142" s="39" t="s">
        <v>657</v>
      </c>
      <c r="E142" s="115" t="s">
        <v>660</v>
      </c>
      <c r="F142" s="49">
        <v>353</v>
      </c>
      <c r="G142" s="141"/>
      <c r="H142" s="141">
        <v>0</v>
      </c>
      <c r="I142" s="50"/>
      <c r="J142" s="50">
        <v>0</v>
      </c>
      <c r="K142" s="142"/>
      <c r="L142" s="140"/>
      <c r="M142" s="143"/>
      <c r="N142" s="144">
        <v>0.375</v>
      </c>
      <c r="O142" s="3"/>
      <c r="P142" s="3"/>
      <c r="R142" s="52"/>
      <c r="S142" s="52"/>
      <c r="T142" s="52"/>
      <c r="U142" s="52"/>
      <c r="V142" s="52"/>
    </row>
    <row r="143" spans="1:22" hidden="1" outlineLevel="2">
      <c r="A143" s="38">
        <v>11</v>
      </c>
      <c r="B143" s="2" t="s">
        <v>27</v>
      </c>
      <c r="C143" s="38">
        <v>4</v>
      </c>
      <c r="D143" s="39" t="s">
        <v>657</v>
      </c>
      <c r="E143" s="115" t="s">
        <v>661</v>
      </c>
      <c r="F143" s="49">
        <v>761</v>
      </c>
      <c r="G143" s="141">
        <v>2.8</v>
      </c>
      <c r="H143" s="141">
        <f>H142+G143</f>
        <v>2.8</v>
      </c>
      <c r="I143" s="50">
        <v>3.4722222222222224E-2</v>
      </c>
      <c r="J143" s="50">
        <f>J142+I143</f>
        <v>3.4722222222222224E-2</v>
      </c>
      <c r="K143" s="142">
        <f t="shared" ref="K143:K150" si="34">M143-N142</f>
        <v>3.9583333333333304E-2</v>
      </c>
      <c r="L143" s="140">
        <f t="shared" ref="L143:L149" si="35">N143-M143</f>
        <v>5.5555555555555913E-3</v>
      </c>
      <c r="M143" s="143">
        <v>0.4145833333333333</v>
      </c>
      <c r="N143" s="143">
        <v>0.4201388888888889</v>
      </c>
      <c r="O143" s="3"/>
      <c r="P143" s="3"/>
      <c r="R143" s="52"/>
      <c r="S143" s="52"/>
      <c r="T143" s="52"/>
      <c r="U143" s="52"/>
      <c r="V143" s="52"/>
    </row>
    <row r="144" spans="1:22" hidden="1" outlineLevel="2">
      <c r="A144" s="38">
        <v>11</v>
      </c>
      <c r="B144" s="2" t="s">
        <v>27</v>
      </c>
      <c r="C144" s="38">
        <v>4</v>
      </c>
      <c r="D144" s="39" t="s">
        <v>657</v>
      </c>
      <c r="E144" s="115" t="s">
        <v>662</v>
      </c>
      <c r="F144" s="49">
        <v>720</v>
      </c>
      <c r="G144" s="141">
        <v>1.4</v>
      </c>
      <c r="H144" s="141">
        <f t="shared" ref="H144:H150" si="36">H143+G144</f>
        <v>4.1999999999999993</v>
      </c>
      <c r="I144" s="50">
        <v>2.0833333333333332E-2</v>
      </c>
      <c r="J144" s="50">
        <f t="shared" ref="J144:J150" si="37">J143+I144</f>
        <v>5.5555555555555552E-2</v>
      </c>
      <c r="K144" s="142">
        <f t="shared" si="34"/>
        <v>2.083333333333337E-2</v>
      </c>
      <c r="L144" s="140">
        <f t="shared" si="35"/>
        <v>0</v>
      </c>
      <c r="M144" s="143">
        <v>0.44097222222222227</v>
      </c>
      <c r="N144" s="143">
        <v>0.44097222222222227</v>
      </c>
      <c r="O144" s="3"/>
      <c r="P144" s="3"/>
      <c r="R144" s="52"/>
      <c r="S144" s="52"/>
      <c r="T144" s="52"/>
      <c r="U144" s="52"/>
      <c r="V144" s="52"/>
    </row>
    <row r="145" spans="1:22" hidden="1" outlineLevel="2">
      <c r="A145" s="38">
        <v>11</v>
      </c>
      <c r="B145" s="2" t="s">
        <v>27</v>
      </c>
      <c r="C145" s="38">
        <v>4</v>
      </c>
      <c r="D145" s="39" t="s">
        <v>657</v>
      </c>
      <c r="E145" s="115" t="s">
        <v>663</v>
      </c>
      <c r="F145" s="49">
        <v>851</v>
      </c>
      <c r="G145" s="141">
        <v>1.6</v>
      </c>
      <c r="H145" s="141">
        <f t="shared" si="36"/>
        <v>5.7999999999999989</v>
      </c>
      <c r="I145" s="50">
        <v>2.0833333333333332E-2</v>
      </c>
      <c r="J145" s="50">
        <f t="shared" si="37"/>
        <v>7.6388888888888881E-2</v>
      </c>
      <c r="K145" s="142">
        <f t="shared" si="34"/>
        <v>2.0833333333333315E-2</v>
      </c>
      <c r="L145" s="140">
        <f t="shared" si="35"/>
        <v>3.4722222222221544E-3</v>
      </c>
      <c r="M145" s="143">
        <v>0.46180555555555558</v>
      </c>
      <c r="N145" s="143">
        <v>0.46527777777777773</v>
      </c>
      <c r="O145" s="3"/>
      <c r="P145" s="3"/>
      <c r="R145" s="52"/>
      <c r="S145" s="52"/>
      <c r="T145" s="52"/>
      <c r="U145" s="52"/>
      <c r="V145" s="52"/>
    </row>
    <row r="146" spans="1:22" hidden="1" outlineLevel="2">
      <c r="A146" s="38">
        <v>11</v>
      </c>
      <c r="B146" s="2" t="s">
        <v>27</v>
      </c>
      <c r="C146" s="38">
        <v>4</v>
      </c>
      <c r="D146" s="39" t="s">
        <v>657</v>
      </c>
      <c r="E146" s="115" t="s">
        <v>664</v>
      </c>
      <c r="F146" s="49">
        <v>818</v>
      </c>
      <c r="G146" s="141">
        <v>2.6</v>
      </c>
      <c r="H146" s="141">
        <f t="shared" si="36"/>
        <v>8.3999999999999986</v>
      </c>
      <c r="I146" s="50">
        <v>4.1666666666666664E-2</v>
      </c>
      <c r="J146" s="50">
        <f t="shared" si="37"/>
        <v>0.11805555555555555</v>
      </c>
      <c r="K146" s="142">
        <f t="shared" si="34"/>
        <v>4.5138888888888895E-2</v>
      </c>
      <c r="L146" s="140">
        <f t="shared" si="35"/>
        <v>3.4722222222223209E-3</v>
      </c>
      <c r="M146" s="143">
        <v>0.51041666666666663</v>
      </c>
      <c r="N146" s="143">
        <v>0.51388888888888895</v>
      </c>
      <c r="O146" s="3"/>
      <c r="P146" s="3"/>
      <c r="R146" s="52"/>
      <c r="S146" s="52"/>
      <c r="T146" s="52"/>
      <c r="U146" s="52"/>
      <c r="V146" s="52"/>
    </row>
    <row r="147" spans="1:22" hidden="1" outlineLevel="2">
      <c r="A147" s="38">
        <v>11</v>
      </c>
      <c r="B147" s="2" t="s">
        <v>27</v>
      </c>
      <c r="C147" s="38">
        <v>4</v>
      </c>
      <c r="D147" s="39" t="s">
        <v>657</v>
      </c>
      <c r="E147" s="115" t="s">
        <v>665</v>
      </c>
      <c r="F147" s="49">
        <v>695</v>
      </c>
      <c r="G147" s="141">
        <v>1.5</v>
      </c>
      <c r="H147" s="141">
        <f t="shared" si="36"/>
        <v>9.8999999999999986</v>
      </c>
      <c r="I147" s="50">
        <v>1.3888888888888888E-2</v>
      </c>
      <c r="J147" s="50">
        <f t="shared" si="37"/>
        <v>0.13194444444444445</v>
      </c>
      <c r="K147" s="142">
        <f t="shared" si="34"/>
        <v>1.388888888888884E-2</v>
      </c>
      <c r="L147" s="140">
        <f t="shared" si="35"/>
        <v>1.041666666666663E-2</v>
      </c>
      <c r="M147" s="143">
        <v>0.52777777777777779</v>
      </c>
      <c r="N147" s="143">
        <v>0.53819444444444442</v>
      </c>
      <c r="O147" s="3" t="s">
        <v>547</v>
      </c>
      <c r="P147" s="3"/>
      <c r="R147" s="52"/>
      <c r="S147" s="52"/>
      <c r="T147" s="52"/>
      <c r="U147" s="52"/>
      <c r="V147" s="52"/>
    </row>
    <row r="148" spans="1:22" hidden="1" outlineLevel="2">
      <c r="A148" s="38">
        <v>11</v>
      </c>
      <c r="B148" s="2" t="s">
        <v>27</v>
      </c>
      <c r="C148" s="38">
        <v>4</v>
      </c>
      <c r="D148" s="39" t="s">
        <v>657</v>
      </c>
      <c r="E148" s="115" t="s">
        <v>666</v>
      </c>
      <c r="F148" s="49">
        <v>665</v>
      </c>
      <c r="G148" s="141">
        <v>1.8</v>
      </c>
      <c r="H148" s="141">
        <f t="shared" si="36"/>
        <v>11.7</v>
      </c>
      <c r="I148" s="50">
        <v>2.0833333333333332E-2</v>
      </c>
      <c r="J148" s="50">
        <f t="shared" si="37"/>
        <v>0.15277777777777779</v>
      </c>
      <c r="K148" s="142">
        <f t="shared" si="34"/>
        <v>8.333333333333337E-2</v>
      </c>
      <c r="L148" s="140">
        <f t="shared" si="35"/>
        <v>8.3333333333333037E-3</v>
      </c>
      <c r="M148" s="143">
        <v>0.62152777777777779</v>
      </c>
      <c r="N148" s="143">
        <v>0.62986111111111109</v>
      </c>
      <c r="O148" s="3" t="s">
        <v>667</v>
      </c>
      <c r="P148" s="3"/>
      <c r="R148" s="52"/>
      <c r="S148" s="52"/>
      <c r="T148" s="52"/>
      <c r="U148" s="52"/>
      <c r="V148" s="52"/>
    </row>
    <row r="149" spans="1:22" hidden="1" outlineLevel="2">
      <c r="A149" s="38">
        <v>11</v>
      </c>
      <c r="B149" s="2" t="s">
        <v>27</v>
      </c>
      <c r="C149" s="38">
        <v>4</v>
      </c>
      <c r="D149" s="39" t="s">
        <v>657</v>
      </c>
      <c r="E149" s="115" t="s">
        <v>668</v>
      </c>
      <c r="F149" s="49">
        <v>636</v>
      </c>
      <c r="G149" s="141">
        <v>1.3</v>
      </c>
      <c r="H149" s="141">
        <f t="shared" si="36"/>
        <v>13</v>
      </c>
      <c r="I149" s="50">
        <v>1.7361111111111112E-2</v>
      </c>
      <c r="J149" s="50">
        <f t="shared" si="37"/>
        <v>0.1701388888888889</v>
      </c>
      <c r="K149" s="142">
        <f t="shared" si="34"/>
        <v>2.2916666666666696E-2</v>
      </c>
      <c r="L149" s="140">
        <f t="shared" si="35"/>
        <v>3.4722222222222099E-3</v>
      </c>
      <c r="M149" s="143">
        <v>0.65277777777777779</v>
      </c>
      <c r="N149" s="143">
        <v>0.65625</v>
      </c>
      <c r="O149" s="48"/>
      <c r="P149" s="48"/>
      <c r="R149" s="52"/>
      <c r="S149" s="52"/>
      <c r="T149" s="52"/>
      <c r="U149" s="52"/>
      <c r="V149" s="52"/>
    </row>
    <row r="150" spans="1:22" hidden="1" outlineLevel="2">
      <c r="A150" s="38">
        <v>11</v>
      </c>
      <c r="B150" s="2" t="s">
        <v>27</v>
      </c>
      <c r="C150" s="38">
        <v>4</v>
      </c>
      <c r="D150" s="39" t="s">
        <v>657</v>
      </c>
      <c r="E150" s="115" t="s">
        <v>669</v>
      </c>
      <c r="F150" s="49">
        <v>194</v>
      </c>
      <c r="G150" s="141">
        <v>2.6</v>
      </c>
      <c r="H150" s="141">
        <f t="shared" si="36"/>
        <v>15.6</v>
      </c>
      <c r="I150" s="50">
        <v>3.125E-2</v>
      </c>
      <c r="J150" s="50">
        <f t="shared" si="37"/>
        <v>0.2013888888888889</v>
      </c>
      <c r="K150" s="142">
        <f t="shared" si="34"/>
        <v>3.125E-2</v>
      </c>
      <c r="L150" s="140"/>
      <c r="M150" s="144">
        <v>0.6875</v>
      </c>
      <c r="N150" s="143"/>
      <c r="O150" s="3"/>
      <c r="P150" s="3"/>
      <c r="R150" s="52"/>
      <c r="S150" s="52"/>
      <c r="T150" s="52"/>
      <c r="U150" s="52"/>
      <c r="V150" s="52"/>
    </row>
    <row r="151" spans="1:22" hidden="1" outlineLevel="2">
      <c r="A151" s="38">
        <v>11</v>
      </c>
      <c r="B151" s="2" t="s">
        <v>27</v>
      </c>
      <c r="C151" s="38">
        <v>4</v>
      </c>
      <c r="D151" s="39" t="s">
        <v>657</v>
      </c>
      <c r="E151" s="117" t="s">
        <v>670</v>
      </c>
      <c r="F151" s="69"/>
      <c r="G151" s="58"/>
      <c r="H151" s="58"/>
      <c r="I151" s="59"/>
      <c r="J151" s="59"/>
      <c r="K151" s="60"/>
      <c r="L151" s="61"/>
      <c r="M151" s="60"/>
      <c r="N151" s="60"/>
      <c r="O151" s="68"/>
      <c r="P151" s="68"/>
      <c r="R151" s="52">
        <v>851</v>
      </c>
      <c r="S151" s="52"/>
      <c r="T151" s="52"/>
      <c r="U151" s="52"/>
      <c r="V151" s="52">
        <f>SUM(R151:U151)</f>
        <v>851</v>
      </c>
    </row>
    <row r="152" spans="1:22" hidden="1" outlineLevel="2">
      <c r="A152" s="38">
        <v>11</v>
      </c>
      <c r="B152" s="2" t="s">
        <v>27</v>
      </c>
      <c r="C152" s="38">
        <v>4</v>
      </c>
      <c r="D152" s="39" t="s">
        <v>657</v>
      </c>
      <c r="E152" s="118" t="s">
        <v>1540</v>
      </c>
      <c r="F152" s="79"/>
      <c r="G152" s="63"/>
      <c r="H152" s="63"/>
      <c r="I152" s="64"/>
      <c r="J152" s="64"/>
      <c r="K152" s="65"/>
      <c r="L152" s="66"/>
      <c r="M152" s="65"/>
      <c r="N152" s="65"/>
      <c r="O152" s="731"/>
      <c r="P152" s="731"/>
      <c r="R152" s="54"/>
      <c r="S152" s="54"/>
      <c r="T152" s="54"/>
      <c r="U152" s="54"/>
      <c r="V152" s="54"/>
    </row>
    <row r="153" spans="1:22" hidden="1" outlineLevel="1" collapsed="1">
      <c r="A153" s="148" t="s">
        <v>2159</v>
      </c>
      <c r="B153" s="149"/>
      <c r="C153" s="150">
        <v>4</v>
      </c>
      <c r="D153" s="151" t="s">
        <v>2160</v>
      </c>
      <c r="E153" s="152" t="s">
        <v>2018</v>
      </c>
      <c r="F153" s="153" t="s">
        <v>4676</v>
      </c>
      <c r="G153" s="154">
        <f>SUBTOTAL(9,G142:G150)</f>
        <v>15.6</v>
      </c>
      <c r="H153" s="153" t="s">
        <v>4008</v>
      </c>
      <c r="I153" s="156">
        <f>SUBTOTAL(9,I142:I150)</f>
        <v>0.2013888888888889</v>
      </c>
      <c r="J153" s="156"/>
      <c r="K153" s="157">
        <f>SUBTOTAL(9,K142:K150)</f>
        <v>0.27777777777777779</v>
      </c>
      <c r="L153" s="157">
        <f>SUBTOTAL(9,L142:L150)</f>
        <v>3.472222222222221E-2</v>
      </c>
      <c r="M153" s="157">
        <f>M150-N142</f>
        <v>0.3125</v>
      </c>
      <c r="N153" s="158" t="s">
        <v>552</v>
      </c>
      <c r="O153" s="149" t="s">
        <v>671</v>
      </c>
      <c r="P153" s="149">
        <v>3</v>
      </c>
      <c r="R153" s="55">
        <f>SUM(R140:R152)</f>
        <v>2049</v>
      </c>
      <c r="S153" s="55">
        <f>SUM(S140:S152)</f>
        <v>620</v>
      </c>
      <c r="T153" s="55">
        <f>SUM(T140:T152)</f>
        <v>0</v>
      </c>
      <c r="U153" s="55">
        <f>SUM(U140:U152)</f>
        <v>0</v>
      </c>
      <c r="V153" s="55">
        <f>SUM(V140:V152)</f>
        <v>2669</v>
      </c>
    </row>
    <row r="154" spans="1:22" hidden="1" outlineLevel="2">
      <c r="A154" s="38">
        <v>12</v>
      </c>
      <c r="B154" s="2" t="s">
        <v>27</v>
      </c>
      <c r="C154" s="38">
        <v>5</v>
      </c>
      <c r="D154" s="39" t="s">
        <v>672</v>
      </c>
      <c r="E154" s="117" t="s">
        <v>673</v>
      </c>
      <c r="F154" s="69"/>
      <c r="G154" s="58"/>
      <c r="H154" s="58"/>
      <c r="I154" s="59"/>
      <c r="J154" s="59"/>
      <c r="K154" s="60"/>
      <c r="L154" s="61"/>
      <c r="M154" s="60"/>
      <c r="N154" s="60"/>
      <c r="O154" s="62"/>
      <c r="P154" s="62"/>
      <c r="R154" s="47"/>
      <c r="S154" s="47"/>
      <c r="T154" s="47"/>
      <c r="U154" s="47"/>
      <c r="V154" s="47"/>
    </row>
    <row r="155" spans="1:22" hidden="1" outlineLevel="2">
      <c r="A155" s="38">
        <v>12</v>
      </c>
      <c r="B155" s="2" t="s">
        <v>27</v>
      </c>
      <c r="C155" s="38">
        <v>5</v>
      </c>
      <c r="D155" s="39" t="s">
        <v>672</v>
      </c>
      <c r="E155" s="118" t="s">
        <v>674</v>
      </c>
      <c r="F155" s="79"/>
      <c r="G155" s="63"/>
      <c r="H155" s="63"/>
      <c r="I155" s="64"/>
      <c r="J155" s="64"/>
      <c r="K155" s="65"/>
      <c r="L155" s="66"/>
      <c r="M155" s="65"/>
      <c r="N155" s="65"/>
      <c r="O155" s="67"/>
      <c r="P155" s="67"/>
      <c r="R155" s="52">
        <v>1198</v>
      </c>
      <c r="S155" s="52">
        <v>620</v>
      </c>
      <c r="T155" s="52"/>
      <c r="U155" s="52"/>
      <c r="V155" s="52">
        <f>SUM(R155:U155)</f>
        <v>1818</v>
      </c>
    </row>
    <row r="156" spans="1:22" hidden="1" outlineLevel="2">
      <c r="A156" s="38">
        <v>12</v>
      </c>
      <c r="B156" s="2" t="s">
        <v>27</v>
      </c>
      <c r="C156" s="38">
        <v>5</v>
      </c>
      <c r="D156" s="39" t="s">
        <v>672</v>
      </c>
      <c r="E156" s="115" t="s">
        <v>675</v>
      </c>
      <c r="F156" s="49">
        <v>353</v>
      </c>
      <c r="G156" s="141"/>
      <c r="H156" s="141">
        <v>0</v>
      </c>
      <c r="I156" s="50"/>
      <c r="J156" s="50">
        <v>0</v>
      </c>
      <c r="K156" s="142"/>
      <c r="L156" s="140"/>
      <c r="M156" s="143"/>
      <c r="N156" s="144">
        <v>0.37708333333333338</v>
      </c>
      <c r="O156" s="3"/>
      <c r="P156" s="3"/>
      <c r="R156" s="52"/>
      <c r="S156" s="52"/>
      <c r="T156" s="52"/>
      <c r="U156" s="52"/>
      <c r="V156" s="52"/>
    </row>
    <row r="157" spans="1:22" hidden="1" outlineLevel="2">
      <c r="A157" s="38">
        <v>12</v>
      </c>
      <c r="B157" s="2" t="s">
        <v>27</v>
      </c>
      <c r="C157" s="38">
        <v>5</v>
      </c>
      <c r="D157" s="39" t="s">
        <v>672</v>
      </c>
      <c r="E157" s="115" t="s">
        <v>676</v>
      </c>
      <c r="F157" s="49">
        <v>761</v>
      </c>
      <c r="G157" s="141"/>
      <c r="H157" s="141"/>
      <c r="I157" s="50"/>
      <c r="J157" s="50"/>
      <c r="K157" s="142"/>
      <c r="L157" s="140"/>
      <c r="M157" s="143"/>
      <c r="N157" s="143"/>
      <c r="O157" s="3" t="s">
        <v>1548</v>
      </c>
      <c r="P157" s="3"/>
      <c r="R157" s="52"/>
      <c r="S157" s="52"/>
      <c r="T157" s="52"/>
      <c r="U157" s="52"/>
      <c r="V157" s="52"/>
    </row>
    <row r="158" spans="1:22" hidden="1" outlineLevel="2">
      <c r="A158" s="38">
        <v>12</v>
      </c>
      <c r="B158" s="2" t="s">
        <v>27</v>
      </c>
      <c r="C158" s="38">
        <v>5</v>
      </c>
      <c r="D158" s="39" t="s">
        <v>672</v>
      </c>
      <c r="E158" s="115" t="s">
        <v>677</v>
      </c>
      <c r="F158" s="49">
        <v>610</v>
      </c>
      <c r="G158" s="141">
        <v>3</v>
      </c>
      <c r="H158" s="141">
        <f>H157+G158</f>
        <v>3</v>
      </c>
      <c r="I158" s="50">
        <v>3.125E-2</v>
      </c>
      <c r="J158" s="50">
        <f>J157+I158</f>
        <v>3.125E-2</v>
      </c>
      <c r="K158" s="142">
        <f>M158-N156</f>
        <v>4.166666666666663E-2</v>
      </c>
      <c r="L158" s="140">
        <f>N158-M158</f>
        <v>1.388888888888884E-3</v>
      </c>
      <c r="M158" s="143">
        <v>0.41875000000000001</v>
      </c>
      <c r="N158" s="143">
        <v>0.4201388888888889</v>
      </c>
      <c r="O158" s="3"/>
      <c r="P158" s="3"/>
      <c r="R158" s="52"/>
      <c r="S158" s="52"/>
      <c r="T158" s="52"/>
      <c r="U158" s="52"/>
      <c r="V158" s="52"/>
    </row>
    <row r="159" spans="1:22" hidden="1" outlineLevel="2">
      <c r="A159" s="38">
        <v>12</v>
      </c>
      <c r="B159" s="2" t="s">
        <v>27</v>
      </c>
      <c r="C159" s="38">
        <v>5</v>
      </c>
      <c r="D159" s="39" t="s">
        <v>672</v>
      </c>
      <c r="E159" s="115" t="s">
        <v>678</v>
      </c>
      <c r="F159" s="49"/>
      <c r="G159" s="141">
        <v>1.8</v>
      </c>
      <c r="H159" s="141">
        <f>H158+G159</f>
        <v>4.8</v>
      </c>
      <c r="I159" s="50">
        <v>2.7777777777777776E-2</v>
      </c>
      <c r="J159" s="50">
        <f>J158+I159</f>
        <v>5.9027777777777776E-2</v>
      </c>
      <c r="K159" s="142">
        <f>M159-N158</f>
        <v>2.8472222222222232E-2</v>
      </c>
      <c r="L159" s="140">
        <f>N159-M159</f>
        <v>2.7777777777777679E-3</v>
      </c>
      <c r="M159" s="143">
        <v>0.44861111111111113</v>
      </c>
      <c r="N159" s="143">
        <v>0.4513888888888889</v>
      </c>
      <c r="O159" s="48"/>
      <c r="P159" s="48"/>
      <c r="R159" s="52"/>
      <c r="S159" s="52"/>
      <c r="T159" s="52"/>
      <c r="U159" s="52"/>
      <c r="V159" s="52"/>
    </row>
    <row r="160" spans="1:22" hidden="1" outlineLevel="2">
      <c r="A160" s="38">
        <v>12</v>
      </c>
      <c r="B160" s="2" t="s">
        <v>27</v>
      </c>
      <c r="C160" s="38">
        <v>5</v>
      </c>
      <c r="D160" s="39" t="s">
        <v>672</v>
      </c>
      <c r="E160" s="115" t="s">
        <v>679</v>
      </c>
      <c r="F160" s="49">
        <v>766.6</v>
      </c>
      <c r="G160" s="141">
        <v>1.5</v>
      </c>
      <c r="H160" s="141">
        <f>H159+G160</f>
        <v>6.3</v>
      </c>
      <c r="I160" s="50">
        <v>2.0833333333333332E-2</v>
      </c>
      <c r="J160" s="50">
        <f>J159+I160</f>
        <v>7.9861111111111105E-2</v>
      </c>
      <c r="K160" s="142">
        <f>M160-N159</f>
        <v>2.4305555555555525E-2</v>
      </c>
      <c r="L160" s="140">
        <f>N160-M160</f>
        <v>1.0416666666666685E-2</v>
      </c>
      <c r="M160" s="143">
        <v>0.47569444444444442</v>
      </c>
      <c r="N160" s="143">
        <v>0.4861111111111111</v>
      </c>
      <c r="O160" s="78" t="s">
        <v>651</v>
      </c>
      <c r="P160" s="78"/>
      <c r="R160" s="52"/>
      <c r="S160" s="52"/>
      <c r="T160" s="52"/>
      <c r="U160" s="52"/>
      <c r="V160" s="52"/>
    </row>
    <row r="161" spans="1:22" hidden="1" outlineLevel="2">
      <c r="A161" s="38">
        <v>12</v>
      </c>
      <c r="B161" s="2" t="s">
        <v>27</v>
      </c>
      <c r="C161" s="38">
        <v>5</v>
      </c>
      <c r="D161" s="39" t="s">
        <v>672</v>
      </c>
      <c r="E161" s="115" t="s">
        <v>680</v>
      </c>
      <c r="F161" s="49">
        <v>540</v>
      </c>
      <c r="G161" s="141">
        <v>1.2</v>
      </c>
      <c r="H161" s="141">
        <f>H160+G161</f>
        <v>7.5</v>
      </c>
      <c r="I161" s="50">
        <v>1.7361111111111112E-2</v>
      </c>
      <c r="J161" s="50">
        <f>J160+I161</f>
        <v>9.722222222222221E-2</v>
      </c>
      <c r="K161" s="142">
        <f>M161-N160</f>
        <v>1.5972222222222221E-2</v>
      </c>
      <c r="L161" s="140">
        <f>N161-M161</f>
        <v>6.2499999999999778E-3</v>
      </c>
      <c r="M161" s="143">
        <v>0.50208333333333333</v>
      </c>
      <c r="N161" s="143">
        <v>0.5083333333333333</v>
      </c>
      <c r="O161" s="3" t="s">
        <v>547</v>
      </c>
      <c r="P161" s="3"/>
      <c r="R161" s="52"/>
      <c r="S161" s="52"/>
      <c r="T161" s="52"/>
      <c r="U161" s="52"/>
      <c r="V161" s="52"/>
    </row>
    <row r="162" spans="1:22" hidden="1" outlineLevel="2">
      <c r="A162" s="38">
        <v>12</v>
      </c>
      <c r="B162" s="2" t="s">
        <v>27</v>
      </c>
      <c r="C162" s="38">
        <v>5</v>
      </c>
      <c r="D162" s="39" t="s">
        <v>672</v>
      </c>
      <c r="E162" s="115" t="s">
        <v>681</v>
      </c>
      <c r="F162" s="49">
        <v>230</v>
      </c>
      <c r="G162" s="141">
        <v>3.4</v>
      </c>
      <c r="H162" s="141">
        <f>H161+G162</f>
        <v>10.9</v>
      </c>
      <c r="I162" s="50">
        <v>4.1666666666666664E-2</v>
      </c>
      <c r="J162" s="50">
        <f>J161+I162</f>
        <v>0.13888888888888887</v>
      </c>
      <c r="K162" s="142">
        <f>M162-N161</f>
        <v>4.0277777777777746E-2</v>
      </c>
      <c r="L162" s="140"/>
      <c r="M162" s="144">
        <v>0.54861111111111105</v>
      </c>
      <c r="N162" s="143"/>
      <c r="O162" s="3"/>
      <c r="P162" s="3"/>
      <c r="R162" s="52"/>
      <c r="S162" s="52"/>
      <c r="T162" s="52"/>
      <c r="U162" s="52"/>
      <c r="V162" s="52"/>
    </row>
    <row r="163" spans="1:22" hidden="1" outlineLevel="2">
      <c r="A163" s="38">
        <v>12</v>
      </c>
      <c r="B163" s="2" t="s">
        <v>27</v>
      </c>
      <c r="C163" s="38">
        <v>5</v>
      </c>
      <c r="D163" s="39" t="s">
        <v>672</v>
      </c>
      <c r="E163" s="40" t="s">
        <v>1539</v>
      </c>
      <c r="F163" s="110"/>
      <c r="G163" s="42"/>
      <c r="H163" s="42"/>
      <c r="I163" s="43"/>
      <c r="J163" s="43"/>
      <c r="K163" s="44"/>
      <c r="L163" s="43"/>
      <c r="M163" s="44"/>
      <c r="N163" s="56"/>
      <c r="O163" s="46"/>
      <c r="P163" s="46"/>
      <c r="R163" s="54"/>
      <c r="S163" s="54"/>
      <c r="T163" s="54"/>
      <c r="U163" s="54"/>
      <c r="V163" s="54"/>
    </row>
    <row r="164" spans="1:22" hidden="1" outlineLevel="1" collapsed="1">
      <c r="A164" s="148" t="s">
        <v>2161</v>
      </c>
      <c r="B164" s="149"/>
      <c r="C164" s="150">
        <v>5</v>
      </c>
      <c r="D164" s="151" t="s">
        <v>672</v>
      </c>
      <c r="E164" s="152" t="s">
        <v>2012</v>
      </c>
      <c r="F164" s="153" t="s">
        <v>4677</v>
      </c>
      <c r="G164" s="154">
        <f>SUBTOTAL(9,G156:G162)</f>
        <v>10.9</v>
      </c>
      <c r="H164" s="154"/>
      <c r="I164" s="156">
        <f>SUBTOTAL(9,I156:I162)</f>
        <v>0.13888888888888887</v>
      </c>
      <c r="J164" s="156"/>
      <c r="K164" s="157">
        <f>SUBTOTAL(9,K156:K162)</f>
        <v>0.15069444444444435</v>
      </c>
      <c r="L164" s="157">
        <f>SUBTOTAL(9,L156:L162)</f>
        <v>2.0833333333333315E-2</v>
      </c>
      <c r="M164" s="157">
        <f>M162-N156</f>
        <v>0.17152777777777767</v>
      </c>
      <c r="N164" s="158" t="s">
        <v>552</v>
      </c>
      <c r="O164" s="149" t="s">
        <v>682</v>
      </c>
      <c r="P164" s="149">
        <v>3</v>
      </c>
      <c r="R164" s="55">
        <f>SUM(R154:R163)</f>
        <v>1198</v>
      </c>
      <c r="S164" s="55">
        <f>SUM(S154:S163)</f>
        <v>620</v>
      </c>
      <c r="T164" s="55">
        <f>SUM(T154:T163)</f>
        <v>0</v>
      </c>
      <c r="U164" s="55">
        <f>SUM(U154:U163)</f>
        <v>0</v>
      </c>
      <c r="V164" s="55">
        <f>SUM(V154:V163)</f>
        <v>1818</v>
      </c>
    </row>
    <row r="165" spans="1:22" hidden="1" outlineLevel="2">
      <c r="A165" s="38">
        <v>13</v>
      </c>
      <c r="B165" s="2" t="s">
        <v>27</v>
      </c>
      <c r="C165" s="38">
        <v>6</v>
      </c>
      <c r="D165" s="39" t="s">
        <v>683</v>
      </c>
      <c r="E165" s="40" t="s">
        <v>684</v>
      </c>
      <c r="F165" s="69"/>
      <c r="G165" s="58"/>
      <c r="H165" s="58"/>
      <c r="I165" s="59"/>
      <c r="J165" s="59"/>
      <c r="K165" s="60"/>
      <c r="L165" s="61"/>
      <c r="M165" s="60"/>
      <c r="N165" s="60"/>
      <c r="O165" s="68"/>
      <c r="P165" s="68"/>
      <c r="R165" s="47"/>
      <c r="S165" s="47"/>
      <c r="T165" s="47"/>
      <c r="U165" s="47"/>
      <c r="V165" s="47"/>
    </row>
    <row r="166" spans="1:22" hidden="1" outlineLevel="2">
      <c r="A166" s="38">
        <v>13</v>
      </c>
      <c r="B166" s="2" t="s">
        <v>27</v>
      </c>
      <c r="C166" s="38">
        <v>6</v>
      </c>
      <c r="D166" s="39" t="s">
        <v>683</v>
      </c>
      <c r="E166" s="115" t="s">
        <v>681</v>
      </c>
      <c r="F166" s="49">
        <v>230</v>
      </c>
      <c r="G166" s="141"/>
      <c r="H166" s="141">
        <v>0</v>
      </c>
      <c r="I166" s="50"/>
      <c r="J166" s="50">
        <v>0</v>
      </c>
      <c r="K166" s="142"/>
      <c r="L166" s="140"/>
      <c r="M166" s="143"/>
      <c r="N166" s="144">
        <v>0.54999999999999993</v>
      </c>
      <c r="O166" s="3"/>
      <c r="P166" s="3"/>
      <c r="R166" s="52"/>
      <c r="S166" s="52"/>
      <c r="T166" s="52"/>
      <c r="U166" s="52"/>
      <c r="V166" s="52"/>
    </row>
    <row r="167" spans="1:22" hidden="1" outlineLevel="2">
      <c r="A167" s="38">
        <v>13</v>
      </c>
      <c r="B167" s="2" t="s">
        <v>27</v>
      </c>
      <c r="C167" s="38">
        <v>6</v>
      </c>
      <c r="D167" s="39" t="s">
        <v>683</v>
      </c>
      <c r="E167" s="115" t="s">
        <v>685</v>
      </c>
      <c r="F167" s="49">
        <v>231</v>
      </c>
      <c r="G167" s="141">
        <v>0.3</v>
      </c>
      <c r="H167" s="141">
        <f>H166+G167</f>
        <v>0.3</v>
      </c>
      <c r="I167" s="50">
        <v>3.472222222222222E-3</v>
      </c>
      <c r="J167" s="50">
        <f>J166+I167</f>
        <v>3.472222222222222E-3</v>
      </c>
      <c r="K167" s="142">
        <f>M167-N166</f>
        <v>2.7777777777778789E-3</v>
      </c>
      <c r="L167" s="140">
        <f>N167-M167</f>
        <v>0</v>
      </c>
      <c r="M167" s="143">
        <v>0.55277777777777781</v>
      </c>
      <c r="N167" s="143">
        <v>0.55277777777777781</v>
      </c>
      <c r="O167" s="3"/>
      <c r="P167" s="3"/>
      <c r="R167" s="52"/>
      <c r="S167" s="52"/>
      <c r="T167" s="52"/>
      <c r="U167" s="52"/>
      <c r="V167" s="52"/>
    </row>
    <row r="168" spans="1:22" hidden="1" outlineLevel="2">
      <c r="A168" s="38">
        <v>13</v>
      </c>
      <c r="B168" s="2" t="s">
        <v>27</v>
      </c>
      <c r="C168" s="38">
        <v>6</v>
      </c>
      <c r="D168" s="39" t="s">
        <v>683</v>
      </c>
      <c r="E168" s="115" t="s">
        <v>686</v>
      </c>
      <c r="F168" s="49">
        <v>265</v>
      </c>
      <c r="G168" s="141">
        <v>0.9</v>
      </c>
      <c r="H168" s="141">
        <f>H167+G168</f>
        <v>1.2</v>
      </c>
      <c r="I168" s="50">
        <v>6.9444444444444441E-3</v>
      </c>
      <c r="J168" s="50">
        <f>J167+I168</f>
        <v>1.0416666666666666E-2</v>
      </c>
      <c r="K168" s="142">
        <f>M168-N167</f>
        <v>2.7777777777777679E-3</v>
      </c>
      <c r="L168" s="140">
        <f>N168-M168</f>
        <v>3.4722222222222099E-3</v>
      </c>
      <c r="M168" s="143">
        <v>0.55555555555555558</v>
      </c>
      <c r="N168" s="143">
        <v>0.55902777777777779</v>
      </c>
      <c r="O168" s="3"/>
      <c r="P168" s="3"/>
      <c r="R168" s="52"/>
      <c r="S168" s="52"/>
      <c r="T168" s="52"/>
      <c r="U168" s="52"/>
      <c r="V168" s="52"/>
    </row>
    <row r="169" spans="1:22" hidden="1" outlineLevel="2">
      <c r="A169" s="38">
        <v>13</v>
      </c>
      <c r="B169" s="2" t="s">
        <v>27</v>
      </c>
      <c r="C169" s="38">
        <v>6</v>
      </c>
      <c r="D169" s="39" t="s">
        <v>683</v>
      </c>
      <c r="E169" s="115" t="s">
        <v>687</v>
      </c>
      <c r="F169" s="49">
        <v>566</v>
      </c>
      <c r="G169" s="141">
        <v>3.3</v>
      </c>
      <c r="H169" s="141">
        <f>H168+G169</f>
        <v>4.5</v>
      </c>
      <c r="I169" s="50">
        <v>4.1666666666666664E-2</v>
      </c>
      <c r="J169" s="50">
        <f>J168+I169</f>
        <v>5.2083333333333329E-2</v>
      </c>
      <c r="K169" s="142">
        <f>M169-N168</f>
        <v>6.25E-2</v>
      </c>
      <c r="L169" s="140">
        <f>N169-M169</f>
        <v>6.9444444444444198E-3</v>
      </c>
      <c r="M169" s="143">
        <v>0.62152777777777779</v>
      </c>
      <c r="N169" s="143">
        <v>0.62847222222222221</v>
      </c>
      <c r="O169" s="48" t="s">
        <v>688</v>
      </c>
      <c r="P169" s="48"/>
      <c r="R169" s="52"/>
      <c r="S169" s="52"/>
      <c r="T169" s="52"/>
      <c r="U169" s="52"/>
      <c r="V169" s="52"/>
    </row>
    <row r="170" spans="1:22" hidden="1" outlineLevel="2">
      <c r="A170" s="38">
        <v>13</v>
      </c>
      <c r="B170" s="2" t="s">
        <v>27</v>
      </c>
      <c r="C170" s="38">
        <v>6</v>
      </c>
      <c r="D170" s="39" t="s">
        <v>683</v>
      </c>
      <c r="E170" s="115" t="s">
        <v>689</v>
      </c>
      <c r="F170" s="49">
        <v>169</v>
      </c>
      <c r="G170" s="141">
        <v>2.8</v>
      </c>
      <c r="H170" s="141">
        <f>H169+G170</f>
        <v>7.3</v>
      </c>
      <c r="I170" s="50">
        <v>2.7777777777777776E-2</v>
      </c>
      <c r="J170" s="50">
        <f>J169+I170</f>
        <v>7.9861111111111105E-2</v>
      </c>
      <c r="K170" s="142">
        <f>M170-N169</f>
        <v>3.125E-2</v>
      </c>
      <c r="L170" s="140">
        <f>N170-M170</f>
        <v>0</v>
      </c>
      <c r="M170" s="143">
        <v>0.65972222222222221</v>
      </c>
      <c r="N170" s="143">
        <v>0.65972222222222221</v>
      </c>
      <c r="O170" s="3"/>
      <c r="P170" s="3"/>
      <c r="R170" s="52"/>
      <c r="S170" s="52"/>
      <c r="T170" s="52"/>
      <c r="U170" s="52"/>
      <c r="V170" s="52"/>
    </row>
    <row r="171" spans="1:22" hidden="1" outlineLevel="2">
      <c r="A171" s="38">
        <v>13</v>
      </c>
      <c r="B171" s="2" t="s">
        <v>27</v>
      </c>
      <c r="C171" s="38">
        <v>6</v>
      </c>
      <c r="D171" s="39" t="s">
        <v>683</v>
      </c>
      <c r="E171" s="115" t="s">
        <v>690</v>
      </c>
      <c r="F171" s="49">
        <v>158</v>
      </c>
      <c r="G171" s="141">
        <v>0.9</v>
      </c>
      <c r="H171" s="141">
        <f>H170+G171</f>
        <v>8.1999999999999993</v>
      </c>
      <c r="I171" s="50">
        <v>6.9444444444444441E-3</v>
      </c>
      <c r="J171" s="50">
        <f>J170+I171</f>
        <v>8.6805555555555552E-2</v>
      </c>
      <c r="K171" s="142">
        <f>M171-N170</f>
        <v>5.5555555555555358E-3</v>
      </c>
      <c r="L171" s="140"/>
      <c r="M171" s="144">
        <v>0.66527777777777775</v>
      </c>
      <c r="N171" s="143"/>
      <c r="O171" s="3"/>
      <c r="P171" s="3"/>
      <c r="R171" s="52"/>
      <c r="S171" s="52"/>
      <c r="T171" s="52"/>
      <c r="U171" s="52"/>
      <c r="V171" s="52"/>
    </row>
    <row r="172" spans="1:22" hidden="1" outlineLevel="2">
      <c r="A172" s="38">
        <v>13</v>
      </c>
      <c r="B172" s="2" t="s">
        <v>27</v>
      </c>
      <c r="C172" s="38">
        <v>6</v>
      </c>
      <c r="D172" s="39" t="s">
        <v>657</v>
      </c>
      <c r="E172" s="117" t="s">
        <v>691</v>
      </c>
      <c r="F172" s="69"/>
      <c r="G172" s="58"/>
      <c r="H172" s="58"/>
      <c r="I172" s="59"/>
      <c r="J172" s="59"/>
      <c r="K172" s="60"/>
      <c r="L172" s="61"/>
      <c r="M172" s="60"/>
      <c r="N172" s="60"/>
      <c r="O172" s="68"/>
      <c r="P172" s="68"/>
      <c r="R172" s="52">
        <v>1384</v>
      </c>
      <c r="S172" s="52"/>
      <c r="T172" s="52"/>
      <c r="U172" s="52"/>
      <c r="V172" s="52">
        <f>SUM(R172:U172)</f>
        <v>1384</v>
      </c>
    </row>
    <row r="173" spans="1:22" hidden="1" outlineLevel="2">
      <c r="A173" s="38">
        <v>13</v>
      </c>
      <c r="B173" s="2" t="s">
        <v>27</v>
      </c>
      <c r="C173" s="38">
        <v>6</v>
      </c>
      <c r="D173" s="39" t="s">
        <v>683</v>
      </c>
      <c r="E173" s="118" t="s">
        <v>692</v>
      </c>
      <c r="F173" s="79"/>
      <c r="G173" s="63"/>
      <c r="H173" s="63"/>
      <c r="I173" s="64"/>
      <c r="J173" s="64"/>
      <c r="K173" s="65"/>
      <c r="L173" s="66"/>
      <c r="M173" s="65"/>
      <c r="N173" s="65"/>
      <c r="O173" s="67"/>
      <c r="P173" s="67"/>
      <c r="R173" s="54"/>
      <c r="S173" s="54"/>
      <c r="T173" s="54"/>
      <c r="U173" s="54"/>
      <c r="V173" s="54"/>
    </row>
    <row r="174" spans="1:22" hidden="1" outlineLevel="1" collapsed="1">
      <c r="A174" s="148" t="s">
        <v>2162</v>
      </c>
      <c r="B174" s="149"/>
      <c r="C174" s="150">
        <v>6</v>
      </c>
      <c r="D174" s="151" t="s">
        <v>2163</v>
      </c>
      <c r="E174" s="152" t="s">
        <v>2012</v>
      </c>
      <c r="F174" s="153" t="s">
        <v>4678</v>
      </c>
      <c r="G174" s="154">
        <f>SUBTOTAL(9,G166:G171)</f>
        <v>8.1999999999999993</v>
      </c>
      <c r="H174" s="154"/>
      <c r="I174" s="156">
        <f>SUBTOTAL(9,I166:I171)</f>
        <v>8.6805555555555552E-2</v>
      </c>
      <c r="J174" s="156"/>
      <c r="K174" s="157">
        <f>SUBTOTAL(9,K166:K171)</f>
        <v>0.10486111111111118</v>
      </c>
      <c r="L174" s="157">
        <f>SUBTOTAL(9,L166:L171)</f>
        <v>1.041666666666663E-2</v>
      </c>
      <c r="M174" s="157">
        <f>M171-N166</f>
        <v>0.11527777777777781</v>
      </c>
      <c r="N174" s="158" t="s">
        <v>552</v>
      </c>
      <c r="O174" s="149" t="s">
        <v>682</v>
      </c>
      <c r="P174" s="149">
        <v>1</v>
      </c>
      <c r="R174" s="55">
        <f>SUM(R165:R173)</f>
        <v>1384</v>
      </c>
      <c r="S174" s="55">
        <f>SUM(S165:S173)</f>
        <v>0</v>
      </c>
      <c r="T174" s="55">
        <f>SUM(T165:T173)</f>
        <v>0</v>
      </c>
      <c r="U174" s="55">
        <f>SUM(U165:U173)</f>
        <v>0</v>
      </c>
      <c r="V174" s="55">
        <f>SUM(V165:V173)</f>
        <v>1384</v>
      </c>
    </row>
    <row r="175" spans="1:22" hidden="1" outlineLevel="2">
      <c r="A175" s="38">
        <v>14</v>
      </c>
      <c r="B175" s="2" t="s">
        <v>27</v>
      </c>
      <c r="C175" s="38">
        <v>7</v>
      </c>
      <c r="D175" s="39" t="s">
        <v>693</v>
      </c>
      <c r="E175" s="40" t="s">
        <v>694</v>
      </c>
      <c r="F175" s="69"/>
      <c r="G175" s="58"/>
      <c r="H175" s="58"/>
      <c r="I175" s="59"/>
      <c r="J175" s="59"/>
      <c r="K175" s="60"/>
      <c r="L175" s="61"/>
      <c r="M175" s="60"/>
      <c r="N175" s="60"/>
      <c r="O175" s="68"/>
      <c r="P175" s="68"/>
      <c r="R175" s="47"/>
      <c r="S175" s="47"/>
      <c r="T175" s="47"/>
      <c r="U175" s="47"/>
      <c r="V175" s="47"/>
    </row>
    <row r="176" spans="1:22" hidden="1" outlineLevel="2">
      <c r="A176" s="38">
        <v>14</v>
      </c>
      <c r="B176" s="2" t="s">
        <v>27</v>
      </c>
      <c r="C176" s="38">
        <v>7</v>
      </c>
      <c r="D176" s="39" t="s">
        <v>695</v>
      </c>
      <c r="E176" s="115" t="s">
        <v>1549</v>
      </c>
      <c r="F176" s="49"/>
      <c r="G176" s="141"/>
      <c r="H176" s="141">
        <v>0</v>
      </c>
      <c r="I176" s="50"/>
      <c r="J176" s="50">
        <v>0</v>
      </c>
      <c r="K176" s="142"/>
      <c r="L176" s="140"/>
      <c r="M176" s="143"/>
      <c r="N176" s="144">
        <v>0.5180555555555556</v>
      </c>
      <c r="O176" s="3"/>
      <c r="P176" s="3"/>
      <c r="R176" s="52"/>
      <c r="S176" s="52"/>
      <c r="T176" s="52"/>
      <c r="U176" s="52"/>
      <c r="V176" s="52"/>
    </row>
    <row r="177" spans="1:22" hidden="1" outlineLevel="2">
      <c r="A177" s="38">
        <v>14</v>
      </c>
      <c r="B177" s="2" t="s">
        <v>27</v>
      </c>
      <c r="C177" s="38">
        <v>7</v>
      </c>
      <c r="D177" s="39" t="s">
        <v>695</v>
      </c>
      <c r="E177" s="115" t="s">
        <v>696</v>
      </c>
      <c r="F177" s="49">
        <v>230</v>
      </c>
      <c r="G177" s="141">
        <v>2</v>
      </c>
      <c r="H177" s="141">
        <f t="shared" ref="H177:H182" si="38">H176+G177</f>
        <v>2</v>
      </c>
      <c r="I177" s="50">
        <v>2.0833333333333332E-2</v>
      </c>
      <c r="J177" s="50">
        <f t="shared" ref="J177:J182" si="39">J176+I177</f>
        <v>2.0833333333333332E-2</v>
      </c>
      <c r="K177" s="142">
        <f t="shared" ref="K177:K182" si="40">M177-N176</f>
        <v>2.3611111111111027E-2</v>
      </c>
      <c r="L177" s="140">
        <f>N177-M177</f>
        <v>2.083333333333437E-3</v>
      </c>
      <c r="M177" s="143">
        <v>0.54166666666666663</v>
      </c>
      <c r="N177" s="143">
        <v>0.54375000000000007</v>
      </c>
      <c r="O177" s="3"/>
      <c r="P177" s="3"/>
      <c r="R177" s="52"/>
      <c r="S177" s="52"/>
      <c r="T177" s="52"/>
      <c r="U177" s="52"/>
      <c r="V177" s="52"/>
    </row>
    <row r="178" spans="1:22" hidden="1" outlineLevel="2">
      <c r="A178" s="38">
        <v>14</v>
      </c>
      <c r="B178" s="2" t="s">
        <v>27</v>
      </c>
      <c r="C178" s="38">
        <v>7</v>
      </c>
      <c r="D178" s="39" t="s">
        <v>695</v>
      </c>
      <c r="E178" s="115" t="s">
        <v>697</v>
      </c>
      <c r="F178" s="49"/>
      <c r="G178" s="141">
        <v>1.8</v>
      </c>
      <c r="H178" s="141">
        <f t="shared" si="38"/>
        <v>3.8</v>
      </c>
      <c r="I178" s="50">
        <v>2.0833333333333332E-2</v>
      </c>
      <c r="J178" s="50">
        <f t="shared" si="39"/>
        <v>4.1666666666666664E-2</v>
      </c>
      <c r="K178" s="142">
        <f t="shared" si="40"/>
        <v>3.6111111111110983E-2</v>
      </c>
      <c r="L178" s="140">
        <f>N178-M178</f>
        <v>0</v>
      </c>
      <c r="M178" s="143">
        <v>0.57986111111111105</v>
      </c>
      <c r="N178" s="143">
        <v>0.57986111111111105</v>
      </c>
      <c r="O178" s="3"/>
      <c r="P178" s="3"/>
      <c r="R178" s="52"/>
      <c r="S178" s="52"/>
      <c r="T178" s="52"/>
      <c r="U178" s="52"/>
      <c r="V178" s="52"/>
    </row>
    <row r="179" spans="1:22" hidden="1" outlineLevel="2">
      <c r="A179" s="38">
        <v>14</v>
      </c>
      <c r="B179" s="2" t="s">
        <v>27</v>
      </c>
      <c r="C179" s="38">
        <v>7</v>
      </c>
      <c r="D179" s="39" t="s">
        <v>695</v>
      </c>
      <c r="E179" s="115" t="s">
        <v>698</v>
      </c>
      <c r="F179" s="49">
        <v>495</v>
      </c>
      <c r="G179" s="141">
        <v>1.9</v>
      </c>
      <c r="H179" s="141">
        <f t="shared" si="38"/>
        <v>5.6999999999999993</v>
      </c>
      <c r="I179" s="50">
        <v>3.4722222222222224E-2</v>
      </c>
      <c r="J179" s="50">
        <f t="shared" si="39"/>
        <v>7.6388888888888895E-2</v>
      </c>
      <c r="K179" s="142">
        <f t="shared" si="40"/>
        <v>2.6388888888889017E-2</v>
      </c>
      <c r="L179" s="140">
        <f>N179-M179</f>
        <v>8.3333333333333037E-3</v>
      </c>
      <c r="M179" s="143">
        <v>0.60625000000000007</v>
      </c>
      <c r="N179" s="143">
        <v>0.61458333333333337</v>
      </c>
      <c r="O179" s="48" t="s">
        <v>699</v>
      </c>
      <c r="P179" s="48"/>
      <c r="R179" s="52"/>
      <c r="S179" s="52"/>
      <c r="T179" s="52"/>
      <c r="U179" s="52"/>
      <c r="V179" s="52"/>
    </row>
    <row r="180" spans="1:22" hidden="1" outlineLevel="2">
      <c r="A180" s="38">
        <v>14</v>
      </c>
      <c r="B180" s="2" t="s">
        <v>27</v>
      </c>
      <c r="C180" s="38">
        <v>7</v>
      </c>
      <c r="D180" s="39" t="s">
        <v>695</v>
      </c>
      <c r="E180" s="115" t="s">
        <v>700</v>
      </c>
      <c r="F180" s="49">
        <v>185</v>
      </c>
      <c r="G180" s="141">
        <v>2.6</v>
      </c>
      <c r="H180" s="141">
        <f t="shared" si="38"/>
        <v>8.2999999999999989</v>
      </c>
      <c r="I180" s="50">
        <v>4.1666666666666664E-2</v>
      </c>
      <c r="J180" s="50">
        <f t="shared" si="39"/>
        <v>0.11805555555555555</v>
      </c>
      <c r="K180" s="142">
        <f t="shared" si="40"/>
        <v>2.430555555555558E-2</v>
      </c>
      <c r="L180" s="140">
        <f>N180-M180</f>
        <v>0</v>
      </c>
      <c r="M180" s="143">
        <v>0.63888888888888895</v>
      </c>
      <c r="N180" s="143">
        <v>0.63888888888888895</v>
      </c>
      <c r="O180" s="3"/>
      <c r="P180" s="3"/>
      <c r="R180" s="52"/>
      <c r="S180" s="52"/>
      <c r="T180" s="52"/>
      <c r="U180" s="52"/>
      <c r="V180" s="52"/>
    </row>
    <row r="181" spans="1:22" hidden="1" outlineLevel="2">
      <c r="A181" s="38">
        <v>14</v>
      </c>
      <c r="B181" s="2" t="s">
        <v>27</v>
      </c>
      <c r="C181" s="38">
        <v>7</v>
      </c>
      <c r="D181" s="39" t="s">
        <v>695</v>
      </c>
      <c r="E181" s="115" t="s">
        <v>701</v>
      </c>
      <c r="F181" s="49">
        <v>141</v>
      </c>
      <c r="G181" s="141">
        <v>0.8</v>
      </c>
      <c r="H181" s="141">
        <f t="shared" si="38"/>
        <v>9.1</v>
      </c>
      <c r="I181" s="50">
        <v>1.0416666666666666E-2</v>
      </c>
      <c r="J181" s="50">
        <f t="shared" si="39"/>
        <v>0.12847222222222221</v>
      </c>
      <c r="K181" s="142">
        <f t="shared" si="40"/>
        <v>1.041666666666663E-2</v>
      </c>
      <c r="L181" s="140">
        <f>N181-M181</f>
        <v>0</v>
      </c>
      <c r="M181" s="143">
        <v>0.64930555555555558</v>
      </c>
      <c r="N181" s="143">
        <v>0.64930555555555558</v>
      </c>
      <c r="O181" s="3"/>
      <c r="P181" s="3"/>
      <c r="R181" s="52"/>
      <c r="S181" s="52"/>
      <c r="T181" s="52"/>
      <c r="U181" s="52"/>
      <c r="V181" s="52"/>
    </row>
    <row r="182" spans="1:22" hidden="1" outlineLevel="2">
      <c r="A182" s="38">
        <v>14</v>
      </c>
      <c r="B182" s="2" t="s">
        <v>27</v>
      </c>
      <c r="C182" s="38">
        <v>7</v>
      </c>
      <c r="D182" s="39" t="s">
        <v>695</v>
      </c>
      <c r="E182" s="115" t="s">
        <v>702</v>
      </c>
      <c r="F182" s="49">
        <v>151</v>
      </c>
      <c r="G182" s="141">
        <v>1.7</v>
      </c>
      <c r="H182" s="141">
        <f t="shared" si="38"/>
        <v>10.799999999999999</v>
      </c>
      <c r="I182" s="50">
        <v>1.7361111111111112E-2</v>
      </c>
      <c r="J182" s="50">
        <f t="shared" si="39"/>
        <v>0.14583333333333331</v>
      </c>
      <c r="K182" s="142">
        <f t="shared" si="40"/>
        <v>1.5277777777777724E-2</v>
      </c>
      <c r="L182" s="140"/>
      <c r="M182" s="144">
        <v>0.6645833333333333</v>
      </c>
      <c r="N182" s="143"/>
      <c r="O182" s="3"/>
      <c r="P182" s="3"/>
      <c r="R182" s="52"/>
      <c r="S182" s="52"/>
      <c r="T182" s="52"/>
      <c r="U182" s="52"/>
      <c r="V182" s="52"/>
    </row>
    <row r="183" spans="1:22" hidden="1" outlineLevel="2">
      <c r="A183" s="38">
        <v>14</v>
      </c>
      <c r="B183" s="2" t="s">
        <v>27</v>
      </c>
      <c r="C183" s="38">
        <v>7</v>
      </c>
      <c r="D183" s="39" t="s">
        <v>695</v>
      </c>
      <c r="E183" s="117" t="s">
        <v>703</v>
      </c>
      <c r="F183" s="69"/>
      <c r="G183" s="58"/>
      <c r="H183" s="58"/>
      <c r="I183" s="59"/>
      <c r="J183" s="59"/>
      <c r="K183" s="60"/>
      <c r="L183" s="61"/>
      <c r="M183" s="60"/>
      <c r="N183" s="60"/>
      <c r="O183" s="68"/>
      <c r="P183" s="68"/>
      <c r="R183" s="52">
        <v>1414</v>
      </c>
      <c r="S183" s="52"/>
      <c r="T183" s="52"/>
      <c r="U183" s="52"/>
      <c r="V183" s="52">
        <f>SUM(R183:U183)</f>
        <v>1414</v>
      </c>
    </row>
    <row r="184" spans="1:22" hidden="1" outlineLevel="2">
      <c r="A184" s="38">
        <v>14</v>
      </c>
      <c r="B184" s="2" t="s">
        <v>27</v>
      </c>
      <c r="C184" s="38">
        <v>7</v>
      </c>
      <c r="D184" s="39" t="s">
        <v>695</v>
      </c>
      <c r="E184" s="118" t="s">
        <v>1538</v>
      </c>
      <c r="F184" s="79"/>
      <c r="G184" s="63"/>
      <c r="H184" s="63"/>
      <c r="I184" s="64"/>
      <c r="J184" s="64"/>
      <c r="K184" s="65"/>
      <c r="L184" s="66"/>
      <c r="M184" s="65"/>
      <c r="N184" s="65"/>
      <c r="O184" s="67"/>
      <c r="P184" s="67"/>
      <c r="R184" s="54"/>
      <c r="S184" s="54"/>
      <c r="T184" s="54"/>
      <c r="U184" s="54"/>
      <c r="V184" s="54"/>
    </row>
    <row r="185" spans="1:22" hidden="1" outlineLevel="1" collapsed="1">
      <c r="A185" s="148" t="s">
        <v>2164</v>
      </c>
      <c r="B185" s="149"/>
      <c r="C185" s="150">
        <v>7</v>
      </c>
      <c r="D185" s="151" t="s">
        <v>693</v>
      </c>
      <c r="E185" s="152" t="s">
        <v>704</v>
      </c>
      <c r="F185" s="153" t="s">
        <v>4679</v>
      </c>
      <c r="G185" s="154">
        <f>SUBTOTAL(9,G176:G182)</f>
        <v>10.799999999999999</v>
      </c>
      <c r="H185" s="153" t="s">
        <v>4008</v>
      </c>
      <c r="I185" s="156">
        <f>SUBTOTAL(9,I176:I182)</f>
        <v>0.14583333333333331</v>
      </c>
      <c r="J185" s="156"/>
      <c r="K185" s="157">
        <f>SUBTOTAL(9,K176:K182)</f>
        <v>0.13611111111111096</v>
      </c>
      <c r="L185" s="157">
        <f>SUBTOTAL(9,L176:L182)</f>
        <v>1.0416666666666741E-2</v>
      </c>
      <c r="M185" s="157">
        <f>M182-N176</f>
        <v>0.1465277777777777</v>
      </c>
      <c r="N185" s="158" t="s">
        <v>552</v>
      </c>
      <c r="O185" s="149" t="s">
        <v>2165</v>
      </c>
      <c r="P185" s="149">
        <v>1</v>
      </c>
      <c r="R185" s="55">
        <f>SUM(R175:R184)</f>
        <v>1414</v>
      </c>
      <c r="S185" s="55">
        <f>SUM(S175:S184)</f>
        <v>0</v>
      </c>
      <c r="T185" s="55">
        <f>SUM(T175:T184)</f>
        <v>0</v>
      </c>
      <c r="U185" s="55">
        <f>SUM(U175:U184)</f>
        <v>0</v>
      </c>
      <c r="V185" s="55">
        <f>SUM(V175:V184)</f>
        <v>1414</v>
      </c>
    </row>
    <row r="186" spans="1:22" hidden="1" outlineLevel="2">
      <c r="A186" s="38">
        <v>15</v>
      </c>
      <c r="B186" s="2" t="s">
        <v>27</v>
      </c>
      <c r="C186" s="38">
        <v>8</v>
      </c>
      <c r="D186" s="39" t="s">
        <v>705</v>
      </c>
      <c r="E186" s="117" t="s">
        <v>706</v>
      </c>
      <c r="F186" s="69"/>
      <c r="G186" s="58"/>
      <c r="H186" s="58"/>
      <c r="I186" s="59"/>
      <c r="J186" s="59"/>
      <c r="K186" s="60"/>
      <c r="L186" s="61"/>
      <c r="M186" s="60"/>
      <c r="N186" s="60"/>
      <c r="O186" s="68"/>
      <c r="P186" s="68"/>
      <c r="R186" s="47"/>
      <c r="S186" s="47"/>
      <c r="T186" s="47"/>
      <c r="U186" s="47"/>
      <c r="V186" s="47"/>
    </row>
    <row r="187" spans="1:22" hidden="1" outlineLevel="2">
      <c r="A187" s="38">
        <v>15</v>
      </c>
      <c r="B187" s="2" t="s">
        <v>27</v>
      </c>
      <c r="C187" s="38">
        <v>8</v>
      </c>
      <c r="D187" s="39" t="s">
        <v>707</v>
      </c>
      <c r="E187" s="119" t="s">
        <v>708</v>
      </c>
      <c r="F187" s="22"/>
      <c r="G187" s="73"/>
      <c r="H187" s="73"/>
      <c r="I187" s="74"/>
      <c r="J187" s="74"/>
      <c r="K187" s="75"/>
      <c r="L187" s="76"/>
      <c r="M187" s="75"/>
      <c r="N187" s="75"/>
      <c r="O187" s="77"/>
      <c r="P187" s="77"/>
      <c r="R187" s="52">
        <v>1324</v>
      </c>
      <c r="S187" s="52">
        <v>230</v>
      </c>
      <c r="T187" s="52"/>
      <c r="U187" s="52"/>
      <c r="V187" s="52">
        <f>SUM(R187:U187)</f>
        <v>1554</v>
      </c>
    </row>
    <row r="188" spans="1:22" hidden="1" outlineLevel="2">
      <c r="A188" s="38">
        <v>15</v>
      </c>
      <c r="B188" s="2" t="s">
        <v>27</v>
      </c>
      <c r="C188" s="38">
        <v>8</v>
      </c>
      <c r="D188" s="39" t="s">
        <v>707</v>
      </c>
      <c r="E188" s="118" t="s">
        <v>709</v>
      </c>
      <c r="F188" s="79"/>
      <c r="G188" s="63"/>
      <c r="H188" s="63"/>
      <c r="I188" s="64"/>
      <c r="J188" s="64"/>
      <c r="K188" s="65"/>
      <c r="L188" s="66"/>
      <c r="M188" s="65"/>
      <c r="N188" s="65"/>
      <c r="O188" s="67"/>
      <c r="P188" s="67"/>
      <c r="R188" s="52"/>
      <c r="S188" s="52"/>
      <c r="T188" s="52"/>
      <c r="U188" s="52"/>
      <c r="V188" s="52"/>
    </row>
    <row r="189" spans="1:22" hidden="1" outlineLevel="2">
      <c r="A189" s="38">
        <v>15</v>
      </c>
      <c r="B189" s="2" t="s">
        <v>27</v>
      </c>
      <c r="C189" s="38">
        <v>8</v>
      </c>
      <c r="D189" s="39" t="s">
        <v>707</v>
      </c>
      <c r="E189" s="115" t="s">
        <v>710</v>
      </c>
      <c r="F189" s="49">
        <v>230</v>
      </c>
      <c r="G189" s="141"/>
      <c r="H189" s="141">
        <v>0</v>
      </c>
      <c r="I189" s="50"/>
      <c r="J189" s="50">
        <v>0</v>
      </c>
      <c r="K189" s="142"/>
      <c r="L189" s="140"/>
      <c r="M189" s="143"/>
      <c r="N189" s="144">
        <v>0.43611111111111112</v>
      </c>
      <c r="O189" s="3"/>
      <c r="P189" s="3"/>
      <c r="R189" s="52"/>
      <c r="S189" s="52"/>
      <c r="T189" s="52"/>
      <c r="U189" s="52"/>
      <c r="V189" s="52"/>
    </row>
    <row r="190" spans="1:22" hidden="1" outlineLevel="2">
      <c r="A190" s="38">
        <v>15</v>
      </c>
      <c r="B190" s="2" t="s">
        <v>27</v>
      </c>
      <c r="C190" s="38">
        <v>8</v>
      </c>
      <c r="D190" s="39" t="s">
        <v>707</v>
      </c>
      <c r="E190" s="115" t="s">
        <v>711</v>
      </c>
      <c r="F190" s="49">
        <v>526</v>
      </c>
      <c r="G190" s="141">
        <v>1.3</v>
      </c>
      <c r="H190" s="141">
        <f>H189+G190</f>
        <v>1.3</v>
      </c>
      <c r="I190" s="50">
        <v>2.4305555555555556E-2</v>
      </c>
      <c r="J190" s="50">
        <f>J189+I190</f>
        <v>2.4305555555555556E-2</v>
      </c>
      <c r="K190" s="142">
        <f>M190-N189</f>
        <v>2.430555555555558E-2</v>
      </c>
      <c r="L190" s="140">
        <f>N190-M190</f>
        <v>2.0833333333332704E-3</v>
      </c>
      <c r="M190" s="143">
        <v>0.4604166666666667</v>
      </c>
      <c r="N190" s="143">
        <v>0.46249999999999997</v>
      </c>
      <c r="O190" s="3"/>
      <c r="P190" s="3"/>
      <c r="R190" s="52"/>
      <c r="S190" s="52"/>
      <c r="T190" s="52"/>
      <c r="U190" s="52"/>
      <c r="V190" s="52"/>
    </row>
    <row r="191" spans="1:22" hidden="1" outlineLevel="2">
      <c r="A191" s="38">
        <v>15</v>
      </c>
      <c r="B191" s="2" t="s">
        <v>27</v>
      </c>
      <c r="C191" s="38">
        <v>8</v>
      </c>
      <c r="D191" s="39" t="s">
        <v>707</v>
      </c>
      <c r="E191" s="115" t="s">
        <v>712</v>
      </c>
      <c r="F191" s="49">
        <v>626.5</v>
      </c>
      <c r="G191" s="141">
        <v>0.5</v>
      </c>
      <c r="H191" s="141">
        <f>H190+G191</f>
        <v>1.8</v>
      </c>
      <c r="I191" s="50">
        <v>1.0416666666666666E-2</v>
      </c>
      <c r="J191" s="50">
        <f>J190+I191</f>
        <v>3.4722222222222224E-2</v>
      </c>
      <c r="K191" s="142">
        <f>M191-N190</f>
        <v>1.3194444444444453E-2</v>
      </c>
      <c r="L191" s="140">
        <f>N191-M191</f>
        <v>1.388888888888884E-3</v>
      </c>
      <c r="M191" s="143">
        <v>0.47569444444444442</v>
      </c>
      <c r="N191" s="143">
        <v>0.4770833333333333</v>
      </c>
      <c r="O191" s="3"/>
      <c r="P191" s="3"/>
      <c r="R191" s="52"/>
      <c r="S191" s="52"/>
      <c r="T191" s="52"/>
      <c r="U191" s="52"/>
      <c r="V191" s="52"/>
    </row>
    <row r="192" spans="1:22" hidden="1" outlineLevel="2">
      <c r="A192" s="38">
        <v>15</v>
      </c>
      <c r="B192" s="2" t="s">
        <v>27</v>
      </c>
      <c r="C192" s="38">
        <v>8</v>
      </c>
      <c r="D192" s="39" t="s">
        <v>707</v>
      </c>
      <c r="E192" s="115" t="s">
        <v>713</v>
      </c>
      <c r="F192" s="49"/>
      <c r="G192" s="141">
        <v>0.5</v>
      </c>
      <c r="H192" s="141">
        <f>H191+G192</f>
        <v>2.2999999999999998</v>
      </c>
      <c r="I192" s="50">
        <v>6.9444444444444441E-3</v>
      </c>
      <c r="J192" s="50">
        <f>J191+I192</f>
        <v>4.1666666666666671E-2</v>
      </c>
      <c r="K192" s="142">
        <f>M192-N191</f>
        <v>6.9444444444444753E-3</v>
      </c>
      <c r="L192" s="140">
        <f>N192-M192</f>
        <v>3.4722222222222099E-3</v>
      </c>
      <c r="M192" s="143">
        <v>0.48402777777777778</v>
      </c>
      <c r="N192" s="143">
        <v>0.48749999999999999</v>
      </c>
      <c r="O192" s="48" t="s">
        <v>714</v>
      </c>
      <c r="P192" s="48"/>
      <c r="R192" s="52"/>
      <c r="S192" s="52"/>
      <c r="T192" s="52"/>
      <c r="U192" s="52"/>
      <c r="V192" s="52"/>
    </row>
    <row r="193" spans="1:22" hidden="1" outlineLevel="2">
      <c r="A193" s="38">
        <v>15</v>
      </c>
      <c r="B193" s="2" t="s">
        <v>27</v>
      </c>
      <c r="C193" s="38">
        <v>8</v>
      </c>
      <c r="D193" s="39" t="s">
        <v>707</v>
      </c>
      <c r="E193" s="115" t="s">
        <v>715</v>
      </c>
      <c r="F193" s="49"/>
      <c r="G193" s="141">
        <v>1.4</v>
      </c>
      <c r="H193" s="141">
        <f>H192+G193</f>
        <v>3.6999999999999997</v>
      </c>
      <c r="I193" s="50">
        <v>2.7777777777777776E-2</v>
      </c>
      <c r="J193" s="50">
        <f>J192+I193</f>
        <v>6.9444444444444448E-2</v>
      </c>
      <c r="K193" s="142">
        <f>M193-N192</f>
        <v>1.3888888888888895E-2</v>
      </c>
      <c r="L193" s="140">
        <f>N193-M193</f>
        <v>6.9444444444444198E-4</v>
      </c>
      <c r="M193" s="143">
        <v>0.50138888888888888</v>
      </c>
      <c r="N193" s="143">
        <v>0.50208333333333333</v>
      </c>
      <c r="O193" s="3"/>
      <c r="P193" s="3"/>
      <c r="R193" s="52"/>
      <c r="S193" s="52"/>
      <c r="T193" s="52"/>
      <c r="U193" s="52"/>
      <c r="V193" s="52"/>
    </row>
    <row r="194" spans="1:22" hidden="1" outlineLevel="2">
      <c r="A194" s="38">
        <v>15</v>
      </c>
      <c r="B194" s="2" t="s">
        <v>27</v>
      </c>
      <c r="C194" s="38">
        <v>8</v>
      </c>
      <c r="D194" s="39" t="s">
        <v>707</v>
      </c>
      <c r="E194" s="115" t="s">
        <v>716</v>
      </c>
      <c r="F194" s="49"/>
      <c r="G194" s="141">
        <v>0.6</v>
      </c>
      <c r="H194" s="141">
        <f>H193+G194</f>
        <v>4.3</v>
      </c>
      <c r="I194" s="50">
        <v>6.9444444444444441E-3</v>
      </c>
      <c r="J194" s="50">
        <f>J193+I194</f>
        <v>7.6388888888888895E-2</v>
      </c>
      <c r="K194" s="142">
        <f>M194-N193</f>
        <v>1.5972222222222276E-2</v>
      </c>
      <c r="L194" s="140"/>
      <c r="M194" s="144">
        <v>0.5180555555555556</v>
      </c>
      <c r="N194" s="143"/>
      <c r="O194" s="3" t="s">
        <v>611</v>
      </c>
      <c r="P194" s="3"/>
      <c r="R194" s="52"/>
      <c r="S194" s="52"/>
      <c r="T194" s="52"/>
      <c r="U194" s="52"/>
      <c r="V194" s="52"/>
    </row>
    <row r="195" spans="1:22" hidden="1" outlineLevel="2">
      <c r="A195" s="38">
        <v>15</v>
      </c>
      <c r="B195" s="2" t="s">
        <v>27</v>
      </c>
      <c r="C195" s="38">
        <v>8</v>
      </c>
      <c r="D195" s="39" t="s">
        <v>707</v>
      </c>
      <c r="E195" s="40" t="s">
        <v>1537</v>
      </c>
      <c r="F195" s="79"/>
      <c r="G195" s="63"/>
      <c r="H195" s="63"/>
      <c r="I195" s="64"/>
      <c r="J195" s="64"/>
      <c r="K195" s="65"/>
      <c r="L195" s="66"/>
      <c r="M195" s="65"/>
      <c r="N195" s="65"/>
      <c r="O195" s="67"/>
      <c r="P195" s="67"/>
      <c r="R195" s="54"/>
      <c r="S195" s="54"/>
      <c r="T195" s="54"/>
      <c r="U195" s="54"/>
      <c r="V195" s="54"/>
    </row>
    <row r="196" spans="1:22" hidden="1" outlineLevel="1" collapsed="1">
      <c r="A196" s="148" t="s">
        <v>2166</v>
      </c>
      <c r="B196" s="149"/>
      <c r="C196" s="150">
        <v>8</v>
      </c>
      <c r="D196" s="151" t="s">
        <v>705</v>
      </c>
      <c r="E196" s="152" t="s">
        <v>704</v>
      </c>
      <c r="F196" s="153" t="s">
        <v>4680</v>
      </c>
      <c r="G196" s="154">
        <f>SUBTOTAL(9,G189:G194)</f>
        <v>4.3</v>
      </c>
      <c r="H196" s="153" t="s">
        <v>4008</v>
      </c>
      <c r="I196" s="156">
        <f>SUBTOTAL(9,I189:I194)</f>
        <v>7.6388888888888895E-2</v>
      </c>
      <c r="J196" s="156"/>
      <c r="K196" s="157">
        <f>SUBTOTAL(9,K189:K194)</f>
        <v>7.430555555555568E-2</v>
      </c>
      <c r="L196" s="157">
        <f>SUBTOTAL(9,L189:L194)</f>
        <v>7.6388888888888062E-3</v>
      </c>
      <c r="M196" s="157">
        <f>M194-N189</f>
        <v>8.1944444444444486E-2</v>
      </c>
      <c r="N196" s="158" t="s">
        <v>552</v>
      </c>
      <c r="O196" s="149" t="s">
        <v>717</v>
      </c>
      <c r="P196" s="149">
        <v>1</v>
      </c>
      <c r="R196" s="55">
        <f>SUM(R186:R195)</f>
        <v>1324</v>
      </c>
      <c r="S196" s="55">
        <f>SUM(S186:S195)</f>
        <v>230</v>
      </c>
      <c r="T196" s="55">
        <f>SUM(T186:T195)</f>
        <v>0</v>
      </c>
      <c r="U196" s="55">
        <f>SUM(U186:U195)</f>
        <v>0</v>
      </c>
      <c r="V196" s="55">
        <f>SUM(V186:V195)</f>
        <v>1554</v>
      </c>
    </row>
    <row r="197" spans="1:22" hidden="1" outlineLevel="2">
      <c r="A197" s="38">
        <v>16</v>
      </c>
      <c r="B197" s="2" t="s">
        <v>27</v>
      </c>
      <c r="C197" s="38">
        <v>9</v>
      </c>
      <c r="D197" s="39" t="s">
        <v>718</v>
      </c>
      <c r="E197" s="117" t="s">
        <v>1550</v>
      </c>
      <c r="F197" s="69"/>
      <c r="G197" s="58"/>
      <c r="H197" s="58"/>
      <c r="I197" s="59"/>
      <c r="J197" s="59"/>
      <c r="K197" s="60"/>
      <c r="L197" s="61"/>
      <c r="M197" s="60"/>
      <c r="N197" s="60"/>
      <c r="O197" s="68"/>
      <c r="P197" s="68"/>
      <c r="R197" s="47"/>
      <c r="S197" s="47"/>
      <c r="T197" s="47"/>
      <c r="U197" s="47"/>
      <c r="V197" s="47"/>
    </row>
    <row r="198" spans="1:22" hidden="1" outlineLevel="2">
      <c r="A198" s="38">
        <v>16</v>
      </c>
      <c r="B198" s="2" t="s">
        <v>27</v>
      </c>
      <c r="C198" s="38">
        <v>9</v>
      </c>
      <c r="D198" s="39" t="s">
        <v>718</v>
      </c>
      <c r="E198" s="119" t="s">
        <v>719</v>
      </c>
      <c r="F198" s="22"/>
      <c r="G198" s="73"/>
      <c r="H198" s="73"/>
      <c r="I198" s="74"/>
      <c r="J198" s="74"/>
      <c r="K198" s="75"/>
      <c r="L198" s="76"/>
      <c r="M198" s="75"/>
      <c r="N198" s="75"/>
      <c r="O198" s="77"/>
      <c r="P198" s="77"/>
      <c r="R198" s="52">
        <v>1324</v>
      </c>
      <c r="S198" s="52">
        <v>290</v>
      </c>
      <c r="T198" s="52"/>
      <c r="U198" s="52"/>
      <c r="V198" s="52">
        <f>SUM(R198:U198)</f>
        <v>1614</v>
      </c>
    </row>
    <row r="199" spans="1:22" hidden="1" outlineLevel="2">
      <c r="A199" s="38">
        <v>16</v>
      </c>
      <c r="B199" s="2" t="s">
        <v>27</v>
      </c>
      <c r="C199" s="38">
        <v>9</v>
      </c>
      <c r="D199" s="39" t="s">
        <v>718</v>
      </c>
      <c r="E199" s="118" t="s">
        <v>720</v>
      </c>
      <c r="F199" s="79"/>
      <c r="G199" s="63"/>
      <c r="H199" s="63"/>
      <c r="I199" s="64"/>
      <c r="J199" s="64"/>
      <c r="K199" s="65"/>
      <c r="L199" s="66"/>
      <c r="M199" s="65"/>
      <c r="N199" s="65"/>
      <c r="O199" s="67"/>
      <c r="P199" s="67"/>
      <c r="R199" s="52"/>
      <c r="S199" s="52"/>
      <c r="T199" s="52"/>
      <c r="U199" s="52"/>
      <c r="V199" s="52"/>
    </row>
    <row r="200" spans="1:22" hidden="1" outlineLevel="2">
      <c r="A200" s="38">
        <v>16</v>
      </c>
      <c r="B200" s="2" t="s">
        <v>27</v>
      </c>
      <c r="C200" s="38">
        <v>9</v>
      </c>
      <c r="D200" s="39" t="s">
        <v>718</v>
      </c>
      <c r="E200" s="115" t="s">
        <v>721</v>
      </c>
      <c r="F200" s="49">
        <v>506</v>
      </c>
      <c r="G200" s="141"/>
      <c r="H200" s="141">
        <v>0</v>
      </c>
      <c r="I200" s="50"/>
      <c r="J200" s="50">
        <v>0</v>
      </c>
      <c r="K200" s="142"/>
      <c r="L200" s="140"/>
      <c r="M200" s="143"/>
      <c r="N200" s="144">
        <v>0.3888888888888889</v>
      </c>
      <c r="O200" s="3"/>
      <c r="P200" s="3"/>
      <c r="R200" s="52"/>
      <c r="S200" s="52"/>
      <c r="T200" s="52"/>
      <c r="U200" s="52"/>
      <c r="V200" s="52"/>
    </row>
    <row r="201" spans="1:22" hidden="1" outlineLevel="2">
      <c r="A201" s="38">
        <v>16</v>
      </c>
      <c r="B201" s="2" t="s">
        <v>27</v>
      </c>
      <c r="C201" s="38">
        <v>9</v>
      </c>
      <c r="D201" s="39" t="s">
        <v>718</v>
      </c>
      <c r="E201" s="115" t="s">
        <v>722</v>
      </c>
      <c r="F201" s="49">
        <v>1003</v>
      </c>
      <c r="G201" s="141">
        <v>2.6</v>
      </c>
      <c r="H201" s="141">
        <f t="shared" ref="H201:H208" si="41">H200+G201</f>
        <v>2.6</v>
      </c>
      <c r="I201" s="50">
        <v>3.4722222222222224E-2</v>
      </c>
      <c r="J201" s="50">
        <f t="shared" ref="J201:J208" si="42">J200+I201</f>
        <v>3.4722222222222224E-2</v>
      </c>
      <c r="K201" s="142">
        <f>M201-N200</f>
        <v>4.1666666666666685E-2</v>
      </c>
      <c r="L201" s="140">
        <f t="shared" ref="L201:L207" si="43">N201-M201</f>
        <v>1.388888888888884E-3</v>
      </c>
      <c r="M201" s="143">
        <v>0.43055555555555558</v>
      </c>
      <c r="N201" s="143">
        <v>0.43194444444444446</v>
      </c>
      <c r="O201" s="3"/>
      <c r="P201" s="3"/>
      <c r="R201" s="52"/>
      <c r="S201" s="52"/>
      <c r="T201" s="52"/>
      <c r="U201" s="52"/>
      <c r="V201" s="52"/>
    </row>
    <row r="202" spans="1:22" hidden="1" outlineLevel="2">
      <c r="A202" s="38">
        <v>16</v>
      </c>
      <c r="B202" s="2" t="s">
        <v>27</v>
      </c>
      <c r="C202" s="38">
        <v>9</v>
      </c>
      <c r="D202" s="39" t="s">
        <v>718</v>
      </c>
      <c r="E202" s="115" t="s">
        <v>723</v>
      </c>
      <c r="F202" s="49">
        <v>948</v>
      </c>
      <c r="G202" s="141">
        <v>0.6</v>
      </c>
      <c r="H202" s="141">
        <f t="shared" si="41"/>
        <v>3.2</v>
      </c>
      <c r="I202" s="50">
        <v>6.9444444444444441E-3</v>
      </c>
      <c r="J202" s="50">
        <f t="shared" si="42"/>
        <v>4.1666666666666671E-2</v>
      </c>
      <c r="K202" s="142">
        <f t="shared" ref="K202:K208" si="44">M202-N201</f>
        <v>8.3333333333333037E-3</v>
      </c>
      <c r="L202" s="140">
        <f t="shared" si="43"/>
        <v>0</v>
      </c>
      <c r="M202" s="143">
        <v>0.44027777777777777</v>
      </c>
      <c r="N202" s="143">
        <v>0.44027777777777777</v>
      </c>
      <c r="O202" s="3"/>
      <c r="P202" s="3"/>
      <c r="R202" s="52"/>
      <c r="S202" s="52"/>
      <c r="T202" s="52"/>
      <c r="U202" s="52"/>
      <c r="V202" s="52"/>
    </row>
    <row r="203" spans="1:22" hidden="1" outlineLevel="2">
      <c r="A203" s="38">
        <v>16</v>
      </c>
      <c r="B203" s="2" t="s">
        <v>27</v>
      </c>
      <c r="C203" s="38">
        <v>9</v>
      </c>
      <c r="D203" s="39" t="s">
        <v>718</v>
      </c>
      <c r="E203" s="115" t="s">
        <v>724</v>
      </c>
      <c r="F203" s="49">
        <v>1037</v>
      </c>
      <c r="G203" s="141">
        <v>0.5</v>
      </c>
      <c r="H203" s="141">
        <f t="shared" si="41"/>
        <v>3.7</v>
      </c>
      <c r="I203" s="50">
        <v>6.9444444444444441E-3</v>
      </c>
      <c r="J203" s="50">
        <f t="shared" si="42"/>
        <v>4.8611111111111119E-2</v>
      </c>
      <c r="K203" s="142">
        <f t="shared" si="44"/>
        <v>6.2500000000000333E-3</v>
      </c>
      <c r="L203" s="140">
        <f t="shared" si="43"/>
        <v>4.1666666666666519E-3</v>
      </c>
      <c r="M203" s="143">
        <v>0.4465277777777778</v>
      </c>
      <c r="N203" s="143">
        <v>0.45069444444444445</v>
      </c>
      <c r="O203" s="3"/>
      <c r="P203" s="3"/>
      <c r="R203" s="52"/>
      <c r="S203" s="52"/>
      <c r="T203" s="52"/>
      <c r="U203" s="52"/>
      <c r="V203" s="52"/>
    </row>
    <row r="204" spans="1:22" hidden="1" outlineLevel="2">
      <c r="A204" s="38">
        <v>16</v>
      </c>
      <c r="B204" s="2" t="s">
        <v>27</v>
      </c>
      <c r="C204" s="38">
        <v>9</v>
      </c>
      <c r="D204" s="39" t="s">
        <v>718</v>
      </c>
      <c r="E204" s="115" t="s">
        <v>725</v>
      </c>
      <c r="F204" s="49">
        <v>939</v>
      </c>
      <c r="G204" s="141">
        <v>0.6</v>
      </c>
      <c r="H204" s="141">
        <f t="shared" si="41"/>
        <v>4.3</v>
      </c>
      <c r="I204" s="50">
        <v>6.9444444444444441E-3</v>
      </c>
      <c r="J204" s="50">
        <f t="shared" si="42"/>
        <v>5.5555555555555566E-2</v>
      </c>
      <c r="K204" s="142">
        <f t="shared" si="44"/>
        <v>1.041666666666663E-2</v>
      </c>
      <c r="L204" s="140">
        <f t="shared" si="43"/>
        <v>3.4722222222222654E-3</v>
      </c>
      <c r="M204" s="143">
        <v>0.46111111111111108</v>
      </c>
      <c r="N204" s="143">
        <v>0.46458333333333335</v>
      </c>
      <c r="O204" s="48" t="s">
        <v>3896</v>
      </c>
      <c r="P204" s="48"/>
      <c r="R204" s="52"/>
      <c r="S204" s="52"/>
      <c r="T204" s="52"/>
      <c r="U204" s="52"/>
      <c r="V204" s="52"/>
    </row>
    <row r="205" spans="1:22" hidden="1" outlineLevel="2">
      <c r="A205" s="38">
        <v>16</v>
      </c>
      <c r="B205" s="2" t="s">
        <v>27</v>
      </c>
      <c r="C205" s="38">
        <v>9</v>
      </c>
      <c r="D205" s="39" t="s">
        <v>718</v>
      </c>
      <c r="E205" s="115" t="s">
        <v>723</v>
      </c>
      <c r="F205" s="49">
        <v>948</v>
      </c>
      <c r="G205" s="141">
        <v>1</v>
      </c>
      <c r="H205" s="141">
        <f t="shared" si="41"/>
        <v>5.3</v>
      </c>
      <c r="I205" s="50">
        <v>1.0416666666666666E-2</v>
      </c>
      <c r="J205" s="50">
        <f t="shared" si="42"/>
        <v>6.5972222222222238E-2</v>
      </c>
      <c r="K205" s="142">
        <f t="shared" si="44"/>
        <v>1.8055555555555547E-2</v>
      </c>
      <c r="L205" s="140">
        <f t="shared" si="43"/>
        <v>0</v>
      </c>
      <c r="M205" s="143">
        <v>0.4826388888888889</v>
      </c>
      <c r="N205" s="143">
        <v>0.4826388888888889</v>
      </c>
      <c r="O205" s="3"/>
      <c r="P205" s="3"/>
      <c r="R205" s="52"/>
      <c r="S205" s="52"/>
      <c r="T205" s="52"/>
      <c r="U205" s="52"/>
      <c r="V205" s="52"/>
    </row>
    <row r="206" spans="1:22" hidden="1" outlineLevel="2">
      <c r="A206" s="38">
        <v>16</v>
      </c>
      <c r="B206" s="2" t="s">
        <v>27</v>
      </c>
      <c r="C206" s="38">
        <v>9</v>
      </c>
      <c r="D206" s="39" t="s">
        <v>718</v>
      </c>
      <c r="E206" s="115" t="s">
        <v>726</v>
      </c>
      <c r="F206" s="49">
        <v>393</v>
      </c>
      <c r="G206" s="141">
        <v>3.9</v>
      </c>
      <c r="H206" s="141">
        <f t="shared" si="41"/>
        <v>9.1999999999999993</v>
      </c>
      <c r="I206" s="50">
        <v>4.1666666666666664E-2</v>
      </c>
      <c r="J206" s="50">
        <f t="shared" si="42"/>
        <v>0.1076388888888889</v>
      </c>
      <c r="K206" s="142">
        <f t="shared" si="44"/>
        <v>4.3055555555555569E-2</v>
      </c>
      <c r="L206" s="140">
        <f t="shared" si="43"/>
        <v>0</v>
      </c>
      <c r="M206" s="143">
        <v>0.52569444444444446</v>
      </c>
      <c r="N206" s="143">
        <v>0.52569444444444446</v>
      </c>
      <c r="O206" s="3"/>
      <c r="P206" s="3"/>
      <c r="R206" s="52"/>
      <c r="S206" s="52"/>
      <c r="T206" s="52"/>
      <c r="U206" s="52"/>
      <c r="V206" s="52"/>
    </row>
    <row r="207" spans="1:22" hidden="1" outlineLevel="2">
      <c r="A207" s="38">
        <v>16</v>
      </c>
      <c r="B207" s="2" t="s">
        <v>27</v>
      </c>
      <c r="C207" s="38">
        <v>9</v>
      </c>
      <c r="D207" s="39" t="s">
        <v>718</v>
      </c>
      <c r="E207" s="115" t="s">
        <v>727</v>
      </c>
      <c r="F207" s="49">
        <v>472</v>
      </c>
      <c r="G207" s="141">
        <v>1.8</v>
      </c>
      <c r="H207" s="141">
        <f t="shared" si="41"/>
        <v>11</v>
      </c>
      <c r="I207" s="50">
        <v>2.0833333333333332E-2</v>
      </c>
      <c r="J207" s="50">
        <f t="shared" si="42"/>
        <v>0.12847222222222224</v>
      </c>
      <c r="K207" s="142">
        <f t="shared" si="44"/>
        <v>1.8055555555555602E-2</v>
      </c>
      <c r="L207" s="140">
        <f t="shared" si="43"/>
        <v>1.388888888888884E-3</v>
      </c>
      <c r="M207" s="143">
        <v>0.54375000000000007</v>
      </c>
      <c r="N207" s="143">
        <v>0.54513888888888895</v>
      </c>
      <c r="O207" s="3"/>
      <c r="P207" s="3"/>
      <c r="R207" s="52"/>
      <c r="S207" s="52"/>
      <c r="T207" s="52"/>
      <c r="U207" s="52"/>
      <c r="V207" s="52"/>
    </row>
    <row r="208" spans="1:22" hidden="1" outlineLevel="2">
      <c r="A208" s="38">
        <v>16</v>
      </c>
      <c r="B208" s="2" t="s">
        <v>27</v>
      </c>
      <c r="C208" s="38">
        <v>9</v>
      </c>
      <c r="D208" s="39" t="s">
        <v>718</v>
      </c>
      <c r="E208" s="115" t="s">
        <v>728</v>
      </c>
      <c r="F208" s="49">
        <v>161</v>
      </c>
      <c r="G208" s="141">
        <v>3.3</v>
      </c>
      <c r="H208" s="141">
        <f t="shared" si="41"/>
        <v>14.3</v>
      </c>
      <c r="I208" s="50">
        <v>3.8194444444444441E-2</v>
      </c>
      <c r="J208" s="50">
        <f t="shared" si="42"/>
        <v>0.16666666666666669</v>
      </c>
      <c r="K208" s="142">
        <f t="shared" si="44"/>
        <v>3.125E-2</v>
      </c>
      <c r="L208" s="140"/>
      <c r="M208" s="144">
        <v>0.57638888888888895</v>
      </c>
      <c r="N208" s="143"/>
      <c r="O208" s="3"/>
      <c r="P208" s="3"/>
      <c r="R208" s="52"/>
      <c r="S208" s="52"/>
      <c r="T208" s="52"/>
      <c r="U208" s="52"/>
      <c r="V208" s="52"/>
    </row>
    <row r="209" spans="1:22" hidden="1" outlineLevel="2">
      <c r="A209" s="38">
        <v>16</v>
      </c>
      <c r="B209" s="2" t="s">
        <v>27</v>
      </c>
      <c r="C209" s="38">
        <v>9</v>
      </c>
      <c r="D209" s="39" t="s">
        <v>718</v>
      </c>
      <c r="E209" s="40" t="s">
        <v>1535</v>
      </c>
      <c r="F209" s="79"/>
      <c r="G209" s="63"/>
      <c r="H209" s="63"/>
      <c r="I209" s="64"/>
      <c r="J209" s="64"/>
      <c r="K209" s="65"/>
      <c r="L209" s="66"/>
      <c r="M209" s="65"/>
      <c r="N209" s="65"/>
      <c r="O209" s="67"/>
      <c r="P209" s="67"/>
      <c r="R209" s="54"/>
      <c r="S209" s="54"/>
      <c r="T209" s="54"/>
      <c r="U209" s="54"/>
      <c r="V209" s="54"/>
    </row>
    <row r="210" spans="1:22" hidden="1" outlineLevel="1" collapsed="1">
      <c r="A210" s="148" t="s">
        <v>2167</v>
      </c>
      <c r="B210" s="149"/>
      <c r="C210" s="150">
        <v>9</v>
      </c>
      <c r="D210" s="151" t="s">
        <v>2168</v>
      </c>
      <c r="E210" s="152" t="s">
        <v>2169</v>
      </c>
      <c r="F210" s="153" t="s">
        <v>4681</v>
      </c>
      <c r="G210" s="154">
        <f>SUBTOTAL(9,G200:G208)</f>
        <v>14.3</v>
      </c>
      <c r="H210" s="154"/>
      <c r="I210" s="156">
        <f>SUBTOTAL(9,I200:I208)</f>
        <v>0.16666666666666669</v>
      </c>
      <c r="J210" s="156"/>
      <c r="K210" s="157">
        <f>SUBTOTAL(9,K200:K208)</f>
        <v>0.17708333333333337</v>
      </c>
      <c r="L210" s="157">
        <f>SUBTOTAL(9,L200:L208)</f>
        <v>1.0416666666666685E-2</v>
      </c>
      <c r="M210" s="157">
        <f>M208-N200</f>
        <v>0.18750000000000006</v>
      </c>
      <c r="N210" s="158" t="s">
        <v>552</v>
      </c>
      <c r="O210" s="149" t="s">
        <v>682</v>
      </c>
      <c r="P210" s="149">
        <v>3</v>
      </c>
      <c r="R210" s="55">
        <f>SUM(R197:R209)</f>
        <v>1324</v>
      </c>
      <c r="S210" s="55">
        <f>SUM(S197:S209)</f>
        <v>290</v>
      </c>
      <c r="T210" s="55">
        <f>SUM(T197:T209)</f>
        <v>0</v>
      </c>
      <c r="U210" s="55">
        <f>SUM(U197:U209)</f>
        <v>0</v>
      </c>
      <c r="V210" s="55">
        <f>SUM(V197:V209)</f>
        <v>1614</v>
      </c>
    </row>
    <row r="211" spans="1:22" hidden="1" outlineLevel="2">
      <c r="A211" s="38">
        <v>17</v>
      </c>
      <c r="B211" s="2" t="s">
        <v>27</v>
      </c>
      <c r="C211" s="38">
        <v>10</v>
      </c>
      <c r="D211" s="39" t="s">
        <v>729</v>
      </c>
      <c r="E211" s="40" t="s">
        <v>1536</v>
      </c>
      <c r="F211" s="69"/>
      <c r="G211" s="58"/>
      <c r="H211" s="58"/>
      <c r="I211" s="59"/>
      <c r="J211" s="59"/>
      <c r="K211" s="60"/>
      <c r="L211" s="61"/>
      <c r="M211" s="60"/>
      <c r="N211" s="60"/>
      <c r="O211" s="62"/>
      <c r="P211" s="62"/>
      <c r="R211" s="47"/>
      <c r="S211" s="47"/>
      <c r="T211" s="47"/>
      <c r="U211" s="47"/>
      <c r="V211" s="47"/>
    </row>
    <row r="212" spans="1:22" hidden="1" outlineLevel="2">
      <c r="A212" s="38">
        <v>17</v>
      </c>
      <c r="B212" s="2" t="s">
        <v>27</v>
      </c>
      <c r="C212" s="38">
        <v>10</v>
      </c>
      <c r="D212" s="39" t="s">
        <v>729</v>
      </c>
      <c r="E212" s="116" t="s">
        <v>1546</v>
      </c>
      <c r="F212" s="49">
        <v>161</v>
      </c>
      <c r="G212" s="141"/>
      <c r="H212" s="141">
        <v>0</v>
      </c>
      <c r="I212" s="50"/>
      <c r="J212" s="50">
        <v>0</v>
      </c>
      <c r="K212" s="142"/>
      <c r="L212" s="140"/>
      <c r="M212" s="143"/>
      <c r="N212" s="144">
        <v>0.57638888888888895</v>
      </c>
      <c r="O212" s="3"/>
      <c r="P212" s="3"/>
      <c r="R212" s="52"/>
      <c r="S212" s="52"/>
      <c r="T212" s="52"/>
      <c r="U212" s="52"/>
      <c r="V212" s="52"/>
    </row>
    <row r="213" spans="1:22" hidden="1" outlineLevel="2">
      <c r="A213" s="38">
        <v>17</v>
      </c>
      <c r="B213" s="2" t="s">
        <v>27</v>
      </c>
      <c r="C213" s="38">
        <v>10</v>
      </c>
      <c r="D213" s="39" t="s">
        <v>729</v>
      </c>
      <c r="E213" s="115" t="s">
        <v>730</v>
      </c>
      <c r="F213" s="49">
        <v>170</v>
      </c>
      <c r="G213" s="141">
        <v>1.2</v>
      </c>
      <c r="H213" s="141">
        <f>H212+G213</f>
        <v>1.2</v>
      </c>
      <c r="I213" s="50">
        <v>1.3888888888888888E-2</v>
      </c>
      <c r="J213" s="50">
        <f>J212+I213</f>
        <v>1.3888888888888888E-2</v>
      </c>
      <c r="K213" s="142">
        <f>M213-N212</f>
        <v>1.4583333333333282E-2</v>
      </c>
      <c r="L213" s="140">
        <f>N213-M213</f>
        <v>2.7777777777777679E-3</v>
      </c>
      <c r="M213" s="143">
        <v>0.59097222222222223</v>
      </c>
      <c r="N213" s="143">
        <v>0.59375</v>
      </c>
      <c r="O213" s="3" t="s">
        <v>731</v>
      </c>
      <c r="P213" s="3"/>
      <c r="R213" s="52"/>
      <c r="S213" s="52"/>
      <c r="T213" s="52"/>
      <c r="U213" s="52"/>
      <c r="V213" s="52"/>
    </row>
    <row r="214" spans="1:22" hidden="1" outlineLevel="2">
      <c r="A214" s="38">
        <v>17</v>
      </c>
      <c r="B214" s="2" t="s">
        <v>27</v>
      </c>
      <c r="C214" s="38">
        <v>10</v>
      </c>
      <c r="D214" s="39" t="s">
        <v>729</v>
      </c>
      <c r="E214" s="115" t="s">
        <v>732</v>
      </c>
      <c r="F214" s="49">
        <v>262</v>
      </c>
      <c r="G214" s="141">
        <v>1</v>
      </c>
      <c r="H214" s="141">
        <f>H213+G214</f>
        <v>2.2000000000000002</v>
      </c>
      <c r="I214" s="50">
        <v>1.3888888888888888E-2</v>
      </c>
      <c r="J214" s="50">
        <f>J213+I214</f>
        <v>2.7777777777777776E-2</v>
      </c>
      <c r="K214" s="142">
        <f>M214-N213</f>
        <v>1.3888888888888951E-2</v>
      </c>
      <c r="L214" s="140">
        <f>N214-M214</f>
        <v>0</v>
      </c>
      <c r="M214" s="143">
        <v>0.60763888888888895</v>
      </c>
      <c r="N214" s="143">
        <v>0.60763888888888895</v>
      </c>
      <c r="O214" s="3"/>
      <c r="P214" s="3"/>
      <c r="R214" s="52"/>
      <c r="S214" s="52"/>
      <c r="T214" s="52"/>
      <c r="U214" s="52"/>
      <c r="V214" s="52"/>
    </row>
    <row r="215" spans="1:22" hidden="1" outlineLevel="2">
      <c r="A215" s="38">
        <v>17</v>
      </c>
      <c r="B215" s="2" t="s">
        <v>27</v>
      </c>
      <c r="C215" s="38">
        <v>10</v>
      </c>
      <c r="D215" s="39" t="s">
        <v>729</v>
      </c>
      <c r="E215" s="115" t="s">
        <v>3902</v>
      </c>
      <c r="F215" s="49">
        <v>421</v>
      </c>
      <c r="G215" s="141">
        <v>1.7</v>
      </c>
      <c r="H215" s="141">
        <f>H214+G215</f>
        <v>3.9000000000000004</v>
      </c>
      <c r="I215" s="50">
        <v>2.7777777777777776E-2</v>
      </c>
      <c r="J215" s="50">
        <f>J214+I215</f>
        <v>5.5555555555555552E-2</v>
      </c>
      <c r="K215" s="142">
        <f>M215-N214</f>
        <v>2.4305555555555469E-2</v>
      </c>
      <c r="L215" s="140"/>
      <c r="M215" s="144">
        <v>0.63194444444444442</v>
      </c>
      <c r="N215" s="143"/>
      <c r="O215" s="48"/>
      <c r="P215" s="48"/>
      <c r="R215" s="52"/>
      <c r="S215" s="52"/>
      <c r="T215" s="52"/>
      <c r="U215" s="52"/>
      <c r="V215" s="52"/>
    </row>
    <row r="216" spans="1:22" hidden="1" outlineLevel="2">
      <c r="A216" s="38"/>
      <c r="B216" s="2"/>
      <c r="C216" s="38">
        <v>10</v>
      </c>
      <c r="D216" s="39" t="s">
        <v>729</v>
      </c>
      <c r="E216" s="115" t="s">
        <v>3898</v>
      </c>
      <c r="F216" s="171" t="s">
        <v>3901</v>
      </c>
      <c r="G216" s="755"/>
      <c r="H216" s="755"/>
      <c r="I216" s="59"/>
      <c r="J216" s="59"/>
      <c r="K216" s="756"/>
      <c r="L216" s="757"/>
      <c r="M216" s="758"/>
      <c r="N216" s="759"/>
      <c r="O216" s="760"/>
      <c r="P216" s="760"/>
      <c r="R216" s="52"/>
      <c r="S216" s="52"/>
      <c r="T216" s="52"/>
      <c r="U216" s="52"/>
      <c r="V216" s="52"/>
    </row>
    <row r="217" spans="1:22" hidden="1" outlineLevel="2">
      <c r="A217" s="38">
        <v>17</v>
      </c>
      <c r="B217" s="2" t="s">
        <v>27</v>
      </c>
      <c r="C217" s="38">
        <v>10</v>
      </c>
      <c r="D217" s="39" t="s">
        <v>729</v>
      </c>
      <c r="E217" s="117" t="s">
        <v>3897</v>
      </c>
      <c r="F217" s="69"/>
      <c r="G217" s="58"/>
      <c r="H217" s="58"/>
      <c r="I217" s="59"/>
      <c r="J217" s="59"/>
      <c r="K217" s="60"/>
      <c r="L217" s="61"/>
      <c r="M217" s="60"/>
      <c r="N217" s="60"/>
      <c r="O217" s="68"/>
      <c r="P217" s="68"/>
      <c r="R217" s="52"/>
      <c r="S217" s="52">
        <v>340</v>
      </c>
      <c r="T217" s="52"/>
      <c r="U217" s="52"/>
      <c r="V217" s="52">
        <f>SUM(R217:U217)</f>
        <v>340</v>
      </c>
    </row>
    <row r="218" spans="1:22" hidden="1" outlineLevel="2">
      <c r="A218" s="38">
        <v>17</v>
      </c>
      <c r="B218" s="2" t="s">
        <v>27</v>
      </c>
      <c r="C218" s="38">
        <v>10</v>
      </c>
      <c r="D218" s="39" t="s">
        <v>729</v>
      </c>
      <c r="E218" s="754" t="s">
        <v>733</v>
      </c>
      <c r="F218" s="22"/>
      <c r="G218" s="73"/>
      <c r="H218" s="73"/>
      <c r="I218" s="74"/>
      <c r="J218" s="74"/>
      <c r="K218" s="75"/>
      <c r="L218" s="76"/>
      <c r="M218" s="75"/>
      <c r="N218" s="75"/>
      <c r="O218" s="736"/>
      <c r="P218" s="736"/>
      <c r="R218" s="52">
        <v>1368</v>
      </c>
      <c r="S218" s="52">
        <v>650</v>
      </c>
      <c r="T218" s="52"/>
      <c r="U218" s="52"/>
      <c r="V218" s="52">
        <f>SUM(R218:U218)</f>
        <v>2018</v>
      </c>
    </row>
    <row r="219" spans="1:22" hidden="1" outlineLevel="2">
      <c r="A219" s="38">
        <v>17</v>
      </c>
      <c r="B219" s="2" t="s">
        <v>27</v>
      </c>
      <c r="C219" s="38">
        <v>10</v>
      </c>
      <c r="D219" s="39" t="s">
        <v>729</v>
      </c>
      <c r="E219" s="119" t="s">
        <v>734</v>
      </c>
      <c r="F219" s="79"/>
      <c r="G219" s="63"/>
      <c r="H219" s="63"/>
      <c r="I219" s="64"/>
      <c r="J219" s="64"/>
      <c r="K219" s="65"/>
      <c r="L219" s="66"/>
      <c r="M219" s="65"/>
      <c r="N219" s="65"/>
      <c r="O219" s="67"/>
      <c r="P219" s="67"/>
      <c r="R219" s="54"/>
      <c r="S219" s="54"/>
      <c r="T219" s="54"/>
      <c r="U219" s="54"/>
      <c r="V219" s="54"/>
    </row>
    <row r="220" spans="1:22" hidden="1" outlineLevel="1" collapsed="1">
      <c r="A220" s="148" t="s">
        <v>2170</v>
      </c>
      <c r="B220" s="149"/>
      <c r="C220" s="150">
        <v>10</v>
      </c>
      <c r="D220" s="151" t="s">
        <v>2171</v>
      </c>
      <c r="E220" s="152" t="s">
        <v>2169</v>
      </c>
      <c r="F220" s="153" t="s">
        <v>4682</v>
      </c>
      <c r="G220" s="154">
        <f>SUBTOTAL(9,G212:G215)</f>
        <v>3.9000000000000004</v>
      </c>
      <c r="H220" s="154"/>
      <c r="I220" s="156">
        <f>SUBTOTAL(9,I212:I215)</f>
        <v>5.5555555555555552E-2</v>
      </c>
      <c r="J220" s="156"/>
      <c r="K220" s="157">
        <f>SUBTOTAL(9,K212:K215)</f>
        <v>5.2777777777777701E-2</v>
      </c>
      <c r="L220" s="157">
        <f>SUBTOTAL(9,L212:L215)</f>
        <v>2.7777777777777679E-3</v>
      </c>
      <c r="M220" s="157">
        <f>M215-N212</f>
        <v>5.5555555555555469E-2</v>
      </c>
      <c r="N220" s="158" t="s">
        <v>552</v>
      </c>
      <c r="O220" s="149" t="s">
        <v>682</v>
      </c>
      <c r="P220" s="149">
        <v>1</v>
      </c>
      <c r="R220" s="55">
        <f>SUM(R211:R219)</f>
        <v>1368</v>
      </c>
      <c r="S220" s="55">
        <f>SUM(S211:S219)</f>
        <v>990</v>
      </c>
      <c r="T220" s="55">
        <f>SUM(T211:T219)</f>
        <v>0</v>
      </c>
      <c r="U220" s="55">
        <f>SUM(U211:U219)</f>
        <v>0</v>
      </c>
      <c r="V220" s="55">
        <f>SUM(V211:V219)</f>
        <v>2358</v>
      </c>
    </row>
    <row r="221" spans="1:22" hidden="1" outlineLevel="2">
      <c r="A221" s="38">
        <v>18</v>
      </c>
      <c r="B221" s="2" t="s">
        <v>27</v>
      </c>
      <c r="C221" s="38">
        <v>11</v>
      </c>
      <c r="D221" s="39" t="s">
        <v>735</v>
      </c>
      <c r="E221" s="117" t="s">
        <v>736</v>
      </c>
      <c r="F221" s="69"/>
      <c r="G221" s="58"/>
      <c r="H221" s="58"/>
      <c r="I221" s="59"/>
      <c r="J221" s="59"/>
      <c r="K221" s="60"/>
      <c r="L221" s="61"/>
      <c r="M221" s="60"/>
      <c r="N221" s="60"/>
      <c r="O221" s="68"/>
      <c r="P221" s="68"/>
      <c r="R221" s="47"/>
      <c r="S221" s="47"/>
      <c r="T221" s="47"/>
      <c r="U221" s="47"/>
      <c r="V221" s="47"/>
    </row>
    <row r="222" spans="1:22" hidden="1" outlineLevel="2">
      <c r="A222" s="38">
        <v>18</v>
      </c>
      <c r="B222" s="2" t="s">
        <v>27</v>
      </c>
      <c r="C222" s="38">
        <v>11</v>
      </c>
      <c r="D222" s="39" t="s">
        <v>735</v>
      </c>
      <c r="E222" s="118" t="s">
        <v>1547</v>
      </c>
      <c r="F222" s="79"/>
      <c r="G222" s="63"/>
      <c r="H222" s="63"/>
      <c r="I222" s="64"/>
      <c r="J222" s="64"/>
      <c r="K222" s="65"/>
      <c r="L222" s="66"/>
      <c r="M222" s="65"/>
      <c r="N222" s="65"/>
      <c r="O222" s="731"/>
      <c r="P222" s="731"/>
      <c r="R222" s="52">
        <v>972</v>
      </c>
      <c r="S222" s="52">
        <v>350</v>
      </c>
      <c r="T222" s="52"/>
      <c r="U222" s="52"/>
      <c r="V222" s="52">
        <f>SUM(R222:U222)</f>
        <v>1322</v>
      </c>
    </row>
    <row r="223" spans="1:22" hidden="1" outlineLevel="2">
      <c r="A223" s="38">
        <v>18</v>
      </c>
      <c r="B223" s="2" t="s">
        <v>27</v>
      </c>
      <c r="C223" s="38">
        <v>11</v>
      </c>
      <c r="D223" s="39" t="s">
        <v>735</v>
      </c>
      <c r="E223" s="115" t="s">
        <v>737</v>
      </c>
      <c r="F223" s="49">
        <v>190</v>
      </c>
      <c r="G223" s="141"/>
      <c r="H223" s="141">
        <v>0</v>
      </c>
      <c r="I223" s="50"/>
      <c r="J223" s="50">
        <v>0</v>
      </c>
      <c r="K223" s="142"/>
      <c r="L223" s="140"/>
      <c r="M223" s="143"/>
      <c r="N223" s="144">
        <v>0.3611111111111111</v>
      </c>
      <c r="O223" s="2"/>
      <c r="P223" s="2"/>
      <c r="R223" s="52"/>
      <c r="S223" s="52"/>
      <c r="T223" s="52"/>
      <c r="U223" s="52"/>
      <c r="V223" s="52"/>
    </row>
    <row r="224" spans="1:22" hidden="1" outlineLevel="2">
      <c r="A224" s="38">
        <v>18</v>
      </c>
      <c r="B224" s="2" t="s">
        <v>27</v>
      </c>
      <c r="C224" s="38">
        <v>11</v>
      </c>
      <c r="D224" s="39" t="s">
        <v>735</v>
      </c>
      <c r="E224" s="115" t="s">
        <v>738</v>
      </c>
      <c r="F224" s="49">
        <v>280</v>
      </c>
      <c r="G224" s="141">
        <v>1</v>
      </c>
      <c r="H224" s="141">
        <f>H223+G224</f>
        <v>1</v>
      </c>
      <c r="I224" s="50">
        <v>1.3888888888888888E-2</v>
      </c>
      <c r="J224" s="50">
        <f>J223+I224</f>
        <v>1.3888888888888888E-2</v>
      </c>
      <c r="K224" s="142">
        <f>M224-N223</f>
        <v>1.2500000000000011E-2</v>
      </c>
      <c r="L224" s="140">
        <f>N224-M224</f>
        <v>2.7777777777777679E-3</v>
      </c>
      <c r="M224" s="143">
        <v>0.37361111111111112</v>
      </c>
      <c r="N224" s="143">
        <v>0.37638888888888888</v>
      </c>
      <c r="O224" s="3" t="s">
        <v>739</v>
      </c>
      <c r="P224" s="3"/>
      <c r="R224" s="52"/>
      <c r="S224" s="52"/>
      <c r="T224" s="52"/>
      <c r="U224" s="52"/>
      <c r="V224" s="52"/>
    </row>
    <row r="225" spans="1:22" hidden="1" outlineLevel="2">
      <c r="A225" s="38">
        <v>18</v>
      </c>
      <c r="B225" s="2" t="s">
        <v>27</v>
      </c>
      <c r="C225" s="38">
        <v>11</v>
      </c>
      <c r="D225" s="39" t="s">
        <v>735</v>
      </c>
      <c r="E225" s="115" t="s">
        <v>740</v>
      </c>
      <c r="F225" s="49">
        <v>500.2</v>
      </c>
      <c r="G225" s="141">
        <v>1.6</v>
      </c>
      <c r="H225" s="141">
        <f>H224+G225</f>
        <v>2.6</v>
      </c>
      <c r="I225" s="50">
        <v>2.7777777777777776E-2</v>
      </c>
      <c r="J225" s="50">
        <f>J224+I225</f>
        <v>4.1666666666666664E-2</v>
      </c>
      <c r="K225" s="142">
        <f>M225-N224</f>
        <v>3.4722222222222265E-2</v>
      </c>
      <c r="L225" s="140">
        <f>N225-M225</f>
        <v>2.0833333333332704E-3</v>
      </c>
      <c r="M225" s="143">
        <v>0.41111111111111115</v>
      </c>
      <c r="N225" s="143">
        <v>0.41319444444444442</v>
      </c>
      <c r="O225" s="2"/>
      <c r="P225" s="2"/>
      <c r="R225" s="52"/>
      <c r="S225" s="52"/>
      <c r="T225" s="52"/>
      <c r="U225" s="52"/>
      <c r="V225" s="52"/>
    </row>
    <row r="226" spans="1:22" hidden="1" outlineLevel="2">
      <c r="A226" s="38">
        <v>18</v>
      </c>
      <c r="B226" s="2" t="s">
        <v>27</v>
      </c>
      <c r="C226" s="38">
        <v>11</v>
      </c>
      <c r="D226" s="39" t="s">
        <v>735</v>
      </c>
      <c r="E226" s="115" t="s">
        <v>3776</v>
      </c>
      <c r="F226" s="49">
        <v>505</v>
      </c>
      <c r="G226" s="141">
        <v>1.8</v>
      </c>
      <c r="H226" s="141">
        <f>H225+G226</f>
        <v>4.4000000000000004</v>
      </c>
      <c r="I226" s="50">
        <v>3.4722222222222224E-2</v>
      </c>
      <c r="J226" s="50">
        <f>J225+I226</f>
        <v>7.6388888888888895E-2</v>
      </c>
      <c r="K226" s="142">
        <f>M226-N225</f>
        <v>2.5000000000000078E-2</v>
      </c>
      <c r="L226" s="140">
        <f>N226-M226</f>
        <v>2.0833333333332704E-3</v>
      </c>
      <c r="M226" s="143">
        <v>0.4381944444444445</v>
      </c>
      <c r="N226" s="143">
        <v>0.44027777777777777</v>
      </c>
      <c r="O226" s="2"/>
      <c r="P226" s="2"/>
      <c r="R226" s="52"/>
      <c r="S226" s="52"/>
      <c r="T226" s="52"/>
      <c r="U226" s="52"/>
      <c r="V226" s="52"/>
    </row>
    <row r="227" spans="1:22" hidden="1" outlineLevel="2">
      <c r="A227" s="38">
        <v>18</v>
      </c>
      <c r="B227" s="2" t="s">
        <v>27</v>
      </c>
      <c r="C227" s="38">
        <v>11</v>
      </c>
      <c r="D227" s="39" t="s">
        <v>735</v>
      </c>
      <c r="E227" s="115" t="s">
        <v>643</v>
      </c>
      <c r="F227" s="49">
        <v>194</v>
      </c>
      <c r="G227" s="141">
        <v>3.6</v>
      </c>
      <c r="H227" s="141">
        <f>H226+G227</f>
        <v>8</v>
      </c>
      <c r="I227" s="50">
        <v>4.8611111111111112E-2</v>
      </c>
      <c r="J227" s="50">
        <f>J226+I227</f>
        <v>0.125</v>
      </c>
      <c r="K227" s="142">
        <f>M227-N226</f>
        <v>4.9305555555555547E-2</v>
      </c>
      <c r="L227" s="140"/>
      <c r="M227" s="144">
        <v>0.48958333333333331</v>
      </c>
      <c r="N227" s="143"/>
      <c r="O227" s="3" t="s">
        <v>611</v>
      </c>
      <c r="P227" s="3"/>
      <c r="R227" s="52"/>
      <c r="S227" s="52"/>
      <c r="T227" s="52"/>
      <c r="U227" s="52"/>
      <c r="V227" s="52"/>
    </row>
    <row r="228" spans="1:22" hidden="1" outlineLevel="2">
      <c r="A228" s="38">
        <v>18</v>
      </c>
      <c r="B228" s="2" t="s">
        <v>27</v>
      </c>
      <c r="C228" s="38">
        <v>11</v>
      </c>
      <c r="D228" s="39" t="s">
        <v>735</v>
      </c>
      <c r="E228" s="40" t="s">
        <v>741</v>
      </c>
      <c r="F228" s="79"/>
      <c r="G228" s="63"/>
      <c r="H228" s="63"/>
      <c r="I228" s="64"/>
      <c r="J228" s="64"/>
      <c r="K228" s="65"/>
      <c r="L228" s="66"/>
      <c r="M228" s="65"/>
      <c r="N228" s="65"/>
      <c r="O228" s="731"/>
      <c r="P228" s="731"/>
      <c r="R228" s="54"/>
      <c r="S228" s="54"/>
      <c r="T228" s="54"/>
      <c r="U228" s="54"/>
      <c r="V228" s="54"/>
    </row>
    <row r="229" spans="1:22" hidden="1" outlineLevel="1" collapsed="1">
      <c r="A229" s="148" t="s">
        <v>2172</v>
      </c>
      <c r="B229" s="149"/>
      <c r="C229" s="150">
        <v>11</v>
      </c>
      <c r="D229" s="151" t="s">
        <v>2173</v>
      </c>
      <c r="E229" s="152" t="s">
        <v>2017</v>
      </c>
      <c r="F229" s="153" t="s">
        <v>4683</v>
      </c>
      <c r="G229" s="154">
        <f>SUBTOTAL(9,G223:G227)</f>
        <v>8</v>
      </c>
      <c r="H229" s="153" t="s">
        <v>4008</v>
      </c>
      <c r="I229" s="156">
        <f>SUBTOTAL(9,I223:I227)</f>
        <v>0.125</v>
      </c>
      <c r="J229" s="156"/>
      <c r="K229" s="157">
        <f>SUBTOTAL(9,K223:K227)</f>
        <v>0.1215277777777779</v>
      </c>
      <c r="L229" s="157">
        <f>SUBTOTAL(9,L223:L227)</f>
        <v>6.9444444444443088E-3</v>
      </c>
      <c r="M229" s="157">
        <f>M227-N223</f>
        <v>0.12847222222222221</v>
      </c>
      <c r="N229" s="158" t="s">
        <v>552</v>
      </c>
      <c r="O229" s="149" t="s">
        <v>2174</v>
      </c>
      <c r="P229" s="149">
        <v>2</v>
      </c>
      <c r="R229" s="55">
        <f>SUM(R221:R228)</f>
        <v>972</v>
      </c>
      <c r="S229" s="55">
        <f>SUM(S221:S228)</f>
        <v>350</v>
      </c>
      <c r="T229" s="55">
        <f>SUM(T221:T228)</f>
        <v>0</v>
      </c>
      <c r="U229" s="55">
        <f>SUM(U221:U228)</f>
        <v>0</v>
      </c>
      <c r="V229" s="55">
        <f>SUM(V221:V228)</f>
        <v>1322</v>
      </c>
    </row>
    <row r="230" spans="1:22" hidden="1" outlineLevel="2">
      <c r="A230" s="38">
        <v>19</v>
      </c>
      <c r="B230" s="2" t="s">
        <v>27</v>
      </c>
      <c r="C230" s="38">
        <v>12</v>
      </c>
      <c r="D230" s="39" t="s">
        <v>742</v>
      </c>
      <c r="E230" s="117" t="s">
        <v>743</v>
      </c>
      <c r="F230" s="69"/>
      <c r="G230" s="58"/>
      <c r="H230" s="58"/>
      <c r="I230" s="59"/>
      <c r="J230" s="59"/>
      <c r="K230" s="60"/>
      <c r="L230" s="61"/>
      <c r="M230" s="60"/>
      <c r="N230" s="60"/>
      <c r="O230" s="62"/>
      <c r="P230" s="62"/>
      <c r="R230" s="47"/>
      <c r="S230" s="47"/>
      <c r="T230" s="47"/>
      <c r="U230" s="47"/>
      <c r="V230" s="47"/>
    </row>
    <row r="231" spans="1:22" hidden="1" outlineLevel="2">
      <c r="A231" s="38">
        <v>19</v>
      </c>
      <c r="B231" s="2" t="s">
        <v>27</v>
      </c>
      <c r="C231" s="38">
        <v>12</v>
      </c>
      <c r="D231" s="39" t="s">
        <v>744</v>
      </c>
      <c r="E231" s="118" t="s">
        <v>674</v>
      </c>
      <c r="F231" s="79"/>
      <c r="G231" s="63"/>
      <c r="H231" s="63"/>
      <c r="I231" s="64"/>
      <c r="J231" s="64"/>
      <c r="K231" s="65"/>
      <c r="L231" s="66"/>
      <c r="M231" s="65"/>
      <c r="N231" s="65"/>
      <c r="O231" s="67"/>
      <c r="P231" s="67"/>
      <c r="R231" s="52">
        <v>1198</v>
      </c>
      <c r="S231" s="52">
        <v>620</v>
      </c>
      <c r="T231" s="52"/>
      <c r="U231" s="52"/>
      <c r="V231" s="52">
        <f>SUM(R231:U231)</f>
        <v>1818</v>
      </c>
    </row>
    <row r="232" spans="1:22" hidden="1" outlineLevel="2">
      <c r="A232" s="38">
        <v>19</v>
      </c>
      <c r="B232" s="2" t="s">
        <v>27</v>
      </c>
      <c r="C232" s="38">
        <v>12</v>
      </c>
      <c r="D232" s="39" t="s">
        <v>744</v>
      </c>
      <c r="E232" s="115" t="s">
        <v>745</v>
      </c>
      <c r="F232" s="49">
        <v>353</v>
      </c>
      <c r="G232" s="141"/>
      <c r="H232" s="141">
        <v>0</v>
      </c>
      <c r="I232" s="50"/>
      <c r="J232" s="50">
        <v>0</v>
      </c>
      <c r="K232" s="142"/>
      <c r="L232" s="140"/>
      <c r="M232" s="143"/>
      <c r="N232" s="144">
        <v>0.37638888888888888</v>
      </c>
      <c r="O232" s="3"/>
      <c r="P232" s="3"/>
      <c r="R232" s="52"/>
      <c r="S232" s="52"/>
      <c r="T232" s="52"/>
      <c r="U232" s="52"/>
      <c r="V232" s="52"/>
    </row>
    <row r="233" spans="1:22" hidden="1" outlineLevel="2">
      <c r="A233" s="38">
        <v>19</v>
      </c>
      <c r="B233" s="2" t="s">
        <v>27</v>
      </c>
      <c r="C233" s="38">
        <v>12</v>
      </c>
      <c r="D233" s="39" t="s">
        <v>744</v>
      </c>
      <c r="E233" s="115" t="s">
        <v>746</v>
      </c>
      <c r="F233" s="49">
        <v>764</v>
      </c>
      <c r="G233" s="141">
        <v>2.8</v>
      </c>
      <c r="H233" s="141">
        <f t="shared" ref="H233:H242" si="45">H232+G233</f>
        <v>2.8</v>
      </c>
      <c r="I233" s="50">
        <v>3.8194444444444441E-2</v>
      </c>
      <c r="J233" s="50">
        <f>J232+I233</f>
        <v>3.8194444444444441E-2</v>
      </c>
      <c r="K233" s="142">
        <f t="shared" ref="K233:K242" si="46">M233-N232</f>
        <v>3.8888888888888917E-2</v>
      </c>
      <c r="L233" s="140">
        <f t="shared" ref="L233:L241" si="47">N233-M233</f>
        <v>6.9444444444438647E-4</v>
      </c>
      <c r="M233" s="143">
        <v>0.4152777777777778</v>
      </c>
      <c r="N233" s="143">
        <v>0.41597222222222219</v>
      </c>
      <c r="O233" s="3"/>
      <c r="P233" s="3"/>
      <c r="R233" s="52"/>
      <c r="S233" s="52"/>
      <c r="T233" s="52"/>
      <c r="U233" s="52"/>
      <c r="V233" s="52"/>
    </row>
    <row r="234" spans="1:22" hidden="1" outlineLevel="2">
      <c r="A234" s="38">
        <v>19</v>
      </c>
      <c r="B234" s="2" t="s">
        <v>27</v>
      </c>
      <c r="C234" s="38">
        <v>12</v>
      </c>
      <c r="D234" s="39" t="s">
        <v>744</v>
      </c>
      <c r="E234" s="115" t="s">
        <v>747</v>
      </c>
      <c r="F234" s="49">
        <v>851</v>
      </c>
      <c r="G234" s="141">
        <v>3</v>
      </c>
      <c r="H234" s="141">
        <f t="shared" si="45"/>
        <v>5.8</v>
      </c>
      <c r="I234" s="50">
        <v>4.5138888888888888E-2</v>
      </c>
      <c r="J234" s="50">
        <f>J233+I234</f>
        <v>8.3333333333333329E-2</v>
      </c>
      <c r="K234" s="142">
        <f t="shared" si="46"/>
        <v>3.7500000000000033E-2</v>
      </c>
      <c r="L234" s="140">
        <f t="shared" si="47"/>
        <v>0</v>
      </c>
      <c r="M234" s="143">
        <v>0.45347222222222222</v>
      </c>
      <c r="N234" s="143">
        <v>0.45347222222222222</v>
      </c>
      <c r="O234" s="3"/>
      <c r="P234" s="3"/>
      <c r="R234" s="52"/>
      <c r="S234" s="52"/>
      <c r="T234" s="52"/>
      <c r="U234" s="52"/>
      <c r="V234" s="52"/>
    </row>
    <row r="235" spans="1:22" hidden="1" outlineLevel="2">
      <c r="A235" s="38">
        <v>19</v>
      </c>
      <c r="B235" s="2" t="s">
        <v>27</v>
      </c>
      <c r="C235" s="38">
        <v>12</v>
      </c>
      <c r="D235" s="39" t="s">
        <v>744</v>
      </c>
      <c r="E235" s="115" t="s">
        <v>664</v>
      </c>
      <c r="F235" s="49">
        <v>830</v>
      </c>
      <c r="G235" s="141">
        <v>2.6</v>
      </c>
      <c r="H235" s="141">
        <f t="shared" si="45"/>
        <v>8.4</v>
      </c>
      <c r="I235" s="50">
        <v>3.4722222222222224E-2</v>
      </c>
      <c r="J235" s="50">
        <f>J234+I235</f>
        <v>0.11805555555555555</v>
      </c>
      <c r="K235" s="142">
        <f t="shared" si="46"/>
        <v>4.166666666666663E-2</v>
      </c>
      <c r="L235" s="140">
        <f t="shared" si="47"/>
        <v>4.8611111111111494E-3</v>
      </c>
      <c r="M235" s="143">
        <v>0.49513888888888885</v>
      </c>
      <c r="N235" s="143">
        <v>0.5</v>
      </c>
      <c r="O235" s="3" t="s">
        <v>611</v>
      </c>
      <c r="P235" s="3"/>
      <c r="R235" s="52"/>
      <c r="S235" s="52"/>
      <c r="T235" s="52"/>
      <c r="U235" s="52"/>
      <c r="V235" s="52"/>
    </row>
    <row r="236" spans="1:22" hidden="1" outlineLevel="2">
      <c r="A236" s="38">
        <v>19</v>
      </c>
      <c r="B236" s="2" t="s">
        <v>27</v>
      </c>
      <c r="C236" s="38">
        <v>12</v>
      </c>
      <c r="D236" s="39" t="s">
        <v>744</v>
      </c>
      <c r="E236" s="115" t="s">
        <v>748</v>
      </c>
      <c r="F236" s="49">
        <v>879</v>
      </c>
      <c r="G236" s="141">
        <v>0.2</v>
      </c>
      <c r="H236" s="141">
        <f t="shared" si="45"/>
        <v>8.6</v>
      </c>
      <c r="I236" s="50">
        <v>3.472222222222222E-3</v>
      </c>
      <c r="J236" s="50">
        <f>J235+I236</f>
        <v>0.12152777777777778</v>
      </c>
      <c r="K236" s="142">
        <f t="shared" si="46"/>
        <v>5.5555555555555358E-3</v>
      </c>
      <c r="L236" s="140">
        <f t="shared" si="47"/>
        <v>0</v>
      </c>
      <c r="M236" s="143">
        <v>0.50555555555555554</v>
      </c>
      <c r="N236" s="143">
        <v>0.50555555555555554</v>
      </c>
      <c r="O236" s="78"/>
      <c r="P236" s="78"/>
      <c r="R236" s="52"/>
      <c r="S236" s="52"/>
      <c r="T236" s="52"/>
      <c r="U236" s="52"/>
      <c r="V236" s="52"/>
    </row>
    <row r="237" spans="1:22" hidden="1" outlineLevel="2">
      <c r="A237" s="38">
        <v>19</v>
      </c>
      <c r="B237" s="2" t="s">
        <v>27</v>
      </c>
      <c r="C237" s="38">
        <v>12</v>
      </c>
      <c r="D237" s="39" t="s">
        <v>744</v>
      </c>
      <c r="E237" s="115" t="s">
        <v>749</v>
      </c>
      <c r="F237" s="49">
        <v>760</v>
      </c>
      <c r="G237" s="141">
        <v>2</v>
      </c>
      <c r="H237" s="141">
        <f t="shared" si="45"/>
        <v>10.6</v>
      </c>
      <c r="I237" s="50">
        <v>3.125E-2</v>
      </c>
      <c r="J237" s="50">
        <f>J236+I237</f>
        <v>0.15277777777777779</v>
      </c>
      <c r="K237" s="142">
        <f t="shared" si="46"/>
        <v>2.5694444444444464E-2</v>
      </c>
      <c r="L237" s="140">
        <f t="shared" si="47"/>
        <v>0</v>
      </c>
      <c r="M237" s="143">
        <v>0.53125</v>
      </c>
      <c r="N237" s="143">
        <v>0.53125</v>
      </c>
      <c r="O237" s="3"/>
      <c r="P237" s="3"/>
      <c r="R237" s="52"/>
      <c r="S237" s="52"/>
      <c r="T237" s="52"/>
      <c r="U237" s="52"/>
      <c r="V237" s="52"/>
    </row>
    <row r="238" spans="1:22" hidden="1" outlineLevel="2">
      <c r="A238" s="38">
        <v>19</v>
      </c>
      <c r="B238" s="2" t="s">
        <v>27</v>
      </c>
      <c r="C238" s="38">
        <v>12</v>
      </c>
      <c r="D238" s="39" t="s">
        <v>744</v>
      </c>
      <c r="E238" s="115" t="s">
        <v>750</v>
      </c>
      <c r="F238" s="49">
        <v>770</v>
      </c>
      <c r="G238" s="141">
        <v>1.2</v>
      </c>
      <c r="H238" s="141">
        <f t="shared" si="45"/>
        <v>11.799999999999999</v>
      </c>
      <c r="I238" s="50">
        <v>1.3888888888888888E-2</v>
      </c>
      <c r="J238" s="50">
        <f>J235+I238</f>
        <v>0.13194444444444445</v>
      </c>
      <c r="K238" s="142">
        <f t="shared" si="46"/>
        <v>1.7361111111111049E-2</v>
      </c>
      <c r="L238" s="140">
        <f t="shared" si="47"/>
        <v>0</v>
      </c>
      <c r="M238" s="143">
        <v>0.54861111111111105</v>
      </c>
      <c r="N238" s="143">
        <v>0.54861111111111105</v>
      </c>
      <c r="O238" s="3"/>
      <c r="P238" s="3"/>
      <c r="R238" s="52"/>
      <c r="S238" s="52"/>
      <c r="T238" s="52"/>
      <c r="U238" s="52"/>
      <c r="V238" s="52"/>
    </row>
    <row r="239" spans="1:22" hidden="1" outlineLevel="2">
      <c r="A239" s="38">
        <v>19</v>
      </c>
      <c r="B239" s="2" t="s">
        <v>27</v>
      </c>
      <c r="C239" s="38">
        <v>12</v>
      </c>
      <c r="D239" s="39" t="s">
        <v>744</v>
      </c>
      <c r="E239" s="115" t="s">
        <v>751</v>
      </c>
      <c r="F239" s="49">
        <v>771</v>
      </c>
      <c r="G239" s="141">
        <v>1.9</v>
      </c>
      <c r="H239" s="141">
        <f t="shared" si="45"/>
        <v>13.7</v>
      </c>
      <c r="I239" s="50">
        <v>2.0833333333333332E-2</v>
      </c>
      <c r="J239" s="50">
        <f>J236+I239</f>
        <v>0.1423611111111111</v>
      </c>
      <c r="K239" s="142">
        <f t="shared" si="46"/>
        <v>2.430555555555558E-2</v>
      </c>
      <c r="L239" s="140">
        <f t="shared" si="47"/>
        <v>7.6388888888889728E-3</v>
      </c>
      <c r="M239" s="143">
        <v>0.57291666666666663</v>
      </c>
      <c r="N239" s="143">
        <v>0.5805555555555556</v>
      </c>
      <c r="O239" s="3" t="s">
        <v>714</v>
      </c>
      <c r="P239" s="3"/>
      <c r="R239" s="52"/>
      <c r="S239" s="52"/>
      <c r="T239" s="52"/>
      <c r="U239" s="52"/>
      <c r="V239" s="52"/>
    </row>
    <row r="240" spans="1:22" hidden="1" outlineLevel="2">
      <c r="A240" s="38">
        <v>19</v>
      </c>
      <c r="B240" s="2" t="s">
        <v>27</v>
      </c>
      <c r="C240" s="38">
        <v>12</v>
      </c>
      <c r="D240" s="39" t="s">
        <v>744</v>
      </c>
      <c r="E240" s="115" t="s">
        <v>752</v>
      </c>
      <c r="F240" s="49">
        <v>502</v>
      </c>
      <c r="G240" s="141">
        <v>2.9</v>
      </c>
      <c r="H240" s="141">
        <f t="shared" si="45"/>
        <v>16.599999999999998</v>
      </c>
      <c r="I240" s="50">
        <v>3.4722222222222224E-2</v>
      </c>
      <c r="J240" s="50">
        <f>J237+I240</f>
        <v>0.1875</v>
      </c>
      <c r="K240" s="142">
        <f t="shared" si="46"/>
        <v>3.3333333333333215E-2</v>
      </c>
      <c r="L240" s="140">
        <f t="shared" si="47"/>
        <v>0</v>
      </c>
      <c r="M240" s="143">
        <v>0.61388888888888882</v>
      </c>
      <c r="N240" s="143">
        <v>0.61388888888888882</v>
      </c>
      <c r="O240" s="3"/>
      <c r="P240" s="3"/>
      <c r="R240" s="52"/>
      <c r="S240" s="52"/>
      <c r="T240" s="52"/>
      <c r="U240" s="52"/>
      <c r="V240" s="52"/>
    </row>
    <row r="241" spans="1:22" hidden="1" outlineLevel="2">
      <c r="A241" s="38">
        <v>19</v>
      </c>
      <c r="B241" s="2" t="s">
        <v>27</v>
      </c>
      <c r="C241" s="38">
        <v>12</v>
      </c>
      <c r="D241" s="39" t="s">
        <v>744</v>
      </c>
      <c r="E241" s="115" t="s">
        <v>753</v>
      </c>
      <c r="F241" s="49">
        <v>505</v>
      </c>
      <c r="G241" s="141">
        <v>1.8</v>
      </c>
      <c r="H241" s="141">
        <f t="shared" si="45"/>
        <v>18.399999999999999</v>
      </c>
      <c r="I241" s="50">
        <v>2.7777777777777776E-2</v>
      </c>
      <c r="J241" s="50">
        <f>J238+I241</f>
        <v>0.15972222222222221</v>
      </c>
      <c r="K241" s="142">
        <f t="shared" si="46"/>
        <v>2.2916666666666696E-2</v>
      </c>
      <c r="L241" s="140">
        <f t="shared" si="47"/>
        <v>6.94444444444553E-4</v>
      </c>
      <c r="M241" s="143">
        <v>0.63680555555555551</v>
      </c>
      <c r="N241" s="143">
        <v>0.63750000000000007</v>
      </c>
      <c r="O241" s="3"/>
      <c r="P241" s="3"/>
      <c r="R241" s="52"/>
      <c r="S241" s="52"/>
      <c r="T241" s="52"/>
      <c r="U241" s="52"/>
      <c r="V241" s="52"/>
    </row>
    <row r="242" spans="1:22" hidden="1" outlineLevel="2">
      <c r="A242" s="38">
        <v>19</v>
      </c>
      <c r="B242" s="2" t="s">
        <v>27</v>
      </c>
      <c r="C242" s="38">
        <v>12</v>
      </c>
      <c r="D242" s="39" t="s">
        <v>744</v>
      </c>
      <c r="E242" s="115" t="s">
        <v>643</v>
      </c>
      <c r="F242" s="49">
        <v>194</v>
      </c>
      <c r="G242" s="141">
        <v>3.6</v>
      </c>
      <c r="H242" s="141">
        <f t="shared" si="45"/>
        <v>22</v>
      </c>
      <c r="I242" s="50">
        <v>4.1666666666666664E-2</v>
      </c>
      <c r="J242" s="50">
        <f>J239+I242</f>
        <v>0.18402777777777776</v>
      </c>
      <c r="K242" s="142">
        <f t="shared" si="46"/>
        <v>4.2361111111111072E-2</v>
      </c>
      <c r="L242" s="140"/>
      <c r="M242" s="144">
        <v>0.67986111111111114</v>
      </c>
      <c r="N242" s="143"/>
      <c r="O242" s="3"/>
      <c r="P242" s="3"/>
      <c r="R242" s="52"/>
      <c r="S242" s="52"/>
      <c r="T242" s="52"/>
      <c r="U242" s="52"/>
      <c r="V242" s="52"/>
    </row>
    <row r="243" spans="1:22" hidden="1" outlineLevel="2">
      <c r="A243" s="38">
        <v>19</v>
      </c>
      <c r="B243" s="2" t="s">
        <v>27</v>
      </c>
      <c r="C243" s="38">
        <v>12</v>
      </c>
      <c r="D243" s="39" t="s">
        <v>744</v>
      </c>
      <c r="E243" s="117" t="s">
        <v>754</v>
      </c>
      <c r="F243" s="69"/>
      <c r="G243" s="58"/>
      <c r="H243" s="58"/>
      <c r="I243" s="59"/>
      <c r="J243" s="59"/>
      <c r="K243" s="60"/>
      <c r="L243" s="61"/>
      <c r="M243" s="60"/>
      <c r="N243" s="60"/>
      <c r="O243" s="68"/>
      <c r="P243" s="68"/>
      <c r="R243" s="52">
        <v>789</v>
      </c>
      <c r="S243" s="52" t="s">
        <v>755</v>
      </c>
      <c r="T243" s="52"/>
      <c r="U243" s="52"/>
      <c r="V243" s="52">
        <f>SUM(R243:U243)</f>
        <v>789</v>
      </c>
    </row>
    <row r="244" spans="1:22" hidden="1" outlineLevel="2">
      <c r="A244" s="38">
        <v>19</v>
      </c>
      <c r="B244" s="2" t="s">
        <v>27</v>
      </c>
      <c r="C244" s="38">
        <v>12</v>
      </c>
      <c r="D244" s="39" t="s">
        <v>744</v>
      </c>
      <c r="E244" s="118" t="s">
        <v>1534</v>
      </c>
      <c r="F244" s="79"/>
      <c r="G244" s="63"/>
      <c r="H244" s="63"/>
      <c r="I244" s="64"/>
      <c r="J244" s="64"/>
      <c r="K244" s="65"/>
      <c r="L244" s="66"/>
      <c r="M244" s="65"/>
      <c r="N244" s="65"/>
      <c r="O244" s="67"/>
      <c r="P244" s="67"/>
      <c r="R244" s="54"/>
      <c r="S244" s="54"/>
      <c r="T244" s="54"/>
      <c r="U244" s="54"/>
      <c r="V244" s="54"/>
    </row>
    <row r="245" spans="1:22" hidden="1" outlineLevel="1" collapsed="1">
      <c r="A245" s="148" t="s">
        <v>2175</v>
      </c>
      <c r="B245" s="149"/>
      <c r="C245" s="150">
        <v>12</v>
      </c>
      <c r="D245" s="151" t="s">
        <v>742</v>
      </c>
      <c r="E245" s="152" t="s">
        <v>2176</v>
      </c>
      <c r="F245" s="153" t="s">
        <v>4684</v>
      </c>
      <c r="G245" s="154">
        <f>SUBTOTAL(9,G232:G244)</f>
        <v>22</v>
      </c>
      <c r="H245" s="153" t="s">
        <v>4008</v>
      </c>
      <c r="I245" s="156">
        <f>SUBTOTAL(9,I232:I244)</f>
        <v>0.29166666666666674</v>
      </c>
      <c r="J245" s="156"/>
      <c r="K245" s="157">
        <f>SUBTOTAL(9,K232:K244)</f>
        <v>0.28958333333333319</v>
      </c>
      <c r="L245" s="157">
        <f>SUBTOTAL(9,L232:L244)</f>
        <v>1.3888888888889062E-2</v>
      </c>
      <c r="M245" s="157">
        <f>M242-N232</f>
        <v>0.30347222222222225</v>
      </c>
      <c r="N245" s="158" t="s">
        <v>552</v>
      </c>
      <c r="O245" s="149" t="s">
        <v>671</v>
      </c>
      <c r="P245" s="149">
        <v>3</v>
      </c>
      <c r="R245" s="55">
        <f>SUBTOTAL(9,R230:R244)</f>
        <v>1987</v>
      </c>
      <c r="S245" s="55">
        <f>SUBTOTAL(9,S230:S244)</f>
        <v>620</v>
      </c>
      <c r="T245" s="55">
        <f>SUBTOTAL(9,T230:T244)</f>
        <v>0</v>
      </c>
      <c r="U245" s="55">
        <f>SUBTOTAL(9,U230:U244)</f>
        <v>0</v>
      </c>
      <c r="V245" s="55">
        <f>SUBTOTAL(9,V230:V244)</f>
        <v>2607</v>
      </c>
    </row>
    <row r="246" spans="1:22" hidden="1" outlineLevel="2">
      <c r="A246" s="38">
        <v>20</v>
      </c>
      <c r="B246" s="2" t="s">
        <v>27</v>
      </c>
      <c r="C246" s="38">
        <v>13</v>
      </c>
      <c r="D246" s="39" t="s">
        <v>76</v>
      </c>
      <c r="E246" s="117" t="s">
        <v>756</v>
      </c>
      <c r="F246" s="69"/>
      <c r="G246" s="58"/>
      <c r="H246" s="58"/>
      <c r="I246" s="59"/>
      <c r="J246" s="59"/>
      <c r="K246" s="60"/>
      <c r="L246" s="61"/>
      <c r="M246" s="60"/>
      <c r="N246" s="60"/>
      <c r="O246" s="62"/>
      <c r="P246" s="62"/>
      <c r="R246" s="47"/>
      <c r="S246" s="47"/>
      <c r="T246" s="47"/>
      <c r="U246" s="47"/>
      <c r="V246" s="47"/>
    </row>
    <row r="247" spans="1:22" hidden="1" outlineLevel="2">
      <c r="A247" s="38">
        <v>20</v>
      </c>
      <c r="B247" s="2" t="s">
        <v>27</v>
      </c>
      <c r="C247" s="38">
        <v>13</v>
      </c>
      <c r="D247" s="39" t="s">
        <v>76</v>
      </c>
      <c r="E247" s="118" t="s">
        <v>1268</v>
      </c>
      <c r="F247" s="79"/>
      <c r="G247" s="63"/>
      <c r="H247" s="63"/>
      <c r="I247" s="64"/>
      <c r="J247" s="64"/>
      <c r="K247" s="65"/>
      <c r="L247" s="66"/>
      <c r="M247" s="65"/>
      <c r="N247" s="65"/>
      <c r="O247" s="67"/>
      <c r="P247" s="67"/>
      <c r="R247" s="52">
        <v>944</v>
      </c>
      <c r="S247" s="52">
        <v>360</v>
      </c>
      <c r="T247" s="52"/>
      <c r="U247" s="52"/>
      <c r="V247" s="52">
        <f>SUM(R247:U247)</f>
        <v>1304</v>
      </c>
    </row>
    <row r="248" spans="1:22" hidden="1" outlineLevel="2">
      <c r="A248" s="38">
        <v>20</v>
      </c>
      <c r="B248" s="2" t="s">
        <v>27</v>
      </c>
      <c r="C248" s="38">
        <v>13</v>
      </c>
      <c r="D248" s="39" t="s">
        <v>76</v>
      </c>
      <c r="E248" s="115" t="s">
        <v>681</v>
      </c>
      <c r="F248" s="49">
        <v>230</v>
      </c>
      <c r="G248" s="141"/>
      <c r="H248" s="141">
        <v>0</v>
      </c>
      <c r="I248" s="50"/>
      <c r="J248" s="50">
        <v>0</v>
      </c>
      <c r="K248" s="142"/>
      <c r="L248" s="140"/>
      <c r="M248" s="143"/>
      <c r="N248" s="144">
        <v>0.37152777777777773</v>
      </c>
      <c r="O248" s="3"/>
      <c r="P248" s="3"/>
      <c r="R248" s="52"/>
      <c r="S248" s="52"/>
      <c r="T248" s="52"/>
      <c r="U248" s="52"/>
      <c r="V248" s="52"/>
    </row>
    <row r="249" spans="1:22" hidden="1" outlineLevel="2">
      <c r="A249" s="38">
        <v>20</v>
      </c>
      <c r="B249" s="2" t="s">
        <v>27</v>
      </c>
      <c r="C249" s="38">
        <v>13</v>
      </c>
      <c r="D249" s="39" t="s">
        <v>76</v>
      </c>
      <c r="E249" s="115" t="s">
        <v>757</v>
      </c>
      <c r="F249" s="49">
        <v>540</v>
      </c>
      <c r="G249" s="141">
        <v>3.4</v>
      </c>
      <c r="H249" s="141">
        <f t="shared" ref="H249:H256" si="48">H248+G249</f>
        <v>3.4</v>
      </c>
      <c r="I249" s="50">
        <v>4.1666666666666664E-2</v>
      </c>
      <c r="J249" s="50">
        <f>J248+I249</f>
        <v>4.1666666666666664E-2</v>
      </c>
      <c r="K249" s="142">
        <f t="shared" ref="K249:K256" si="49">M249-N248</f>
        <v>6.8055555555555647E-2</v>
      </c>
      <c r="L249" s="140">
        <f t="shared" ref="L249:L255" si="50">N249-M249</f>
        <v>3.4722222222221544E-3</v>
      </c>
      <c r="M249" s="143">
        <v>0.43958333333333338</v>
      </c>
      <c r="N249" s="143">
        <v>0.44305555555555554</v>
      </c>
      <c r="O249" s="3"/>
      <c r="P249" s="3"/>
      <c r="R249" s="52"/>
      <c r="S249" s="52"/>
      <c r="T249" s="52"/>
      <c r="U249" s="52"/>
      <c r="V249" s="52"/>
    </row>
    <row r="250" spans="1:22" hidden="1" outlineLevel="2">
      <c r="A250" s="38">
        <v>20</v>
      </c>
      <c r="B250" s="2" t="s">
        <v>27</v>
      </c>
      <c r="C250" s="38">
        <v>13</v>
      </c>
      <c r="D250" s="39" t="s">
        <v>76</v>
      </c>
      <c r="E250" s="115" t="s">
        <v>758</v>
      </c>
      <c r="F250" s="49">
        <v>571</v>
      </c>
      <c r="G250" s="141">
        <v>1.3</v>
      </c>
      <c r="H250" s="141">
        <f t="shared" si="48"/>
        <v>4.7</v>
      </c>
      <c r="I250" s="50">
        <v>1.3888888888888888E-2</v>
      </c>
      <c r="J250" s="50">
        <f>J249+I250</f>
        <v>5.5555555555555552E-2</v>
      </c>
      <c r="K250" s="142">
        <f t="shared" si="49"/>
        <v>1.5277777777777779E-2</v>
      </c>
      <c r="L250" s="140">
        <f t="shared" si="50"/>
        <v>0</v>
      </c>
      <c r="M250" s="143">
        <v>0.45833333333333331</v>
      </c>
      <c r="N250" s="143">
        <v>0.45833333333333331</v>
      </c>
      <c r="O250" s="3"/>
      <c r="P250" s="3"/>
      <c r="R250" s="52"/>
      <c r="S250" s="52"/>
      <c r="T250" s="52"/>
      <c r="U250" s="52"/>
      <c r="V250" s="52"/>
    </row>
    <row r="251" spans="1:22" hidden="1" outlineLevel="2">
      <c r="A251" s="38">
        <v>20</v>
      </c>
      <c r="B251" s="2" t="s">
        <v>27</v>
      </c>
      <c r="C251" s="38">
        <v>13</v>
      </c>
      <c r="D251" s="39" t="s">
        <v>76</v>
      </c>
      <c r="E251" s="115" t="s">
        <v>759</v>
      </c>
      <c r="F251" s="49">
        <v>590</v>
      </c>
      <c r="G251" s="141">
        <v>2</v>
      </c>
      <c r="H251" s="141">
        <f t="shared" si="48"/>
        <v>6.7</v>
      </c>
      <c r="I251" s="50">
        <v>2.0833333333333332E-2</v>
      </c>
      <c r="J251" s="50">
        <f>J250+I251</f>
        <v>7.6388888888888881E-2</v>
      </c>
      <c r="K251" s="142">
        <f t="shared" si="49"/>
        <v>1.9444444444444486E-2</v>
      </c>
      <c r="L251" s="140">
        <f t="shared" si="50"/>
        <v>3.4722222222222099E-3</v>
      </c>
      <c r="M251" s="143">
        <v>0.4777777777777778</v>
      </c>
      <c r="N251" s="143">
        <v>0.48125000000000001</v>
      </c>
      <c r="O251" s="48" t="s">
        <v>714</v>
      </c>
      <c r="P251" s="48"/>
      <c r="R251" s="52"/>
      <c r="S251" s="52"/>
      <c r="T251" s="52"/>
      <c r="U251" s="52"/>
      <c r="V251" s="52"/>
    </row>
    <row r="252" spans="1:22" hidden="1" outlineLevel="2">
      <c r="A252" s="38">
        <v>20</v>
      </c>
      <c r="B252" s="2" t="s">
        <v>27</v>
      </c>
      <c r="C252" s="38">
        <v>13</v>
      </c>
      <c r="D252" s="39" t="s">
        <v>76</v>
      </c>
      <c r="E252" s="115" t="s">
        <v>760</v>
      </c>
      <c r="F252" s="49">
        <v>679</v>
      </c>
      <c r="G252" s="141">
        <v>1.2</v>
      </c>
      <c r="H252" s="141">
        <f t="shared" si="48"/>
        <v>7.9</v>
      </c>
      <c r="I252" s="50">
        <v>1.3888888888888888E-2</v>
      </c>
      <c r="J252" s="50">
        <f>J251+I252</f>
        <v>9.0277777777777762E-2</v>
      </c>
      <c r="K252" s="142">
        <f t="shared" si="49"/>
        <v>1.8055555555555491E-2</v>
      </c>
      <c r="L252" s="140">
        <f t="shared" si="50"/>
        <v>1.1111111111111127E-2</v>
      </c>
      <c r="M252" s="143">
        <v>0.4993055555555555</v>
      </c>
      <c r="N252" s="143">
        <v>0.51041666666666663</v>
      </c>
      <c r="O252" s="78" t="s">
        <v>547</v>
      </c>
      <c r="P252" s="78"/>
      <c r="R252" s="52"/>
      <c r="S252" s="52"/>
      <c r="T252" s="52"/>
      <c r="U252" s="52"/>
      <c r="V252" s="52"/>
    </row>
    <row r="253" spans="1:22" hidden="1" outlineLevel="2">
      <c r="A253" s="38">
        <v>20</v>
      </c>
      <c r="B253" s="2" t="s">
        <v>27</v>
      </c>
      <c r="C253" s="38">
        <v>13</v>
      </c>
      <c r="D253" s="39" t="s">
        <v>76</v>
      </c>
      <c r="E253" s="115" t="s">
        <v>761</v>
      </c>
      <c r="F253" s="49">
        <v>668</v>
      </c>
      <c r="G253" s="141">
        <v>1.1000000000000001</v>
      </c>
      <c r="H253" s="141">
        <f t="shared" si="48"/>
        <v>9</v>
      </c>
      <c r="I253" s="50">
        <v>1.3888888888888888E-2</v>
      </c>
      <c r="J253" s="50">
        <f>J252+I253</f>
        <v>0.10416666666666666</v>
      </c>
      <c r="K253" s="142">
        <f t="shared" si="49"/>
        <v>1.6666666666666718E-2</v>
      </c>
      <c r="L253" s="140">
        <f t="shared" si="50"/>
        <v>0</v>
      </c>
      <c r="M253" s="143">
        <v>0.52708333333333335</v>
      </c>
      <c r="N253" s="143">
        <v>0.52708333333333335</v>
      </c>
      <c r="O253" s="3"/>
      <c r="P253" s="3"/>
      <c r="R253" s="52"/>
      <c r="S253" s="52"/>
      <c r="T253" s="52"/>
      <c r="U253" s="52"/>
      <c r="V253" s="52"/>
    </row>
    <row r="254" spans="1:22" hidden="1" outlineLevel="2">
      <c r="A254" s="38">
        <v>20</v>
      </c>
      <c r="B254" s="2" t="s">
        <v>27</v>
      </c>
      <c r="C254" s="38">
        <v>13</v>
      </c>
      <c r="D254" s="39" t="s">
        <v>76</v>
      </c>
      <c r="E254" s="115" t="s">
        <v>762</v>
      </c>
      <c r="F254" s="49">
        <v>557</v>
      </c>
      <c r="G254" s="141">
        <v>1.4</v>
      </c>
      <c r="H254" s="141">
        <f t="shared" si="48"/>
        <v>10.4</v>
      </c>
      <c r="I254" s="50">
        <v>1.7361111111111112E-2</v>
      </c>
      <c r="J254" s="50">
        <f>J251+I254</f>
        <v>9.375E-2</v>
      </c>
      <c r="K254" s="142">
        <f t="shared" si="49"/>
        <v>1.7361111111111049E-2</v>
      </c>
      <c r="L254" s="140">
        <f t="shared" si="50"/>
        <v>0</v>
      </c>
      <c r="M254" s="143">
        <v>0.5444444444444444</v>
      </c>
      <c r="N254" s="143">
        <v>0.5444444444444444</v>
      </c>
      <c r="O254" s="3"/>
      <c r="P254" s="3"/>
      <c r="R254" s="52"/>
      <c r="S254" s="52"/>
      <c r="T254" s="52"/>
      <c r="U254" s="52"/>
      <c r="V254" s="52"/>
    </row>
    <row r="255" spans="1:22" hidden="1" outlineLevel="2">
      <c r="A255" s="38">
        <v>20</v>
      </c>
      <c r="B255" s="2" t="s">
        <v>27</v>
      </c>
      <c r="C255" s="38">
        <v>13</v>
      </c>
      <c r="D255" s="39" t="s">
        <v>76</v>
      </c>
      <c r="E255" s="115" t="s">
        <v>763</v>
      </c>
      <c r="F255" s="49">
        <v>449</v>
      </c>
      <c r="G255" s="141">
        <v>1.4</v>
      </c>
      <c r="H255" s="141">
        <f t="shared" si="48"/>
        <v>11.8</v>
      </c>
      <c r="I255" s="50">
        <v>1.7361111111111112E-2</v>
      </c>
      <c r="J255" s="50">
        <f>J252+I255</f>
        <v>0.10763888888888887</v>
      </c>
      <c r="K255" s="142">
        <f t="shared" si="49"/>
        <v>1.8055555555555602E-2</v>
      </c>
      <c r="L255" s="140">
        <f t="shared" si="50"/>
        <v>2.0833333333333259E-3</v>
      </c>
      <c r="M255" s="143">
        <v>0.5625</v>
      </c>
      <c r="N255" s="143">
        <v>0.56458333333333333</v>
      </c>
      <c r="O255" s="3"/>
      <c r="P255" s="3"/>
      <c r="R255" s="52"/>
      <c r="S255" s="52"/>
      <c r="T255" s="52"/>
      <c r="U255" s="52"/>
      <c r="V255" s="52"/>
    </row>
    <row r="256" spans="1:22" hidden="1" outlineLevel="2">
      <c r="A256" s="38">
        <v>20</v>
      </c>
      <c r="B256" s="2" t="s">
        <v>27</v>
      </c>
      <c r="C256" s="38">
        <v>13</v>
      </c>
      <c r="D256" s="39" t="s">
        <v>76</v>
      </c>
      <c r="E256" s="115" t="s">
        <v>764</v>
      </c>
      <c r="F256" s="49">
        <v>140</v>
      </c>
      <c r="G256" s="141">
        <v>5.3</v>
      </c>
      <c r="H256" s="141">
        <f t="shared" si="48"/>
        <v>17.100000000000001</v>
      </c>
      <c r="I256" s="50">
        <v>6.9444444444444434E-2</v>
      </c>
      <c r="J256" s="50">
        <f>J253+I256</f>
        <v>0.1736111111111111</v>
      </c>
      <c r="K256" s="142">
        <f t="shared" si="49"/>
        <v>6.0416666666666674E-2</v>
      </c>
      <c r="L256" s="140"/>
      <c r="M256" s="144">
        <v>0.625</v>
      </c>
      <c r="N256" s="143"/>
      <c r="O256" s="3"/>
      <c r="P256" s="3"/>
      <c r="R256" s="52"/>
      <c r="T256" s="52"/>
      <c r="U256" s="52"/>
      <c r="V256" s="52"/>
    </row>
    <row r="257" spans="1:23" hidden="1" outlineLevel="2">
      <c r="A257" s="38">
        <v>20</v>
      </c>
      <c r="B257" s="2" t="s">
        <v>27</v>
      </c>
      <c r="C257" s="38">
        <v>13</v>
      </c>
      <c r="D257" s="39" t="s">
        <v>76</v>
      </c>
      <c r="E257" s="117" t="s">
        <v>765</v>
      </c>
      <c r="F257" s="69"/>
      <c r="G257" s="58"/>
      <c r="H257" s="58"/>
      <c r="I257" s="59"/>
      <c r="J257" s="59"/>
      <c r="K257" s="60"/>
      <c r="L257" s="61"/>
      <c r="M257" s="60"/>
      <c r="N257" s="60"/>
      <c r="O257" s="68"/>
      <c r="P257" s="68"/>
      <c r="R257" s="52">
        <v>1414</v>
      </c>
      <c r="T257" s="52"/>
      <c r="U257" s="52"/>
      <c r="V257" s="52">
        <f>SUM(R257:U257)</f>
        <v>1414</v>
      </c>
    </row>
    <row r="258" spans="1:23" hidden="1" outlineLevel="2">
      <c r="A258" s="38">
        <v>20</v>
      </c>
      <c r="B258" s="2" t="s">
        <v>27</v>
      </c>
      <c r="C258" s="38">
        <v>13</v>
      </c>
      <c r="D258" s="39" t="s">
        <v>76</v>
      </c>
      <c r="E258" s="118" t="s">
        <v>1498</v>
      </c>
      <c r="F258" s="79"/>
      <c r="G258" s="63"/>
      <c r="H258" s="63"/>
      <c r="I258" s="64"/>
      <c r="J258" s="64"/>
      <c r="K258" s="65"/>
      <c r="L258" s="66"/>
      <c r="M258" s="65"/>
      <c r="N258" s="65"/>
      <c r="O258" s="67"/>
      <c r="P258" s="67"/>
      <c r="R258" s="54"/>
      <c r="S258" s="54"/>
      <c r="T258" s="54"/>
      <c r="U258" s="54"/>
      <c r="V258" s="54"/>
    </row>
    <row r="259" spans="1:23" hidden="1" outlineLevel="1" collapsed="1">
      <c r="A259" s="148" t="s">
        <v>2177</v>
      </c>
      <c r="B259" s="149"/>
      <c r="C259" s="150">
        <v>13</v>
      </c>
      <c r="D259" s="151" t="s">
        <v>2178</v>
      </c>
      <c r="E259" s="152" t="s">
        <v>766</v>
      </c>
      <c r="F259" s="153" t="s">
        <v>4685</v>
      </c>
      <c r="G259" s="154">
        <f>SUBTOTAL(9,G248:G256)</f>
        <v>17.100000000000001</v>
      </c>
      <c r="H259" s="154"/>
      <c r="I259" s="156">
        <f>SUBTOTAL(9,I248:I256)</f>
        <v>0.20833333333333331</v>
      </c>
      <c r="J259" s="156"/>
      <c r="K259" s="157">
        <f>SUBTOTAL(9,K248:K256)</f>
        <v>0.23333333333333345</v>
      </c>
      <c r="L259" s="157">
        <f>SUBTOTAL(9,L248:L256)</f>
        <v>2.0138888888888817E-2</v>
      </c>
      <c r="M259" s="157">
        <f>M256-N248</f>
        <v>0.25347222222222227</v>
      </c>
      <c r="N259" s="158" t="s">
        <v>552</v>
      </c>
      <c r="O259" s="149" t="s">
        <v>767</v>
      </c>
      <c r="P259" s="149">
        <v>3</v>
      </c>
      <c r="R259" s="55">
        <f>SUBTOTAL(9,R246:R258)</f>
        <v>2358</v>
      </c>
      <c r="S259" s="55">
        <f>SUBTOTAL(9,S246:S258)</f>
        <v>360</v>
      </c>
      <c r="T259" s="55">
        <f>SUBTOTAL(9,T246:T258)</f>
        <v>0</v>
      </c>
      <c r="U259" s="55">
        <f>SUBTOTAL(9,U246:U258)</f>
        <v>0</v>
      </c>
      <c r="V259" s="55">
        <f>SUBTOTAL(9,V246:V258)</f>
        <v>2718</v>
      </c>
    </row>
    <row r="260" spans="1:23" collapsed="1">
      <c r="A260" s="70"/>
      <c r="B260" s="5" t="s">
        <v>27</v>
      </c>
      <c r="C260" s="14">
        <v>13</v>
      </c>
      <c r="D260" s="6" t="s">
        <v>617</v>
      </c>
      <c r="E260" s="159">
        <v>155.5</v>
      </c>
      <c r="F260" s="109" t="s">
        <v>1497</v>
      </c>
      <c r="G260" s="147">
        <f>SUBTOTAL(9,G100:G259)</f>
        <v>148.1</v>
      </c>
      <c r="H260" s="147"/>
      <c r="I260" s="71">
        <f>SUBTOTAL(9,I100:I259)</f>
        <v>1.9652777777777779</v>
      </c>
      <c r="J260" s="72"/>
      <c r="K260" s="145">
        <f>SUBTOTAL(9,K100:K259)</f>
        <v>2.1902777777777778</v>
      </c>
      <c r="L260" s="145">
        <f>SUBTOTAL(9,L100:L259)</f>
        <v>0.18819444444444428</v>
      </c>
      <c r="M260" s="145">
        <f>K260+L260</f>
        <v>2.3784722222222219</v>
      </c>
      <c r="N260" s="146" t="s">
        <v>552</v>
      </c>
      <c r="O260" s="5">
        <f>COUNTA(O113,O124,O139,O153,O164,O174,O185,O196,O210,O220,O229,O245,O259)</f>
        <v>13</v>
      </c>
      <c r="P260" s="5"/>
      <c r="R260" s="55">
        <f>SUM(R100:R259)/2</f>
        <v>17817</v>
      </c>
      <c r="S260" s="55">
        <f>SUM(S100:S259)/2</f>
        <v>4340</v>
      </c>
      <c r="T260" s="55">
        <f>SUM(T100:T259)/2</f>
        <v>0</v>
      </c>
      <c r="U260" s="55">
        <f>SUM(U100:U259)/2</f>
        <v>0</v>
      </c>
      <c r="V260" s="55">
        <f>SUM(V100:V259)/2</f>
        <v>22157</v>
      </c>
    </row>
    <row r="261" spans="1:23" hidden="1" outlineLevel="2">
      <c r="A261" s="38">
        <v>21</v>
      </c>
      <c r="B261" s="2" t="s">
        <v>768</v>
      </c>
      <c r="C261" s="38">
        <v>1</v>
      </c>
      <c r="D261" s="39" t="s">
        <v>769</v>
      </c>
      <c r="E261" s="117" t="s">
        <v>1990</v>
      </c>
      <c r="F261" s="57"/>
      <c r="G261" s="58"/>
      <c r="H261" s="58"/>
      <c r="I261" s="59"/>
      <c r="J261" s="59"/>
      <c r="K261" s="60"/>
      <c r="L261" s="61"/>
      <c r="M261" s="60"/>
      <c r="N261" s="60"/>
      <c r="O261" s="62"/>
      <c r="P261" s="62"/>
      <c r="R261" s="47"/>
      <c r="S261" s="47"/>
      <c r="T261" s="47"/>
      <c r="U261" s="47"/>
      <c r="V261" s="47"/>
      <c r="W261" s="22" t="s">
        <v>768</v>
      </c>
    </row>
    <row r="262" spans="1:23" hidden="1" outlineLevel="2">
      <c r="A262" s="38">
        <v>21</v>
      </c>
      <c r="B262" s="2" t="s">
        <v>768</v>
      </c>
      <c r="C262" s="38">
        <v>1</v>
      </c>
      <c r="D262" s="39" t="s">
        <v>770</v>
      </c>
      <c r="E262" s="118" t="s">
        <v>1991</v>
      </c>
      <c r="F262" s="730"/>
      <c r="G262" s="63"/>
      <c r="H262" s="63"/>
      <c r="I262" s="64"/>
      <c r="J262" s="64"/>
      <c r="K262" s="65"/>
      <c r="L262" s="66"/>
      <c r="M262" s="65"/>
      <c r="N262" s="65"/>
      <c r="O262" s="67"/>
      <c r="P262" s="67"/>
      <c r="R262" s="52">
        <v>1941</v>
      </c>
      <c r="S262" s="52">
        <v>790</v>
      </c>
      <c r="T262" s="52"/>
      <c r="U262" s="52"/>
      <c r="V262" s="52">
        <f>SUM(R262:U262)</f>
        <v>2731</v>
      </c>
    </row>
    <row r="263" spans="1:23" hidden="1" outlineLevel="2">
      <c r="A263" s="38">
        <v>21</v>
      </c>
      <c r="B263" s="2" t="s">
        <v>768</v>
      </c>
      <c r="C263" s="38">
        <v>1</v>
      </c>
      <c r="D263" s="39" t="s">
        <v>770</v>
      </c>
      <c r="E263" s="116" t="s">
        <v>1590</v>
      </c>
      <c r="F263" s="49"/>
      <c r="G263" s="141"/>
      <c r="H263" s="141">
        <v>0</v>
      </c>
      <c r="I263" s="50"/>
      <c r="J263" s="50">
        <v>0</v>
      </c>
      <c r="K263" s="142"/>
      <c r="L263" s="140"/>
      <c r="M263" s="143"/>
      <c r="N263" s="144">
        <v>0.40833333333333338</v>
      </c>
      <c r="O263" s="3"/>
      <c r="P263" s="3"/>
      <c r="R263" s="52"/>
      <c r="S263" s="52"/>
      <c r="T263" s="52"/>
      <c r="U263" s="52"/>
      <c r="V263" s="52"/>
    </row>
    <row r="264" spans="1:23" hidden="1" outlineLevel="2">
      <c r="A264" s="38">
        <v>21</v>
      </c>
      <c r="B264" s="2" t="s">
        <v>768</v>
      </c>
      <c r="C264" s="38">
        <v>1</v>
      </c>
      <c r="D264" s="39" t="s">
        <v>770</v>
      </c>
      <c r="E264" s="116" t="s">
        <v>771</v>
      </c>
      <c r="F264" s="49">
        <v>180</v>
      </c>
      <c r="G264" s="141">
        <v>1</v>
      </c>
      <c r="H264" s="141">
        <f t="shared" ref="H264:H269" si="51">H263+G264</f>
        <v>1</v>
      </c>
      <c r="I264" s="50">
        <v>1.0416666666666666E-2</v>
      </c>
      <c r="J264" s="50">
        <f t="shared" ref="J264:J269" si="52">J263+I264</f>
        <v>1.0416666666666666E-2</v>
      </c>
      <c r="K264" s="142">
        <f t="shared" ref="K264:K269" si="53">M264-N263</f>
        <v>8.3333333333333037E-3</v>
      </c>
      <c r="L264" s="140">
        <f>N264-M264</f>
        <v>0</v>
      </c>
      <c r="M264" s="143">
        <v>0.41666666666666669</v>
      </c>
      <c r="N264" s="143">
        <v>0.41666666666666669</v>
      </c>
      <c r="O264" s="3"/>
      <c r="P264" s="3"/>
      <c r="R264" s="52"/>
      <c r="S264" s="52"/>
      <c r="T264" s="52"/>
      <c r="U264" s="52"/>
      <c r="V264" s="52"/>
    </row>
    <row r="265" spans="1:23" hidden="1" outlineLevel="2">
      <c r="A265" s="38">
        <v>21</v>
      </c>
      <c r="B265" s="2" t="s">
        <v>768</v>
      </c>
      <c r="C265" s="38">
        <v>1</v>
      </c>
      <c r="D265" s="39" t="s">
        <v>770</v>
      </c>
      <c r="E265" s="115" t="s">
        <v>772</v>
      </c>
      <c r="F265" s="49"/>
      <c r="G265" s="141">
        <v>0.8</v>
      </c>
      <c r="H265" s="141">
        <f t="shared" si="51"/>
        <v>1.8</v>
      </c>
      <c r="I265" s="50">
        <v>6.9444444444444441E-3</v>
      </c>
      <c r="J265" s="50">
        <f t="shared" si="52"/>
        <v>1.7361111111111112E-2</v>
      </c>
      <c r="K265" s="142">
        <f t="shared" si="53"/>
        <v>6.9444444444444198E-3</v>
      </c>
      <c r="L265" s="140">
        <f>N265-M265</f>
        <v>0</v>
      </c>
      <c r="M265" s="143">
        <v>0.4236111111111111</v>
      </c>
      <c r="N265" s="143">
        <v>0.4236111111111111</v>
      </c>
      <c r="O265" s="3"/>
      <c r="P265" s="3"/>
      <c r="R265" s="52"/>
      <c r="S265" s="52"/>
      <c r="T265" s="52"/>
      <c r="U265" s="52"/>
      <c r="V265" s="52"/>
    </row>
    <row r="266" spans="1:23" hidden="1" outlineLevel="2">
      <c r="A266" s="38">
        <v>21</v>
      </c>
      <c r="B266" s="2" t="s">
        <v>768</v>
      </c>
      <c r="C266" s="38">
        <v>1</v>
      </c>
      <c r="D266" s="39" t="s">
        <v>770</v>
      </c>
      <c r="E266" s="115" t="s">
        <v>773</v>
      </c>
      <c r="F266" s="49"/>
      <c r="G266" s="141">
        <v>1</v>
      </c>
      <c r="H266" s="141">
        <f t="shared" si="51"/>
        <v>2.8</v>
      </c>
      <c r="I266" s="50">
        <v>1.0416666666666666E-2</v>
      </c>
      <c r="J266" s="50">
        <f t="shared" si="52"/>
        <v>2.7777777777777776E-2</v>
      </c>
      <c r="K266" s="142">
        <f t="shared" si="53"/>
        <v>8.3333333333333592E-3</v>
      </c>
      <c r="L266" s="140">
        <f>N266-M266</f>
        <v>5.5555555555555358E-3</v>
      </c>
      <c r="M266" s="143">
        <v>0.43194444444444446</v>
      </c>
      <c r="N266" s="143">
        <v>0.4375</v>
      </c>
      <c r="O266" s="3" t="s">
        <v>79</v>
      </c>
      <c r="P266" s="3"/>
      <c r="R266" s="52"/>
      <c r="S266" s="52"/>
      <c r="T266" s="52"/>
      <c r="U266" s="52"/>
      <c r="V266" s="52"/>
    </row>
    <row r="267" spans="1:23" hidden="1" outlineLevel="2">
      <c r="A267" s="38">
        <v>21</v>
      </c>
      <c r="B267" s="2" t="s">
        <v>768</v>
      </c>
      <c r="C267" s="38">
        <v>1</v>
      </c>
      <c r="D267" s="39" t="s">
        <v>770</v>
      </c>
      <c r="E267" s="115" t="s">
        <v>774</v>
      </c>
      <c r="F267" s="49"/>
      <c r="G267" s="141">
        <v>0.8</v>
      </c>
      <c r="H267" s="141">
        <f t="shared" si="51"/>
        <v>3.5999999999999996</v>
      </c>
      <c r="I267" s="50">
        <v>1.0416666666666666E-2</v>
      </c>
      <c r="J267" s="50">
        <f t="shared" si="52"/>
        <v>3.8194444444444441E-2</v>
      </c>
      <c r="K267" s="142">
        <f>M267-N266</f>
        <v>1.2500000000000011E-2</v>
      </c>
      <c r="L267" s="140">
        <f>N267-M267</f>
        <v>1.388888888888884E-3</v>
      </c>
      <c r="M267" s="143">
        <v>0.45</v>
      </c>
      <c r="N267" s="143">
        <v>0.4513888888888889</v>
      </c>
      <c r="O267" s="3"/>
      <c r="P267" s="3"/>
      <c r="R267" s="52"/>
      <c r="S267" s="52"/>
      <c r="T267" s="52"/>
      <c r="U267" s="52"/>
      <c r="V267" s="52"/>
    </row>
    <row r="268" spans="1:23" hidden="1" outlineLevel="2">
      <c r="A268" s="38">
        <v>21</v>
      </c>
      <c r="B268" s="2" t="s">
        <v>768</v>
      </c>
      <c r="C268" s="38">
        <v>1</v>
      </c>
      <c r="D268" s="39" t="s">
        <v>770</v>
      </c>
      <c r="E268" s="115" t="s">
        <v>775</v>
      </c>
      <c r="F268" s="49"/>
      <c r="G268" s="141">
        <v>0.6</v>
      </c>
      <c r="H268" s="141">
        <f t="shared" si="51"/>
        <v>4.1999999999999993</v>
      </c>
      <c r="I268" s="50">
        <v>6.9444444444444441E-3</v>
      </c>
      <c r="J268" s="50">
        <f t="shared" si="52"/>
        <v>4.5138888888888881E-2</v>
      </c>
      <c r="K268" s="142">
        <f t="shared" si="53"/>
        <v>6.9444444444444198E-3</v>
      </c>
      <c r="L268" s="140">
        <f>N268-M268</f>
        <v>0</v>
      </c>
      <c r="M268" s="143">
        <v>0.45833333333333331</v>
      </c>
      <c r="N268" s="143">
        <v>0.45833333333333331</v>
      </c>
      <c r="O268" s="48"/>
      <c r="P268" s="48"/>
      <c r="R268" s="52"/>
      <c r="S268" s="52"/>
      <c r="T268" s="52"/>
      <c r="U268" s="52"/>
      <c r="V268" s="52"/>
    </row>
    <row r="269" spans="1:23" hidden="1" outlineLevel="2">
      <c r="A269" s="38">
        <v>21</v>
      </c>
      <c r="B269" s="2" t="s">
        <v>768</v>
      </c>
      <c r="C269" s="38">
        <v>1</v>
      </c>
      <c r="D269" s="39" t="s">
        <v>770</v>
      </c>
      <c r="E269" s="115" t="s">
        <v>4718</v>
      </c>
      <c r="F269" s="49">
        <v>315</v>
      </c>
      <c r="G269" s="141">
        <v>1.8</v>
      </c>
      <c r="H269" s="141">
        <f t="shared" si="51"/>
        <v>5.9999999999999991</v>
      </c>
      <c r="I269" s="50">
        <v>2.4305555555555556E-2</v>
      </c>
      <c r="J269" s="50">
        <f t="shared" si="52"/>
        <v>6.9444444444444434E-2</v>
      </c>
      <c r="K269" s="142">
        <f t="shared" si="53"/>
        <v>2.083333333333337E-2</v>
      </c>
      <c r="L269" s="140"/>
      <c r="M269" s="144">
        <v>0.47916666666666669</v>
      </c>
      <c r="N269" s="143"/>
      <c r="O269" s="3"/>
      <c r="P269" s="3"/>
      <c r="R269" s="52"/>
      <c r="S269" s="52"/>
      <c r="T269" s="52"/>
      <c r="U269" s="52"/>
      <c r="V269" s="52"/>
    </row>
    <row r="270" spans="1:23" hidden="1" outlineLevel="2">
      <c r="A270" s="38">
        <v>21</v>
      </c>
      <c r="B270" s="2" t="s">
        <v>768</v>
      </c>
      <c r="C270" s="38">
        <v>1</v>
      </c>
      <c r="D270" s="39" t="s">
        <v>770</v>
      </c>
      <c r="E270" s="40" t="s">
        <v>2002</v>
      </c>
      <c r="F270" s="41"/>
      <c r="G270" s="42" t="s">
        <v>776</v>
      </c>
      <c r="H270" s="42"/>
      <c r="I270" s="43"/>
      <c r="J270" s="43"/>
      <c r="K270" s="44"/>
      <c r="L270" s="43"/>
      <c r="M270" s="44"/>
      <c r="N270" s="56"/>
      <c r="O270" s="46"/>
      <c r="P270" s="46"/>
      <c r="R270" s="54"/>
      <c r="S270" s="54"/>
      <c r="T270" s="54"/>
      <c r="U270" s="54"/>
      <c r="V270" s="54"/>
    </row>
    <row r="271" spans="1:23" hidden="1" outlineLevel="1" collapsed="1">
      <c r="A271" s="148" t="s">
        <v>2179</v>
      </c>
      <c r="B271" s="149"/>
      <c r="C271" s="150">
        <v>1</v>
      </c>
      <c r="D271" s="151" t="s">
        <v>2180</v>
      </c>
      <c r="E271" s="152" t="s">
        <v>2181</v>
      </c>
      <c r="F271" s="748" t="s">
        <v>4686</v>
      </c>
      <c r="G271" s="749">
        <f>SUBTOTAL(9,G263:G269)</f>
        <v>5.9999999999999991</v>
      </c>
      <c r="H271" s="155"/>
      <c r="I271" s="156">
        <f>SUBTOTAL(9,I263:I269)</f>
        <v>6.9444444444444434E-2</v>
      </c>
      <c r="J271" s="156"/>
      <c r="K271" s="157">
        <f>SUBTOTAL(9,K263:K269)</f>
        <v>6.3888888888888884E-2</v>
      </c>
      <c r="L271" s="157">
        <f>SUBTOTAL(9,L263:L269)</f>
        <v>6.9444444444444198E-3</v>
      </c>
      <c r="M271" s="157">
        <f>M269-N263</f>
        <v>7.0833333333333304E-2</v>
      </c>
      <c r="N271" s="158" t="s">
        <v>552</v>
      </c>
      <c r="O271" s="149" t="s">
        <v>777</v>
      </c>
      <c r="P271" s="149">
        <v>1</v>
      </c>
      <c r="R271" s="55">
        <f>SUM(R261:R270)</f>
        <v>1941</v>
      </c>
      <c r="S271" s="55">
        <f>SUM(S261:S270)</f>
        <v>790</v>
      </c>
      <c r="T271" s="55">
        <f>SUM(T261:T270)</f>
        <v>0</v>
      </c>
      <c r="U271" s="55">
        <f>SUM(U261:U270)</f>
        <v>0</v>
      </c>
      <c r="V271" s="55">
        <f>SUM(V261:V270)</f>
        <v>2731</v>
      </c>
    </row>
    <row r="272" spans="1:23" hidden="1" outlineLevel="2">
      <c r="A272" s="38">
        <v>22</v>
      </c>
      <c r="B272" s="2" t="s">
        <v>768</v>
      </c>
      <c r="C272" s="38">
        <v>2</v>
      </c>
      <c r="D272" s="39" t="s">
        <v>778</v>
      </c>
      <c r="E272" s="117" t="s">
        <v>1988</v>
      </c>
      <c r="F272" s="69"/>
      <c r="G272" s="58"/>
      <c r="H272" s="58"/>
      <c r="I272" s="59"/>
      <c r="J272" s="59"/>
      <c r="K272" s="60"/>
      <c r="L272" s="61"/>
      <c r="M272" s="60"/>
      <c r="N272" s="60"/>
      <c r="O272" s="62"/>
      <c r="P272" s="62"/>
      <c r="R272" s="47"/>
      <c r="S272" s="47"/>
      <c r="T272" s="47"/>
      <c r="U272" s="47"/>
      <c r="V272" s="47"/>
    </row>
    <row r="273" spans="1:22" hidden="1" outlineLevel="2">
      <c r="A273" s="38">
        <v>22</v>
      </c>
      <c r="B273" s="2" t="s">
        <v>768</v>
      </c>
      <c r="C273" s="38">
        <v>2</v>
      </c>
      <c r="D273" s="39" t="s">
        <v>778</v>
      </c>
      <c r="E273" s="118" t="s">
        <v>1989</v>
      </c>
      <c r="F273" s="79"/>
      <c r="G273" s="63"/>
      <c r="H273" s="63"/>
      <c r="I273" s="64"/>
      <c r="J273" s="64"/>
      <c r="K273" s="65"/>
      <c r="L273" s="66"/>
      <c r="M273" s="65"/>
      <c r="N273" s="65"/>
      <c r="O273" s="67"/>
      <c r="P273" s="67"/>
      <c r="R273" s="52">
        <v>1941</v>
      </c>
      <c r="S273" s="52">
        <v>890</v>
      </c>
      <c r="T273" s="52"/>
      <c r="U273" s="52"/>
      <c r="V273" s="52">
        <f>SUM(R273:U273)</f>
        <v>2831</v>
      </c>
    </row>
    <row r="274" spans="1:22" hidden="1" outlineLevel="2">
      <c r="A274" s="38">
        <v>22</v>
      </c>
      <c r="B274" s="2" t="s">
        <v>768</v>
      </c>
      <c r="C274" s="38">
        <v>2</v>
      </c>
      <c r="D274" s="39" t="s">
        <v>779</v>
      </c>
      <c r="E274" s="115" t="s">
        <v>4717</v>
      </c>
      <c r="F274" s="49">
        <v>315</v>
      </c>
      <c r="G274" s="141">
        <v>0</v>
      </c>
      <c r="H274" s="141">
        <v>0</v>
      </c>
      <c r="I274" s="50"/>
      <c r="J274" s="50">
        <v>0</v>
      </c>
      <c r="K274" s="142"/>
      <c r="L274" s="140"/>
      <c r="M274" s="143"/>
      <c r="N274" s="144">
        <v>0.4152777777777778</v>
      </c>
      <c r="O274" s="3"/>
      <c r="P274" s="3"/>
      <c r="R274" s="52"/>
      <c r="S274" s="52"/>
      <c r="T274" s="52"/>
      <c r="U274" s="52"/>
      <c r="V274" s="52"/>
    </row>
    <row r="275" spans="1:22" hidden="1" outlineLevel="2">
      <c r="A275" s="38">
        <v>22</v>
      </c>
      <c r="B275" s="2" t="s">
        <v>768</v>
      </c>
      <c r="C275" s="38">
        <v>2</v>
      </c>
      <c r="D275" s="39" t="s">
        <v>779</v>
      </c>
      <c r="E275" s="115" t="s">
        <v>780</v>
      </c>
      <c r="F275" s="49"/>
      <c r="G275" s="141">
        <v>3.9</v>
      </c>
      <c r="H275" s="141">
        <f t="shared" ref="H275:H281" si="54">H274+G275</f>
        <v>3.9</v>
      </c>
      <c r="I275" s="50">
        <v>4.1666666666666664E-2</v>
      </c>
      <c r="J275" s="50">
        <f t="shared" ref="J275:J281" si="55">J274+I275</f>
        <v>4.1666666666666664E-2</v>
      </c>
      <c r="K275" s="142">
        <f t="shared" ref="K275:K281" si="56">M275-N274</f>
        <v>3.7499999999999978E-2</v>
      </c>
      <c r="L275" s="140">
        <f t="shared" ref="L275:L280" si="57">N275-M275</f>
        <v>0</v>
      </c>
      <c r="M275" s="143">
        <v>0.45277777777777778</v>
      </c>
      <c r="N275" s="143">
        <v>0.45277777777777778</v>
      </c>
      <c r="O275" s="3"/>
      <c r="P275" s="3"/>
      <c r="R275" s="52"/>
      <c r="S275" s="52"/>
      <c r="T275" s="52"/>
      <c r="U275" s="52"/>
      <c r="V275" s="52"/>
    </row>
    <row r="276" spans="1:22" hidden="1" outlineLevel="2">
      <c r="A276" s="38">
        <v>22</v>
      </c>
      <c r="B276" s="2" t="s">
        <v>768</v>
      </c>
      <c r="C276" s="38">
        <v>2</v>
      </c>
      <c r="D276" s="39" t="s">
        <v>779</v>
      </c>
      <c r="E276" s="115" t="s">
        <v>781</v>
      </c>
      <c r="F276" s="49"/>
      <c r="G276" s="141">
        <v>3</v>
      </c>
      <c r="H276" s="141">
        <f t="shared" si="54"/>
        <v>6.9</v>
      </c>
      <c r="I276" s="50">
        <v>3.125E-2</v>
      </c>
      <c r="J276" s="50">
        <f t="shared" si="55"/>
        <v>7.2916666666666657E-2</v>
      </c>
      <c r="K276" s="142">
        <f t="shared" si="56"/>
        <v>3.125E-2</v>
      </c>
      <c r="L276" s="140">
        <f t="shared" si="57"/>
        <v>4.1666666666666519E-3</v>
      </c>
      <c r="M276" s="143">
        <v>0.48402777777777778</v>
      </c>
      <c r="N276" s="143">
        <v>0.48819444444444443</v>
      </c>
      <c r="O276" s="3" t="s">
        <v>547</v>
      </c>
      <c r="P276" s="3"/>
      <c r="R276" s="52"/>
      <c r="S276" s="52"/>
      <c r="T276" s="52"/>
      <c r="U276" s="52"/>
      <c r="V276" s="52"/>
    </row>
    <row r="277" spans="1:22" hidden="1" outlineLevel="2">
      <c r="A277" s="38">
        <v>22</v>
      </c>
      <c r="B277" s="2" t="s">
        <v>768</v>
      </c>
      <c r="C277" s="38">
        <v>2</v>
      </c>
      <c r="D277" s="39" t="s">
        <v>779</v>
      </c>
      <c r="E277" s="115" t="s">
        <v>782</v>
      </c>
      <c r="F277" s="49">
        <v>855</v>
      </c>
      <c r="G277" s="141">
        <v>3.7</v>
      </c>
      <c r="H277" s="141">
        <f t="shared" si="54"/>
        <v>10.600000000000001</v>
      </c>
      <c r="I277" s="50">
        <v>4.1666666666666664E-2</v>
      </c>
      <c r="J277" s="50">
        <f t="shared" si="55"/>
        <v>0.11458333333333331</v>
      </c>
      <c r="K277" s="142">
        <f t="shared" si="56"/>
        <v>3.9583333333333359E-2</v>
      </c>
      <c r="L277" s="140">
        <f t="shared" si="57"/>
        <v>1.388888888888884E-3</v>
      </c>
      <c r="M277" s="143">
        <v>0.52777777777777779</v>
      </c>
      <c r="N277" s="143">
        <v>0.52916666666666667</v>
      </c>
      <c r="O277" s="3"/>
      <c r="P277" s="3"/>
      <c r="R277" s="52"/>
      <c r="S277" s="52"/>
      <c r="T277" s="52"/>
      <c r="U277" s="52"/>
      <c r="V277" s="52"/>
    </row>
    <row r="278" spans="1:22" hidden="1" outlineLevel="2">
      <c r="A278" s="38">
        <v>22</v>
      </c>
      <c r="B278" s="2" t="s">
        <v>768</v>
      </c>
      <c r="C278" s="38">
        <v>2</v>
      </c>
      <c r="D278" s="39" t="s">
        <v>779</v>
      </c>
      <c r="E278" s="115" t="s">
        <v>783</v>
      </c>
      <c r="F278" s="49"/>
      <c r="G278" s="141">
        <v>1.7</v>
      </c>
      <c r="H278" s="141">
        <f t="shared" si="54"/>
        <v>12.3</v>
      </c>
      <c r="I278" s="50">
        <v>2.7777777777777776E-2</v>
      </c>
      <c r="J278" s="50">
        <f t="shared" si="55"/>
        <v>0.1423611111111111</v>
      </c>
      <c r="K278" s="142">
        <f t="shared" si="56"/>
        <v>4.166666666666663E-2</v>
      </c>
      <c r="L278" s="140">
        <f t="shared" si="57"/>
        <v>9.0277777777777457E-3</v>
      </c>
      <c r="M278" s="143">
        <v>0.5708333333333333</v>
      </c>
      <c r="N278" s="143">
        <v>0.57986111111111105</v>
      </c>
      <c r="O278" s="48" t="s">
        <v>784</v>
      </c>
      <c r="P278" s="48"/>
      <c r="R278" s="52"/>
      <c r="S278" s="52"/>
      <c r="T278" s="52"/>
      <c r="U278" s="52"/>
      <c r="V278" s="52"/>
    </row>
    <row r="279" spans="1:22" hidden="1" outlineLevel="2">
      <c r="A279" s="38">
        <v>22</v>
      </c>
      <c r="B279" s="2" t="s">
        <v>768</v>
      </c>
      <c r="C279" s="38">
        <v>2</v>
      </c>
      <c r="D279" s="39" t="s">
        <v>779</v>
      </c>
      <c r="E279" s="115" t="s">
        <v>785</v>
      </c>
      <c r="F279" s="49">
        <v>440</v>
      </c>
      <c r="G279" s="141">
        <v>0.9</v>
      </c>
      <c r="H279" s="141">
        <f t="shared" si="54"/>
        <v>13.200000000000001</v>
      </c>
      <c r="I279" s="50">
        <v>1.0416666666666666E-2</v>
      </c>
      <c r="J279" s="50">
        <f t="shared" si="55"/>
        <v>0.15277777777777776</v>
      </c>
      <c r="K279" s="142">
        <f t="shared" si="56"/>
        <v>1.1111111111111183E-2</v>
      </c>
      <c r="L279" s="140">
        <f t="shared" si="57"/>
        <v>0</v>
      </c>
      <c r="M279" s="143">
        <v>0.59097222222222223</v>
      </c>
      <c r="N279" s="143">
        <v>0.59097222222222223</v>
      </c>
      <c r="O279" s="3"/>
      <c r="P279" s="3"/>
      <c r="R279" s="52"/>
      <c r="S279" s="52"/>
      <c r="T279" s="52"/>
      <c r="U279" s="52"/>
      <c r="V279" s="52"/>
    </row>
    <row r="280" spans="1:22" hidden="1" outlineLevel="2">
      <c r="A280" s="38">
        <v>22</v>
      </c>
      <c r="B280" s="2" t="s">
        <v>768</v>
      </c>
      <c r="C280" s="38">
        <v>2</v>
      </c>
      <c r="D280" s="39" t="s">
        <v>779</v>
      </c>
      <c r="E280" s="115" t="s">
        <v>786</v>
      </c>
      <c r="F280" s="49"/>
      <c r="G280" s="141">
        <v>4.2</v>
      </c>
      <c r="H280" s="141">
        <f t="shared" si="54"/>
        <v>17.400000000000002</v>
      </c>
      <c r="I280" s="50">
        <v>4.1666666666666664E-2</v>
      </c>
      <c r="J280" s="50">
        <f t="shared" si="55"/>
        <v>0.19444444444444442</v>
      </c>
      <c r="K280" s="142">
        <f t="shared" si="56"/>
        <v>3.7499999999999978E-2</v>
      </c>
      <c r="L280" s="140">
        <f t="shared" si="57"/>
        <v>6.9444444444444198E-3</v>
      </c>
      <c r="M280" s="143">
        <v>0.62847222222222221</v>
      </c>
      <c r="N280" s="143">
        <v>0.63541666666666663</v>
      </c>
      <c r="O280" s="3" t="s">
        <v>787</v>
      </c>
      <c r="P280" s="3"/>
      <c r="R280" s="52"/>
      <c r="S280" s="52"/>
      <c r="T280" s="52"/>
      <c r="U280" s="52"/>
      <c r="V280" s="52"/>
    </row>
    <row r="281" spans="1:22" hidden="1" outlineLevel="2">
      <c r="A281" s="38">
        <v>22</v>
      </c>
      <c r="B281" s="2" t="s">
        <v>768</v>
      </c>
      <c r="C281" s="38">
        <v>2</v>
      </c>
      <c r="D281" s="39" t="s">
        <v>779</v>
      </c>
      <c r="E281" s="115" t="s">
        <v>1663</v>
      </c>
      <c r="F281" s="49"/>
      <c r="G281" s="141">
        <v>6.5</v>
      </c>
      <c r="H281" s="141">
        <f t="shared" si="54"/>
        <v>23.900000000000002</v>
      </c>
      <c r="I281" s="50">
        <v>4.5138888888888888E-2</v>
      </c>
      <c r="J281" s="50">
        <f t="shared" si="55"/>
        <v>0.23958333333333331</v>
      </c>
      <c r="K281" s="142">
        <f t="shared" si="56"/>
        <v>6.0416666666666674E-2</v>
      </c>
      <c r="L281" s="140"/>
      <c r="M281" s="144">
        <v>0.6958333333333333</v>
      </c>
      <c r="N281" s="143"/>
      <c r="O281" s="3"/>
      <c r="P281" s="3"/>
      <c r="R281" s="52"/>
      <c r="S281" s="52"/>
      <c r="T281" s="52"/>
      <c r="U281" s="52"/>
      <c r="V281" s="52"/>
    </row>
    <row r="282" spans="1:22" hidden="1" outlineLevel="2">
      <c r="A282" s="38">
        <v>22</v>
      </c>
      <c r="B282" s="2" t="s">
        <v>768</v>
      </c>
      <c r="C282" s="38">
        <v>2</v>
      </c>
      <c r="D282" s="39" t="s">
        <v>779</v>
      </c>
      <c r="E282" s="117" t="s">
        <v>1986</v>
      </c>
      <c r="F282" s="69"/>
      <c r="G282" s="58"/>
      <c r="H282" s="58"/>
      <c r="I282" s="59"/>
      <c r="J282" s="59"/>
      <c r="K282" s="60"/>
      <c r="L282" s="61"/>
      <c r="M282" s="60"/>
      <c r="N282" s="60"/>
      <c r="O282" s="62"/>
      <c r="P282" s="62"/>
      <c r="R282" s="52">
        <v>1368</v>
      </c>
      <c r="S282" s="52">
        <v>659</v>
      </c>
      <c r="T282" s="52"/>
      <c r="U282" s="52"/>
      <c r="V282" s="52">
        <f>SUM(R282:U282)</f>
        <v>2027</v>
      </c>
    </row>
    <row r="283" spans="1:22" hidden="1" outlineLevel="2">
      <c r="A283" s="38">
        <v>22</v>
      </c>
      <c r="B283" s="2" t="s">
        <v>768</v>
      </c>
      <c r="C283" s="38">
        <v>2</v>
      </c>
      <c r="D283" s="39" t="s">
        <v>779</v>
      </c>
      <c r="E283" s="118" t="s">
        <v>1987</v>
      </c>
      <c r="F283" s="79"/>
      <c r="G283" s="63"/>
      <c r="H283" s="63"/>
      <c r="I283" s="64"/>
      <c r="J283" s="64"/>
      <c r="K283" s="65"/>
      <c r="L283" s="66"/>
      <c r="M283" s="65"/>
      <c r="N283" s="65"/>
      <c r="O283" s="67"/>
      <c r="P283" s="67"/>
      <c r="R283" s="54"/>
      <c r="S283" s="54"/>
      <c r="T283" s="54"/>
      <c r="U283" s="54"/>
      <c r="V283" s="54"/>
    </row>
    <row r="284" spans="1:22" hidden="1" outlineLevel="1" collapsed="1">
      <c r="A284" s="148" t="s">
        <v>2182</v>
      </c>
      <c r="B284" s="149"/>
      <c r="C284" s="150">
        <v>2</v>
      </c>
      <c r="D284" s="151" t="s">
        <v>2183</v>
      </c>
      <c r="E284" s="152" t="s">
        <v>2184</v>
      </c>
      <c r="F284" s="748" t="s">
        <v>4687</v>
      </c>
      <c r="G284" s="749">
        <f>SUBTOTAL(9,G274:G281)</f>
        <v>23.900000000000002</v>
      </c>
      <c r="H284" s="155"/>
      <c r="I284" s="156">
        <f>SUBTOTAL(9,I274:I281)</f>
        <v>0.23958333333333331</v>
      </c>
      <c r="J284" s="156"/>
      <c r="K284" s="157">
        <f>SUBTOTAL(9,K274:K281)</f>
        <v>0.2590277777777778</v>
      </c>
      <c r="L284" s="157">
        <f>SUBTOTAL(9,L274:L281)</f>
        <v>2.1527777777777701E-2</v>
      </c>
      <c r="M284" s="157">
        <f>M281-N274</f>
        <v>0.2805555555555555</v>
      </c>
      <c r="N284" s="158" t="s">
        <v>552</v>
      </c>
      <c r="O284" s="149" t="s">
        <v>577</v>
      </c>
      <c r="P284" s="149">
        <v>3</v>
      </c>
      <c r="R284" s="55">
        <f>SUM(R272:R283)</f>
        <v>3309</v>
      </c>
      <c r="S284" s="55">
        <f>SUM(S272:S283)</f>
        <v>1549</v>
      </c>
      <c r="T284" s="55">
        <f>SUM(T272:T283)</f>
        <v>0</v>
      </c>
      <c r="U284" s="55">
        <f>SUM(U272:U283)</f>
        <v>0</v>
      </c>
      <c r="V284" s="55">
        <f>SUM(V272:V283)</f>
        <v>4858</v>
      </c>
    </row>
    <row r="285" spans="1:22" hidden="1" outlineLevel="2">
      <c r="A285" s="38">
        <v>23</v>
      </c>
      <c r="B285" s="2" t="s">
        <v>768</v>
      </c>
      <c r="C285" s="38">
        <v>3</v>
      </c>
      <c r="D285" s="39" t="s">
        <v>789</v>
      </c>
      <c r="E285" s="737"/>
      <c r="F285" s="79"/>
      <c r="G285" s="63"/>
      <c r="H285" s="63"/>
      <c r="I285" s="64"/>
      <c r="J285" s="64"/>
      <c r="K285" s="65"/>
      <c r="L285" s="66"/>
      <c r="M285" s="65"/>
      <c r="N285" s="65"/>
      <c r="O285" s="67"/>
      <c r="P285" s="67"/>
      <c r="R285" s="54"/>
      <c r="S285" s="54"/>
      <c r="T285" s="54"/>
      <c r="U285" s="54"/>
      <c r="V285" s="54"/>
    </row>
    <row r="286" spans="1:22" hidden="1" outlineLevel="1" collapsed="1">
      <c r="A286" s="148" t="s">
        <v>2185</v>
      </c>
      <c r="B286" s="149"/>
      <c r="C286" s="150">
        <v>3</v>
      </c>
      <c r="D286" s="151" t="s">
        <v>789</v>
      </c>
      <c r="E286" s="152" t="s">
        <v>789</v>
      </c>
      <c r="F286" s="957" t="s">
        <v>4890</v>
      </c>
      <c r="G286" s="154"/>
      <c r="H286" s="155"/>
      <c r="I286" s="156"/>
      <c r="J286" s="156"/>
      <c r="K286" s="157"/>
      <c r="L286" s="157"/>
      <c r="M286" s="157"/>
      <c r="N286" s="158"/>
      <c r="O286" s="149" t="s">
        <v>1098</v>
      </c>
      <c r="P286" s="149"/>
      <c r="R286" s="55">
        <f>SUM(R285:R285)</f>
        <v>0</v>
      </c>
      <c r="S286" s="55">
        <f>SUM(S285:S285)</f>
        <v>0</v>
      </c>
      <c r="T286" s="55">
        <f>SUM(T285:T285)</f>
        <v>0</v>
      </c>
      <c r="U286" s="55">
        <f>SUM(U285:U285)</f>
        <v>0</v>
      </c>
      <c r="V286" s="55">
        <f>SUM(V285:V285)</f>
        <v>0</v>
      </c>
    </row>
    <row r="287" spans="1:22" hidden="1" outlineLevel="2">
      <c r="A287" s="38">
        <v>24</v>
      </c>
      <c r="B287" s="2" t="s">
        <v>768</v>
      </c>
      <c r="C287" s="38">
        <v>4</v>
      </c>
      <c r="D287" s="39" t="s">
        <v>790</v>
      </c>
      <c r="E287" s="117" t="s">
        <v>1984</v>
      </c>
      <c r="F287" s="69"/>
      <c r="G287" s="58"/>
      <c r="H287" s="58"/>
      <c r="I287" s="59"/>
      <c r="J287" s="59"/>
      <c r="K287" s="60"/>
      <c r="L287" s="61"/>
      <c r="M287" s="60"/>
      <c r="N287" s="60"/>
      <c r="O287" s="68"/>
      <c r="P287" s="68"/>
      <c r="R287" s="47"/>
      <c r="S287" s="47"/>
      <c r="T287" s="47"/>
      <c r="U287" s="47"/>
      <c r="V287" s="47"/>
    </row>
    <row r="288" spans="1:22" hidden="1" outlineLevel="2">
      <c r="A288" s="38">
        <v>24</v>
      </c>
      <c r="B288" s="2" t="s">
        <v>768</v>
      </c>
      <c r="C288" s="38">
        <v>4</v>
      </c>
      <c r="D288" s="39" t="s">
        <v>790</v>
      </c>
      <c r="E288" s="118" t="s">
        <v>1985</v>
      </c>
      <c r="F288" s="79"/>
      <c r="G288" s="63"/>
      <c r="H288" s="63"/>
      <c r="I288" s="64"/>
      <c r="J288" s="64"/>
      <c r="K288" s="65"/>
      <c r="L288" s="66"/>
      <c r="M288" s="65"/>
      <c r="N288" s="65"/>
      <c r="O288" s="67"/>
      <c r="P288" s="67"/>
      <c r="R288" s="52">
        <v>1781</v>
      </c>
      <c r="S288" s="52">
        <v>500</v>
      </c>
      <c r="T288" s="52"/>
      <c r="U288" s="52"/>
      <c r="V288" s="52">
        <f>SUM(R288:U288)</f>
        <v>2281</v>
      </c>
    </row>
    <row r="289" spans="1:22" hidden="1" outlineLevel="2">
      <c r="A289" s="38">
        <v>24</v>
      </c>
      <c r="B289" s="2" t="s">
        <v>768</v>
      </c>
      <c r="C289" s="38">
        <v>4</v>
      </c>
      <c r="D289" s="39" t="s">
        <v>790</v>
      </c>
      <c r="E289" s="115" t="s">
        <v>791</v>
      </c>
      <c r="F289" s="49">
        <v>270</v>
      </c>
      <c r="G289" s="141"/>
      <c r="H289" s="141">
        <v>0</v>
      </c>
      <c r="I289" s="50"/>
      <c r="J289" s="50">
        <v>0</v>
      </c>
      <c r="K289" s="142"/>
      <c r="L289" s="140"/>
      <c r="M289" s="143"/>
      <c r="N289" s="144">
        <v>0.38611111111111113</v>
      </c>
      <c r="O289" s="3"/>
      <c r="P289" s="3"/>
      <c r="R289" s="52"/>
      <c r="S289" s="52"/>
      <c r="T289" s="52"/>
      <c r="U289" s="52"/>
      <c r="V289" s="52"/>
    </row>
    <row r="290" spans="1:22" hidden="1" outlineLevel="2">
      <c r="A290" s="38">
        <v>24</v>
      </c>
      <c r="B290" s="2" t="s">
        <v>768</v>
      </c>
      <c r="C290" s="38">
        <v>4</v>
      </c>
      <c r="D290" s="39" t="s">
        <v>790</v>
      </c>
      <c r="E290" s="115" t="s">
        <v>792</v>
      </c>
      <c r="F290" s="49">
        <v>570</v>
      </c>
      <c r="G290" s="141">
        <v>2.2999999999999998</v>
      </c>
      <c r="H290" s="141">
        <f>H289+G290</f>
        <v>2.2999999999999998</v>
      </c>
      <c r="I290" s="50">
        <v>4.1666666666666664E-2</v>
      </c>
      <c r="J290" s="50">
        <f>J289+I290</f>
        <v>4.1666666666666664E-2</v>
      </c>
      <c r="K290" s="142">
        <f>M290-N289</f>
        <v>3.3333333333333326E-2</v>
      </c>
      <c r="L290" s="140">
        <f>N290-M290</f>
        <v>4.1666666666666519E-3</v>
      </c>
      <c r="M290" s="143">
        <v>0.41944444444444445</v>
      </c>
      <c r="N290" s="143">
        <v>0.4236111111111111</v>
      </c>
      <c r="O290" s="3" t="s">
        <v>793</v>
      </c>
      <c r="P290" s="3"/>
      <c r="R290" s="52"/>
      <c r="S290" s="52"/>
      <c r="T290" s="52"/>
      <c r="U290" s="52"/>
      <c r="V290" s="52"/>
    </row>
    <row r="291" spans="1:22" hidden="1" outlineLevel="2">
      <c r="A291" s="38">
        <v>24</v>
      </c>
      <c r="B291" s="2" t="s">
        <v>768</v>
      </c>
      <c r="C291" s="38">
        <v>4</v>
      </c>
      <c r="D291" s="39" t="s">
        <v>790</v>
      </c>
      <c r="E291" s="115" t="s">
        <v>794</v>
      </c>
      <c r="F291" s="49">
        <v>491</v>
      </c>
      <c r="G291" s="141">
        <v>7.1</v>
      </c>
      <c r="H291" s="141">
        <f>H290+G291</f>
        <v>9.3999999999999986</v>
      </c>
      <c r="I291" s="50">
        <v>0.125</v>
      </c>
      <c r="J291" s="50">
        <f>J290+I291</f>
        <v>0.16666666666666666</v>
      </c>
      <c r="K291" s="142">
        <f>M291-N290</f>
        <v>9.0277777777777846E-2</v>
      </c>
      <c r="L291" s="140">
        <f>N291-M291</f>
        <v>3.4722222222220989E-3</v>
      </c>
      <c r="M291" s="143">
        <v>0.51388888888888895</v>
      </c>
      <c r="N291" s="143">
        <v>0.51736111111111105</v>
      </c>
      <c r="O291" s="3" t="s">
        <v>547</v>
      </c>
      <c r="P291" s="3"/>
      <c r="R291" s="52"/>
      <c r="S291" s="52"/>
      <c r="T291" s="52"/>
      <c r="U291" s="52"/>
      <c r="V291" s="52"/>
    </row>
    <row r="292" spans="1:22" hidden="1" outlineLevel="2">
      <c r="A292" s="38">
        <v>24</v>
      </c>
      <c r="B292" s="2" t="s">
        <v>768</v>
      </c>
      <c r="C292" s="38">
        <v>4</v>
      </c>
      <c r="D292" s="39" t="s">
        <v>790</v>
      </c>
      <c r="E292" s="115" t="s">
        <v>795</v>
      </c>
      <c r="F292" s="49">
        <v>104.7</v>
      </c>
      <c r="G292" s="141">
        <v>8</v>
      </c>
      <c r="H292" s="141">
        <f>H291+G292</f>
        <v>17.399999999999999</v>
      </c>
      <c r="I292" s="50">
        <v>0.125</v>
      </c>
      <c r="J292" s="50">
        <f>J291+I292</f>
        <v>0.29166666666666663</v>
      </c>
      <c r="K292" s="142">
        <f>M292-N291</f>
        <v>0.10416666666666674</v>
      </c>
      <c r="L292" s="140">
        <f>N292-M292</f>
        <v>3.4722222222222099E-3</v>
      </c>
      <c r="M292" s="143">
        <v>0.62152777777777779</v>
      </c>
      <c r="N292" s="143">
        <v>0.625</v>
      </c>
      <c r="O292" s="3"/>
      <c r="P292" s="3"/>
      <c r="R292" s="52"/>
      <c r="S292" s="52"/>
      <c r="T292" s="52"/>
      <c r="U292" s="52"/>
      <c r="V292" s="52"/>
    </row>
    <row r="293" spans="1:22" hidden="1" outlineLevel="2">
      <c r="A293" s="38">
        <v>24</v>
      </c>
      <c r="B293" s="2" t="s">
        <v>768</v>
      </c>
      <c r="C293" s="38">
        <v>4</v>
      </c>
      <c r="D293" s="39" t="s">
        <v>790</v>
      </c>
      <c r="E293" s="115" t="s">
        <v>796</v>
      </c>
      <c r="F293" s="49">
        <v>98.6</v>
      </c>
      <c r="G293" s="141">
        <v>2.6</v>
      </c>
      <c r="H293" s="141">
        <f>H292+G293</f>
        <v>20</v>
      </c>
      <c r="I293" s="50">
        <v>4.1666666666666664E-2</v>
      </c>
      <c r="J293" s="50">
        <f>J292+I293</f>
        <v>0.33333333333333331</v>
      </c>
      <c r="K293" s="142">
        <f>M293-N292</f>
        <v>3.1944444444444442E-2</v>
      </c>
      <c r="L293" s="140"/>
      <c r="M293" s="144">
        <v>0.65694444444444444</v>
      </c>
      <c r="N293" s="143"/>
      <c r="O293" s="3"/>
      <c r="P293" s="3"/>
      <c r="R293" s="52">
        <v>2702</v>
      </c>
      <c r="S293" s="52"/>
      <c r="T293" s="52"/>
      <c r="U293" s="52"/>
      <c r="V293" s="52">
        <f>SUM(R293:U293)</f>
        <v>2702</v>
      </c>
    </row>
    <row r="294" spans="1:22" hidden="1" outlineLevel="2">
      <c r="A294" s="38">
        <v>24</v>
      </c>
      <c r="B294" s="2" t="s">
        <v>768</v>
      </c>
      <c r="C294" s="38">
        <v>4</v>
      </c>
      <c r="D294" s="39" t="s">
        <v>790</v>
      </c>
      <c r="E294" s="117" t="s">
        <v>1981</v>
      </c>
      <c r="F294" s="69"/>
      <c r="G294" s="58"/>
      <c r="H294" s="58"/>
      <c r="I294" s="59"/>
      <c r="J294" s="59"/>
      <c r="K294" s="60"/>
      <c r="L294" s="61"/>
      <c r="M294" s="60"/>
      <c r="N294" s="60"/>
      <c r="O294" s="62"/>
      <c r="P294" s="62"/>
      <c r="R294" s="54"/>
      <c r="S294" s="54"/>
      <c r="T294" s="54"/>
      <c r="U294" s="54"/>
      <c r="V294" s="54"/>
    </row>
    <row r="295" spans="1:22" hidden="1" outlineLevel="2">
      <c r="A295" s="38">
        <v>24</v>
      </c>
      <c r="B295" s="2" t="s">
        <v>768</v>
      </c>
      <c r="C295" s="38">
        <v>4</v>
      </c>
      <c r="D295" s="39" t="s">
        <v>790</v>
      </c>
      <c r="E295" s="118" t="s">
        <v>2001</v>
      </c>
      <c r="F295" s="79"/>
      <c r="G295" s="63"/>
      <c r="H295" s="63"/>
      <c r="I295" s="64"/>
      <c r="J295" s="64"/>
      <c r="K295" s="65"/>
      <c r="L295" s="66"/>
      <c r="M295" s="65"/>
      <c r="N295" s="65"/>
      <c r="O295" s="67"/>
      <c r="P295" s="67"/>
      <c r="R295" s="54"/>
      <c r="S295" s="54"/>
      <c r="T295" s="54"/>
      <c r="U295" s="54"/>
      <c r="V295" s="54"/>
    </row>
    <row r="296" spans="1:22" hidden="1" outlineLevel="1" collapsed="1">
      <c r="A296" s="148" t="s">
        <v>2186</v>
      </c>
      <c r="B296" s="149"/>
      <c r="C296" s="150">
        <v>4</v>
      </c>
      <c r="D296" s="151" t="s">
        <v>2187</v>
      </c>
      <c r="E296" s="152" t="s">
        <v>2188</v>
      </c>
      <c r="F296" s="748" t="s">
        <v>4688</v>
      </c>
      <c r="G296" s="749">
        <f>SUBTOTAL(9,G289:G293)</f>
        <v>20</v>
      </c>
      <c r="H296" s="155"/>
      <c r="I296" s="156">
        <f>SUBTOTAL(9,I289:I293)</f>
        <v>0.33333333333333331</v>
      </c>
      <c r="J296" s="156"/>
      <c r="K296" s="157">
        <f>SUBTOTAL(9,K289:K293)</f>
        <v>0.25972222222222235</v>
      </c>
      <c r="L296" s="157">
        <f>SUBTOTAL(9,L289:L293)</f>
        <v>1.1111111111110961E-2</v>
      </c>
      <c r="M296" s="157">
        <f>M293-N289</f>
        <v>0.27083333333333331</v>
      </c>
      <c r="N296" s="158" t="s">
        <v>552</v>
      </c>
      <c r="O296" s="149" t="s">
        <v>1427</v>
      </c>
      <c r="P296" s="149">
        <v>3</v>
      </c>
      <c r="R296" s="55">
        <f>SUM(R287:R295)</f>
        <v>4483</v>
      </c>
      <c r="S296" s="55">
        <f>SUM(S287:S295)</f>
        <v>500</v>
      </c>
      <c r="T296" s="55">
        <f>SUM(T287:T295)</f>
        <v>0</v>
      </c>
      <c r="U296" s="55">
        <f>SUM(U287:U295)</f>
        <v>0</v>
      </c>
      <c r="V296" s="55">
        <f>SUM(V287:V295)</f>
        <v>4983</v>
      </c>
    </row>
    <row r="297" spans="1:22" hidden="1" outlineLevel="2">
      <c r="A297" s="38">
        <v>25</v>
      </c>
      <c r="B297" s="2" t="s">
        <v>768</v>
      </c>
      <c r="C297" s="38">
        <v>5</v>
      </c>
      <c r="D297" s="39" t="s">
        <v>797</v>
      </c>
      <c r="E297" s="117" t="s">
        <v>1980</v>
      </c>
      <c r="F297" s="69"/>
      <c r="G297" s="58"/>
      <c r="H297" s="58"/>
      <c r="I297" s="59"/>
      <c r="J297" s="59"/>
      <c r="K297" s="60"/>
      <c r="L297" s="61"/>
      <c r="M297" s="60"/>
      <c r="N297" s="60"/>
      <c r="O297" s="62"/>
      <c r="P297" s="62"/>
      <c r="R297" s="47"/>
      <c r="S297" s="47"/>
      <c r="T297" s="47"/>
      <c r="U297" s="47"/>
      <c r="V297" s="47"/>
    </row>
    <row r="298" spans="1:22" hidden="1" outlineLevel="2">
      <c r="A298" s="38">
        <v>25</v>
      </c>
      <c r="B298" s="2" t="s">
        <v>768</v>
      </c>
      <c r="C298" s="38">
        <v>5</v>
      </c>
      <c r="D298" s="39" t="s">
        <v>797</v>
      </c>
      <c r="E298" s="118" t="s">
        <v>1982</v>
      </c>
      <c r="F298" s="79"/>
      <c r="G298" s="63"/>
      <c r="H298" s="63"/>
      <c r="I298" s="64"/>
      <c r="J298" s="64"/>
      <c r="K298" s="65"/>
      <c r="L298" s="66"/>
      <c r="M298" s="65"/>
      <c r="N298" s="65"/>
      <c r="O298" s="67"/>
      <c r="P298" s="67"/>
      <c r="R298" s="52">
        <v>2702</v>
      </c>
      <c r="S298" s="52"/>
      <c r="T298" s="52"/>
      <c r="U298" s="52"/>
      <c r="V298" s="52">
        <f>SUM(R298:U298)</f>
        <v>2702</v>
      </c>
    </row>
    <row r="299" spans="1:22" hidden="1" outlineLevel="2">
      <c r="A299" s="38">
        <v>25</v>
      </c>
      <c r="B299" s="2" t="s">
        <v>768</v>
      </c>
      <c r="C299" s="38">
        <v>5</v>
      </c>
      <c r="D299" s="39" t="s">
        <v>797</v>
      </c>
      <c r="E299" s="115" t="s">
        <v>796</v>
      </c>
      <c r="F299" s="49">
        <v>98.6</v>
      </c>
      <c r="G299" s="141"/>
      <c r="H299" s="141">
        <v>0</v>
      </c>
      <c r="I299" s="50"/>
      <c r="J299" s="50">
        <v>0</v>
      </c>
      <c r="K299" s="142"/>
      <c r="L299" s="140"/>
      <c r="M299" s="143"/>
      <c r="N299" s="144">
        <v>0.39027777777777778</v>
      </c>
      <c r="O299" s="3"/>
      <c r="P299" s="3"/>
      <c r="R299" s="52"/>
      <c r="S299" s="52"/>
      <c r="T299" s="52"/>
      <c r="U299" s="52"/>
      <c r="V299" s="52"/>
    </row>
    <row r="300" spans="1:22" hidden="1" outlineLevel="2">
      <c r="A300" s="38">
        <v>25</v>
      </c>
      <c r="B300" s="2" t="s">
        <v>768</v>
      </c>
      <c r="C300" s="38">
        <v>5</v>
      </c>
      <c r="D300" s="39" t="s">
        <v>797</v>
      </c>
      <c r="E300" s="115" t="s">
        <v>1664</v>
      </c>
      <c r="F300" s="49">
        <v>94.7</v>
      </c>
      <c r="G300" s="141">
        <v>2.9</v>
      </c>
      <c r="H300" s="141">
        <f t="shared" ref="H300:H306" si="58">H299+G300</f>
        <v>2.9</v>
      </c>
      <c r="I300" s="50">
        <v>3.4722222222222224E-2</v>
      </c>
      <c r="J300" s="50">
        <f>J297+I300</f>
        <v>3.4722222222222224E-2</v>
      </c>
      <c r="K300" s="142">
        <f t="shared" ref="K300:K306" si="59">M300-N299</f>
        <v>2.9166666666666674E-2</v>
      </c>
      <c r="L300" s="140">
        <f t="shared" ref="L300:L305" si="60">N300-M300</f>
        <v>0</v>
      </c>
      <c r="M300" s="143">
        <v>0.41944444444444445</v>
      </c>
      <c r="N300" s="143">
        <v>0.41944444444444445</v>
      </c>
      <c r="O300" s="3"/>
      <c r="P300" s="3"/>
      <c r="R300" s="52"/>
      <c r="S300" s="52"/>
      <c r="T300" s="52"/>
      <c r="U300" s="52"/>
      <c r="V300" s="52"/>
    </row>
    <row r="301" spans="1:22" hidden="1" outlineLevel="2">
      <c r="A301" s="38">
        <v>25</v>
      </c>
      <c r="B301" s="2" t="s">
        <v>768</v>
      </c>
      <c r="C301" s="38">
        <v>5</v>
      </c>
      <c r="D301" s="39" t="s">
        <v>797</v>
      </c>
      <c r="E301" s="115" t="s">
        <v>1665</v>
      </c>
      <c r="F301" s="49">
        <v>111.7</v>
      </c>
      <c r="G301" s="141">
        <v>1.4</v>
      </c>
      <c r="H301" s="141">
        <f t="shared" si="58"/>
        <v>4.3</v>
      </c>
      <c r="I301" s="50">
        <v>2.0833333333333332E-2</v>
      </c>
      <c r="J301" s="50">
        <f t="shared" ref="J301:J306" si="61">J300+I301</f>
        <v>5.5555555555555552E-2</v>
      </c>
      <c r="K301" s="142">
        <f t="shared" si="59"/>
        <v>2.0138888888888928E-2</v>
      </c>
      <c r="L301" s="140">
        <f t="shared" si="60"/>
        <v>0</v>
      </c>
      <c r="M301" s="143">
        <v>0.43958333333333338</v>
      </c>
      <c r="N301" s="143">
        <v>0.43958333333333338</v>
      </c>
      <c r="O301" s="3"/>
      <c r="P301" s="3"/>
      <c r="R301" s="52"/>
      <c r="S301" s="52"/>
      <c r="T301" s="52"/>
      <c r="U301" s="52"/>
      <c r="V301" s="52"/>
    </row>
    <row r="302" spans="1:22" hidden="1" outlineLevel="2">
      <c r="A302" s="38">
        <v>25</v>
      </c>
      <c r="B302" s="2" t="s">
        <v>768</v>
      </c>
      <c r="C302" s="38">
        <v>5</v>
      </c>
      <c r="D302" s="39" t="s">
        <v>797</v>
      </c>
      <c r="E302" s="115" t="s">
        <v>1666</v>
      </c>
      <c r="F302" s="49">
        <v>140.9</v>
      </c>
      <c r="G302" s="141">
        <v>1.2</v>
      </c>
      <c r="H302" s="141">
        <f t="shared" si="58"/>
        <v>5.5</v>
      </c>
      <c r="I302" s="50">
        <v>2.0833333333333332E-2</v>
      </c>
      <c r="J302" s="50">
        <f t="shared" si="61"/>
        <v>7.6388888888888881E-2</v>
      </c>
      <c r="K302" s="142">
        <f t="shared" si="59"/>
        <v>1.5972222222222165E-2</v>
      </c>
      <c r="L302" s="140">
        <f t="shared" si="60"/>
        <v>5.5555555555555358E-3</v>
      </c>
      <c r="M302" s="143">
        <v>0.45555555555555555</v>
      </c>
      <c r="N302" s="143">
        <v>0.46111111111111108</v>
      </c>
      <c r="O302" s="3" t="s">
        <v>1828</v>
      </c>
      <c r="P302" s="3"/>
      <c r="R302" s="52"/>
      <c r="S302" s="52"/>
      <c r="T302" s="52"/>
      <c r="U302" s="52"/>
      <c r="V302" s="52"/>
    </row>
    <row r="303" spans="1:22" hidden="1" outlineLevel="2">
      <c r="A303" s="38">
        <v>25</v>
      </c>
      <c r="B303" s="2" t="s">
        <v>768</v>
      </c>
      <c r="C303" s="38">
        <v>5</v>
      </c>
      <c r="D303" s="39" t="s">
        <v>797</v>
      </c>
      <c r="E303" s="115" t="s">
        <v>1667</v>
      </c>
      <c r="F303" s="49">
        <v>187.1</v>
      </c>
      <c r="G303" s="141">
        <v>2.1</v>
      </c>
      <c r="H303" s="141">
        <f t="shared" si="58"/>
        <v>7.6</v>
      </c>
      <c r="I303" s="50">
        <v>3.4722222222222224E-2</v>
      </c>
      <c r="J303" s="50">
        <f t="shared" si="61"/>
        <v>0.1111111111111111</v>
      </c>
      <c r="K303" s="142">
        <f t="shared" si="59"/>
        <v>2.430555555555558E-2</v>
      </c>
      <c r="L303" s="140">
        <f t="shared" si="60"/>
        <v>3.4722222222222099E-3</v>
      </c>
      <c r="M303" s="143">
        <v>0.48541666666666666</v>
      </c>
      <c r="N303" s="143">
        <v>0.48888888888888887</v>
      </c>
      <c r="O303" s="3"/>
      <c r="P303" s="3"/>
      <c r="R303" s="52"/>
      <c r="S303" s="52"/>
      <c r="T303" s="52"/>
      <c r="U303" s="52"/>
      <c r="V303" s="52"/>
    </row>
    <row r="304" spans="1:22" hidden="1" outlineLevel="2">
      <c r="A304" s="38">
        <v>25</v>
      </c>
      <c r="B304" s="2" t="s">
        <v>768</v>
      </c>
      <c r="C304" s="38">
        <v>5</v>
      </c>
      <c r="D304" s="39" t="s">
        <v>797</v>
      </c>
      <c r="E304" s="115" t="s">
        <v>1668</v>
      </c>
      <c r="F304" s="49">
        <v>108.9</v>
      </c>
      <c r="G304" s="141">
        <v>1.1000000000000001</v>
      </c>
      <c r="H304" s="141">
        <f t="shared" si="58"/>
        <v>8.6999999999999993</v>
      </c>
      <c r="I304" s="50">
        <v>1.3888888888888888E-2</v>
      </c>
      <c r="J304" s="50">
        <f t="shared" si="61"/>
        <v>0.125</v>
      </c>
      <c r="K304" s="142">
        <f t="shared" si="59"/>
        <v>2.4305555555555525E-2</v>
      </c>
      <c r="L304" s="140">
        <f t="shared" si="60"/>
        <v>4.1666666666666519E-3</v>
      </c>
      <c r="M304" s="143">
        <v>0.5131944444444444</v>
      </c>
      <c r="N304" s="143">
        <v>0.51736111111111105</v>
      </c>
      <c r="O304" s="3" t="s">
        <v>547</v>
      </c>
      <c r="P304" s="3"/>
      <c r="R304" s="52"/>
      <c r="S304" s="52"/>
      <c r="T304" s="52"/>
      <c r="U304" s="52"/>
      <c r="V304" s="52"/>
    </row>
    <row r="305" spans="1:22" hidden="1" outlineLevel="2">
      <c r="A305" s="38">
        <v>25</v>
      </c>
      <c r="B305" s="2" t="s">
        <v>768</v>
      </c>
      <c r="C305" s="38">
        <v>5</v>
      </c>
      <c r="D305" s="39" t="s">
        <v>797</v>
      </c>
      <c r="E305" s="115" t="s">
        <v>1669</v>
      </c>
      <c r="F305" s="49">
        <v>102.6</v>
      </c>
      <c r="G305" s="141">
        <v>1.4</v>
      </c>
      <c r="H305" s="141">
        <f t="shared" si="58"/>
        <v>10.1</v>
      </c>
      <c r="I305" s="50">
        <v>2.0833333333333332E-2</v>
      </c>
      <c r="J305" s="50">
        <f t="shared" si="61"/>
        <v>0.14583333333333334</v>
      </c>
      <c r="K305" s="142">
        <f t="shared" si="59"/>
        <v>1.8055555555555602E-2</v>
      </c>
      <c r="L305" s="140">
        <f t="shared" si="60"/>
        <v>0</v>
      </c>
      <c r="M305" s="143">
        <v>0.53541666666666665</v>
      </c>
      <c r="N305" s="143">
        <v>0.53541666666666665</v>
      </c>
      <c r="O305" s="3"/>
      <c r="P305" s="3"/>
      <c r="R305" s="52"/>
      <c r="S305" s="52"/>
      <c r="T305" s="52"/>
      <c r="U305" s="52"/>
      <c r="V305" s="52"/>
    </row>
    <row r="306" spans="1:22" hidden="1" outlineLevel="2">
      <c r="A306" s="38">
        <v>25</v>
      </c>
      <c r="B306" s="2" t="s">
        <v>768</v>
      </c>
      <c r="C306" s="38">
        <v>5</v>
      </c>
      <c r="D306" s="39" t="s">
        <v>797</v>
      </c>
      <c r="E306" s="115" t="s">
        <v>1670</v>
      </c>
      <c r="F306" s="49">
        <v>106</v>
      </c>
      <c r="G306" s="141">
        <v>4.7</v>
      </c>
      <c r="H306" s="141">
        <f t="shared" si="58"/>
        <v>14.8</v>
      </c>
      <c r="I306" s="50">
        <v>6.25E-2</v>
      </c>
      <c r="J306" s="50">
        <f t="shared" si="61"/>
        <v>0.20833333333333334</v>
      </c>
      <c r="K306" s="142">
        <f t="shared" si="59"/>
        <v>6.6666666666666652E-2</v>
      </c>
      <c r="L306" s="140"/>
      <c r="M306" s="144">
        <v>0.6020833333333333</v>
      </c>
      <c r="N306" s="143">
        <v>0.74305555555555547</v>
      </c>
      <c r="O306" s="3"/>
      <c r="P306" s="3"/>
      <c r="R306" s="52"/>
      <c r="S306" s="52"/>
      <c r="T306" s="52"/>
      <c r="U306" s="52"/>
      <c r="V306" s="52"/>
    </row>
    <row r="307" spans="1:22" hidden="1" outlineLevel="2">
      <c r="A307" s="38">
        <v>25</v>
      </c>
      <c r="B307" s="2" t="s">
        <v>768</v>
      </c>
      <c r="C307" s="38">
        <v>5</v>
      </c>
      <c r="D307" s="39" t="s">
        <v>797</v>
      </c>
      <c r="E307" s="118" t="s">
        <v>1983</v>
      </c>
      <c r="F307" s="79"/>
      <c r="G307" s="63"/>
      <c r="H307" s="63"/>
      <c r="I307" s="64"/>
      <c r="J307" s="64"/>
      <c r="K307" s="65"/>
      <c r="L307" s="66"/>
      <c r="M307" s="65"/>
      <c r="N307" s="65"/>
      <c r="O307" s="67"/>
      <c r="P307" s="67"/>
      <c r="R307" s="54"/>
      <c r="S307" s="54"/>
      <c r="T307" s="54"/>
      <c r="U307" s="54"/>
      <c r="V307" s="54"/>
    </row>
    <row r="308" spans="1:22" hidden="1" outlineLevel="1" collapsed="1">
      <c r="A308" s="148" t="s">
        <v>2189</v>
      </c>
      <c r="B308" s="149"/>
      <c r="C308" s="150">
        <v>5</v>
      </c>
      <c r="D308" s="151" t="s">
        <v>2318</v>
      </c>
      <c r="E308" s="152" t="s">
        <v>2190</v>
      </c>
      <c r="F308" s="748" t="s">
        <v>4689</v>
      </c>
      <c r="G308" s="749">
        <f>SUBTOTAL(9,G299:G306)</f>
        <v>14.8</v>
      </c>
      <c r="H308" s="155"/>
      <c r="I308" s="156">
        <f>SUBTOTAL(9,I299:I306)</f>
        <v>0.20833333333333334</v>
      </c>
      <c r="J308" s="156"/>
      <c r="K308" s="157">
        <f>SUBTOTAL(9,K299:K306)</f>
        <v>0.19861111111111113</v>
      </c>
      <c r="L308" s="157">
        <f>SUBTOTAL(9,L299:L306)</f>
        <v>1.3194444444444398E-2</v>
      </c>
      <c r="M308" s="157">
        <f>M306-N299</f>
        <v>0.21180555555555552</v>
      </c>
      <c r="N308" s="158" t="s">
        <v>552</v>
      </c>
      <c r="O308" s="149" t="s">
        <v>1822</v>
      </c>
      <c r="P308" s="149">
        <v>2</v>
      </c>
      <c r="R308" s="55">
        <f>SUM(R297:R307)</f>
        <v>2702</v>
      </c>
      <c r="S308" s="55">
        <f>SUM(S297:S307)</f>
        <v>0</v>
      </c>
      <c r="T308" s="55">
        <f>SUM(T297:T307)</f>
        <v>0</v>
      </c>
      <c r="U308" s="55">
        <f>SUM(U297:U307)</f>
        <v>0</v>
      </c>
      <c r="V308" s="55">
        <f>SUM(V297:V307)</f>
        <v>2702</v>
      </c>
    </row>
    <row r="309" spans="1:22" hidden="1" outlineLevel="2">
      <c r="A309" s="38">
        <v>26</v>
      </c>
      <c r="B309" s="2" t="s">
        <v>768</v>
      </c>
      <c r="C309" s="38">
        <v>6</v>
      </c>
      <c r="D309" s="39" t="s">
        <v>798</v>
      </c>
      <c r="E309" s="117" t="s">
        <v>1979</v>
      </c>
      <c r="F309" s="69"/>
      <c r="G309" s="58"/>
      <c r="H309" s="58"/>
      <c r="I309" s="59"/>
      <c r="J309" s="59"/>
      <c r="K309" s="60"/>
      <c r="L309" s="61"/>
      <c r="M309" s="60"/>
      <c r="N309" s="60"/>
      <c r="O309" s="62"/>
      <c r="P309" s="62"/>
      <c r="R309" s="47"/>
      <c r="S309" s="47"/>
      <c r="T309" s="47"/>
      <c r="U309" s="47"/>
      <c r="V309" s="47"/>
    </row>
    <row r="310" spans="1:22" hidden="1" outlineLevel="2">
      <c r="A310" s="38">
        <v>26</v>
      </c>
      <c r="B310" s="2" t="s">
        <v>768</v>
      </c>
      <c r="C310" s="38">
        <v>6</v>
      </c>
      <c r="D310" s="39" t="s">
        <v>798</v>
      </c>
      <c r="E310" s="115" t="s">
        <v>1670</v>
      </c>
      <c r="F310" s="49">
        <v>106</v>
      </c>
      <c r="G310" s="141"/>
      <c r="H310" s="141">
        <v>0</v>
      </c>
      <c r="I310" s="50"/>
      <c r="J310" s="50">
        <v>0</v>
      </c>
      <c r="K310" s="142"/>
      <c r="L310" s="140"/>
      <c r="M310" s="143"/>
      <c r="N310" s="144">
        <v>0.60416666666666663</v>
      </c>
      <c r="O310" s="3"/>
      <c r="P310" s="3"/>
      <c r="R310" s="52"/>
      <c r="S310" s="52"/>
      <c r="T310" s="52"/>
      <c r="U310" s="52"/>
      <c r="V310" s="52"/>
    </row>
    <row r="311" spans="1:22" hidden="1" outlineLevel="2">
      <c r="A311" s="38">
        <v>26</v>
      </c>
      <c r="B311" s="2" t="s">
        <v>768</v>
      </c>
      <c r="C311" s="38">
        <v>6</v>
      </c>
      <c r="D311" s="39" t="s">
        <v>798</v>
      </c>
      <c r="E311" s="115" t="s">
        <v>1671</v>
      </c>
      <c r="F311" s="49">
        <v>205.3</v>
      </c>
      <c r="G311" s="141">
        <v>1.7</v>
      </c>
      <c r="H311" s="141">
        <f>H310+G311</f>
        <v>1.7</v>
      </c>
      <c r="I311" s="50">
        <v>2.0833333333333332E-2</v>
      </c>
      <c r="J311" s="50">
        <f>J310+I311</f>
        <v>2.0833333333333332E-2</v>
      </c>
      <c r="K311" s="142">
        <f>M311-N310</f>
        <v>2.7083333333333348E-2</v>
      </c>
      <c r="L311" s="140">
        <f>N311-M311</f>
        <v>5.5555555555555358E-3</v>
      </c>
      <c r="M311" s="143">
        <v>0.63124999999999998</v>
      </c>
      <c r="N311" s="143">
        <v>0.63680555555555551</v>
      </c>
      <c r="O311" s="3" t="s">
        <v>87</v>
      </c>
      <c r="P311" s="3"/>
      <c r="R311" s="52"/>
      <c r="S311" s="52"/>
      <c r="T311" s="52"/>
      <c r="U311" s="52"/>
      <c r="V311" s="52"/>
    </row>
    <row r="312" spans="1:22" hidden="1" outlineLevel="2">
      <c r="A312" s="38">
        <v>26</v>
      </c>
      <c r="B312" s="2" t="s">
        <v>768</v>
      </c>
      <c r="C312" s="38">
        <v>6</v>
      </c>
      <c r="D312" s="39" t="s">
        <v>798</v>
      </c>
      <c r="E312" s="115" t="s">
        <v>1820</v>
      </c>
      <c r="F312" s="49">
        <v>153.80000000000001</v>
      </c>
      <c r="G312" s="141"/>
      <c r="H312" s="141">
        <f>H311+G312</f>
        <v>1.7</v>
      </c>
      <c r="I312" s="50"/>
      <c r="J312" s="50">
        <f>J311+I312</f>
        <v>2.0833333333333332E-2</v>
      </c>
      <c r="K312" s="142"/>
      <c r="L312" s="140"/>
      <c r="M312" s="143"/>
      <c r="N312" s="143"/>
      <c r="O312" s="3" t="s">
        <v>1823</v>
      </c>
      <c r="P312" s="3"/>
      <c r="R312" s="52"/>
      <c r="S312" s="52"/>
      <c r="T312" s="52"/>
      <c r="U312" s="52"/>
      <c r="V312" s="52"/>
    </row>
    <row r="313" spans="1:22" hidden="1" outlineLevel="2">
      <c r="A313" s="38">
        <v>26</v>
      </c>
      <c r="B313" s="2" t="s">
        <v>768</v>
      </c>
      <c r="C313" s="38">
        <v>6</v>
      </c>
      <c r="D313" s="39" t="s">
        <v>798</v>
      </c>
      <c r="E313" s="115" t="s">
        <v>1821</v>
      </c>
      <c r="F313" s="49">
        <v>244.2</v>
      </c>
      <c r="G313" s="141"/>
      <c r="H313" s="141">
        <f>H312+G313</f>
        <v>1.7</v>
      </c>
      <c r="I313" s="50"/>
      <c r="J313" s="50">
        <f>J312+I313</f>
        <v>2.0833333333333332E-2</v>
      </c>
      <c r="K313" s="142"/>
      <c r="L313" s="140"/>
      <c r="M313" s="143"/>
      <c r="N313" s="143"/>
      <c r="O313" s="3" t="s">
        <v>1823</v>
      </c>
      <c r="P313" s="3"/>
      <c r="R313" s="52"/>
      <c r="S313" s="52"/>
      <c r="T313" s="52"/>
      <c r="U313" s="52"/>
      <c r="V313" s="52"/>
    </row>
    <row r="314" spans="1:22" hidden="1" outlineLevel="2">
      <c r="A314" s="38">
        <v>26</v>
      </c>
      <c r="B314" s="2" t="s">
        <v>768</v>
      </c>
      <c r="C314" s="38">
        <v>6</v>
      </c>
      <c r="D314" s="39" t="s">
        <v>798</v>
      </c>
      <c r="E314" s="115" t="s">
        <v>1672</v>
      </c>
      <c r="F314" s="49">
        <v>115.1</v>
      </c>
      <c r="G314" s="141">
        <v>7.6</v>
      </c>
      <c r="H314" s="141">
        <f>H313+G314</f>
        <v>9.2999999999999989</v>
      </c>
      <c r="I314" s="50">
        <v>0.10416666666666667</v>
      </c>
      <c r="J314" s="50">
        <f>J313+I314</f>
        <v>0.125</v>
      </c>
      <c r="K314" s="142">
        <f>M314-N311</f>
        <v>9.2361111111111116E-2</v>
      </c>
      <c r="L314" s="140">
        <f>N314-M314</f>
        <v>6.9444444444445308E-3</v>
      </c>
      <c r="M314" s="143">
        <v>0.72916666666666663</v>
      </c>
      <c r="N314" s="143">
        <v>0.73611111111111116</v>
      </c>
      <c r="O314" s="3"/>
      <c r="P314" s="3"/>
      <c r="R314" s="52"/>
      <c r="S314" s="52"/>
      <c r="T314" s="52"/>
      <c r="U314" s="52"/>
      <c r="V314" s="52"/>
    </row>
    <row r="315" spans="1:22" hidden="1" outlineLevel="2">
      <c r="A315" s="38">
        <v>26</v>
      </c>
      <c r="B315" s="2" t="s">
        <v>768</v>
      </c>
      <c r="C315" s="38">
        <v>6</v>
      </c>
      <c r="D315" s="39" t="s">
        <v>798</v>
      </c>
      <c r="E315" s="115" t="s">
        <v>1673</v>
      </c>
      <c r="F315" s="49">
        <v>109.8</v>
      </c>
      <c r="G315" s="141">
        <v>1</v>
      </c>
      <c r="H315" s="141">
        <f>H314+G315</f>
        <v>10.299999999999999</v>
      </c>
      <c r="I315" s="50">
        <v>1.0416666666666666E-2</v>
      </c>
      <c r="J315" s="50">
        <f>J314+I315</f>
        <v>0.13541666666666666</v>
      </c>
      <c r="K315" s="142">
        <f>M315-N314</f>
        <v>1.5972222222222165E-2</v>
      </c>
      <c r="L315" s="140"/>
      <c r="M315" s="144">
        <v>0.75208333333333333</v>
      </c>
      <c r="N315" s="143"/>
      <c r="O315" s="3"/>
      <c r="P315" s="3"/>
      <c r="R315" s="52"/>
      <c r="S315" s="52"/>
      <c r="T315" s="52"/>
      <c r="U315" s="52"/>
      <c r="V315" s="52"/>
    </row>
    <row r="316" spans="1:22" hidden="1" outlineLevel="2">
      <c r="A316" s="38">
        <v>26</v>
      </c>
      <c r="B316" s="2" t="s">
        <v>768</v>
      </c>
      <c r="C316" s="38">
        <v>6</v>
      </c>
      <c r="D316" s="39" t="s">
        <v>798</v>
      </c>
      <c r="E316" s="117" t="s">
        <v>1999</v>
      </c>
      <c r="F316" s="69"/>
      <c r="G316" s="58"/>
      <c r="H316" s="58"/>
      <c r="I316" s="59"/>
      <c r="J316" s="59"/>
      <c r="K316" s="60"/>
      <c r="L316" s="61"/>
      <c r="M316" s="60"/>
      <c r="N316" s="60"/>
      <c r="O316" s="62"/>
      <c r="P316" s="62"/>
      <c r="R316" s="52">
        <v>2222</v>
      </c>
      <c r="S316" s="52"/>
      <c r="T316" s="52"/>
      <c r="U316" s="52"/>
      <c r="V316" s="52">
        <f>SUM(R316:U316)</f>
        <v>2222</v>
      </c>
    </row>
    <row r="317" spans="1:22" hidden="1" outlineLevel="2">
      <c r="A317" s="38">
        <v>26</v>
      </c>
      <c r="B317" s="2" t="s">
        <v>768</v>
      </c>
      <c r="C317" s="38">
        <v>6</v>
      </c>
      <c r="D317" s="39" t="s">
        <v>798</v>
      </c>
      <c r="E317" s="118" t="s">
        <v>2000</v>
      </c>
      <c r="F317" s="79"/>
      <c r="G317" s="63"/>
      <c r="H317" s="63"/>
      <c r="I317" s="64"/>
      <c r="J317" s="64"/>
      <c r="K317" s="65"/>
      <c r="L317" s="66"/>
      <c r="M317" s="65"/>
      <c r="N317" s="65"/>
      <c r="O317" s="67"/>
      <c r="P317" s="67"/>
      <c r="R317" s="54"/>
      <c r="S317" s="54"/>
      <c r="T317" s="54"/>
      <c r="U317" s="54"/>
      <c r="V317" s="54">
        <f>SUM(R317:U317)</f>
        <v>0</v>
      </c>
    </row>
    <row r="318" spans="1:22" hidden="1" outlineLevel="1" collapsed="1">
      <c r="A318" s="148" t="s">
        <v>2191</v>
      </c>
      <c r="B318" s="149"/>
      <c r="C318" s="150">
        <v>6</v>
      </c>
      <c r="D318" s="151" t="s">
        <v>2192</v>
      </c>
      <c r="E318" s="152" t="s">
        <v>2190</v>
      </c>
      <c r="F318" s="748" t="s">
        <v>4690</v>
      </c>
      <c r="G318" s="749">
        <f>SUBTOTAL(9,G310:G315)</f>
        <v>10.299999999999999</v>
      </c>
      <c r="H318" s="155"/>
      <c r="I318" s="156">
        <f>SUBTOTAL(9,I310:I315)</f>
        <v>0.13541666666666666</v>
      </c>
      <c r="J318" s="156"/>
      <c r="K318" s="157">
        <f>SUBTOTAL(9,K310:K315)</f>
        <v>0.13541666666666663</v>
      </c>
      <c r="L318" s="157">
        <f>SUBTOTAL(9,L310:L315)</f>
        <v>1.2500000000000067E-2</v>
      </c>
      <c r="M318" s="157">
        <f>M315-N310</f>
        <v>0.1479166666666667</v>
      </c>
      <c r="N318" s="158" t="s">
        <v>552</v>
      </c>
      <c r="O318" s="149" t="s">
        <v>553</v>
      </c>
      <c r="P318" s="149">
        <v>2</v>
      </c>
      <c r="R318" s="761">
        <f>SUM(R309:R317)</f>
        <v>2222</v>
      </c>
      <c r="S318" s="55">
        <f>SUM(S309:S317)</f>
        <v>0</v>
      </c>
      <c r="T318" s="55">
        <f>SUM(T309:T317)</f>
        <v>0</v>
      </c>
      <c r="U318" s="55">
        <f>SUM(U309:U317)</f>
        <v>0</v>
      </c>
      <c r="V318" s="55">
        <f>SUM(V309:V317)</f>
        <v>2222</v>
      </c>
    </row>
    <row r="319" spans="1:22" hidden="1" outlineLevel="2">
      <c r="A319" s="38">
        <v>27</v>
      </c>
      <c r="B319" s="2" t="s">
        <v>799</v>
      </c>
      <c r="C319" s="38">
        <v>7</v>
      </c>
      <c r="D319" s="39" t="s">
        <v>800</v>
      </c>
      <c r="E319" s="117" t="s">
        <v>4655</v>
      </c>
      <c r="F319" s="793" t="s">
        <v>4656</v>
      </c>
      <c r="G319" s="58"/>
      <c r="H319" s="58"/>
      <c r="I319" s="59"/>
      <c r="J319" s="59"/>
      <c r="K319" s="60"/>
      <c r="L319" s="61"/>
      <c r="M319" s="60"/>
      <c r="N319" s="60"/>
      <c r="O319" s="68"/>
      <c r="P319" s="68"/>
      <c r="R319" s="52"/>
      <c r="S319" s="47"/>
      <c r="T319" s="47"/>
      <c r="U319" s="47"/>
      <c r="V319" s="47"/>
    </row>
    <row r="320" spans="1:22" hidden="1" outlineLevel="2">
      <c r="A320" s="38">
        <v>27</v>
      </c>
      <c r="B320" s="2" t="s">
        <v>768</v>
      </c>
      <c r="C320" s="38">
        <v>7</v>
      </c>
      <c r="D320" s="39" t="s">
        <v>800</v>
      </c>
      <c r="E320" s="118" t="s">
        <v>2003</v>
      </c>
      <c r="F320" s="112"/>
      <c r="G320" s="63"/>
      <c r="H320" s="63"/>
      <c r="I320" s="64"/>
      <c r="J320" s="64"/>
      <c r="K320" s="65"/>
      <c r="L320" s="66"/>
      <c r="M320" s="65"/>
      <c r="N320" s="65"/>
      <c r="O320" s="67"/>
      <c r="P320" s="67"/>
      <c r="R320" s="52"/>
      <c r="S320" s="52">
        <v>250</v>
      </c>
      <c r="T320" s="52"/>
      <c r="U320" s="52">
        <v>4860</v>
      </c>
      <c r="V320" s="52">
        <f>SUM(R320:U320)</f>
        <v>5110</v>
      </c>
    </row>
    <row r="321" spans="1:22" hidden="1" outlineLevel="2">
      <c r="A321" s="38">
        <v>27</v>
      </c>
      <c r="B321" s="2" t="s">
        <v>768</v>
      </c>
      <c r="C321" s="38">
        <v>7</v>
      </c>
      <c r="D321" s="39" t="s">
        <v>800</v>
      </c>
      <c r="E321" s="115" t="s">
        <v>1931</v>
      </c>
      <c r="F321" s="49">
        <v>155</v>
      </c>
      <c r="G321" s="141"/>
      <c r="H321" s="141">
        <v>0</v>
      </c>
      <c r="I321" s="50"/>
      <c r="J321" s="50">
        <v>0</v>
      </c>
      <c r="K321" s="142"/>
      <c r="L321" s="140"/>
      <c r="M321" s="143"/>
      <c r="N321" s="144">
        <v>0.30763888888888891</v>
      </c>
      <c r="O321" s="3"/>
      <c r="P321" s="3"/>
      <c r="R321" s="52"/>
      <c r="S321" s="52"/>
      <c r="T321" s="52"/>
      <c r="U321" s="52"/>
      <c r="V321" s="52"/>
    </row>
    <row r="322" spans="1:22" hidden="1" outlineLevel="2">
      <c r="A322" s="38">
        <v>27</v>
      </c>
      <c r="B322" s="2" t="s">
        <v>768</v>
      </c>
      <c r="C322" s="38">
        <v>7</v>
      </c>
      <c r="D322" s="39" t="s">
        <v>800</v>
      </c>
      <c r="E322" s="115" t="s">
        <v>1932</v>
      </c>
      <c r="F322" s="49">
        <v>202</v>
      </c>
      <c r="G322" s="141">
        <v>1.3</v>
      </c>
      <c r="H322" s="141">
        <f>H321+G322</f>
        <v>1.3</v>
      </c>
      <c r="I322" s="50">
        <v>1.7361111111111112E-2</v>
      </c>
      <c r="J322" s="50">
        <f>J321+I322</f>
        <v>1.7361111111111112E-2</v>
      </c>
      <c r="K322" s="142">
        <f>M322-N321</f>
        <v>1.5277777777777779E-2</v>
      </c>
      <c r="L322" s="140">
        <f>N322-M322</f>
        <v>2.7777777777777679E-3</v>
      </c>
      <c r="M322" s="143">
        <v>0.32291666666666669</v>
      </c>
      <c r="N322" s="143">
        <v>0.32569444444444445</v>
      </c>
      <c r="O322" s="3"/>
      <c r="P322" s="3"/>
      <c r="R322" s="52"/>
      <c r="S322" s="52"/>
      <c r="T322" s="52"/>
      <c r="U322" s="52"/>
      <c r="V322" s="52"/>
    </row>
    <row r="323" spans="1:22" hidden="1" outlineLevel="2">
      <c r="A323" s="38">
        <v>27</v>
      </c>
      <c r="B323" s="2" t="s">
        <v>768</v>
      </c>
      <c r="C323" s="38">
        <v>7</v>
      </c>
      <c r="D323" s="39" t="s">
        <v>800</v>
      </c>
      <c r="E323" s="115" t="s">
        <v>1934</v>
      </c>
      <c r="F323" s="49">
        <v>192</v>
      </c>
      <c r="G323" s="141">
        <v>3.2</v>
      </c>
      <c r="H323" s="141">
        <f>H322+G323</f>
        <v>4.5</v>
      </c>
      <c r="I323" s="50">
        <v>5.2083333333333336E-2</v>
      </c>
      <c r="J323" s="50">
        <f>J322+I323</f>
        <v>6.9444444444444448E-2</v>
      </c>
      <c r="K323" s="142">
        <f>M323-N322</f>
        <v>3.8888888888888862E-2</v>
      </c>
      <c r="L323" s="140">
        <f>N323-M323</f>
        <v>0</v>
      </c>
      <c r="M323" s="143">
        <v>0.36458333333333331</v>
      </c>
      <c r="N323" s="143">
        <v>0.36458333333333331</v>
      </c>
      <c r="O323" s="3"/>
      <c r="P323" s="3"/>
      <c r="R323" s="52"/>
      <c r="S323" s="52"/>
      <c r="T323" s="52"/>
      <c r="U323" s="52"/>
      <c r="V323" s="52"/>
    </row>
    <row r="324" spans="1:22" hidden="1" outlineLevel="2">
      <c r="A324" s="38">
        <v>27</v>
      </c>
      <c r="B324" s="2" t="s">
        <v>768</v>
      </c>
      <c r="C324" s="38">
        <v>7</v>
      </c>
      <c r="D324" s="39" t="s">
        <v>800</v>
      </c>
      <c r="E324" s="115" t="s">
        <v>1933</v>
      </c>
      <c r="F324" s="49">
        <v>183.2</v>
      </c>
      <c r="G324" s="141">
        <v>5.7</v>
      </c>
      <c r="H324" s="141">
        <f>H323+G324</f>
        <v>10.199999999999999</v>
      </c>
      <c r="I324" s="50">
        <v>6.25E-2</v>
      </c>
      <c r="J324" s="50">
        <f>J323+I324</f>
        <v>0.13194444444444445</v>
      </c>
      <c r="K324" s="142">
        <f>M324-N323</f>
        <v>6.4583333333333381E-2</v>
      </c>
      <c r="L324" s="140">
        <f>N324-M324</f>
        <v>0</v>
      </c>
      <c r="M324" s="143">
        <v>0.4291666666666667</v>
      </c>
      <c r="N324" s="143">
        <v>0.4291666666666667</v>
      </c>
      <c r="O324" s="3"/>
      <c r="P324" s="3"/>
      <c r="R324" s="52"/>
      <c r="S324" s="52"/>
      <c r="T324" s="52"/>
      <c r="U324" s="52"/>
      <c r="V324" s="52"/>
    </row>
    <row r="325" spans="1:22" hidden="1" outlineLevel="2">
      <c r="A325" s="38">
        <v>27</v>
      </c>
      <c r="B325" s="2" t="s">
        <v>768</v>
      </c>
      <c r="C325" s="38">
        <v>7</v>
      </c>
      <c r="D325" s="39" t="s">
        <v>800</v>
      </c>
      <c r="E325" s="115" t="s">
        <v>1961</v>
      </c>
      <c r="F325" s="49">
        <v>216</v>
      </c>
      <c r="G325" s="141">
        <v>0.6</v>
      </c>
      <c r="H325" s="141">
        <f>H324+G325</f>
        <v>10.799999999999999</v>
      </c>
      <c r="I325" s="50">
        <v>6.9444444444444441E-3</v>
      </c>
      <c r="J325" s="50">
        <f>J324+I325</f>
        <v>0.1388888888888889</v>
      </c>
      <c r="K325" s="142">
        <f>M325-N324</f>
        <v>9.7222222222221877E-3</v>
      </c>
      <c r="L325" s="140">
        <f>N325-M325</f>
        <v>7.6388888888889173E-3</v>
      </c>
      <c r="M325" s="143">
        <v>0.43888888888888888</v>
      </c>
      <c r="N325" s="143">
        <v>0.4465277777777778</v>
      </c>
      <c r="O325" s="3" t="s">
        <v>1962</v>
      </c>
      <c r="P325" s="3"/>
      <c r="R325" s="52"/>
      <c r="S325" s="52"/>
      <c r="T325" s="52"/>
      <c r="U325" s="52"/>
      <c r="V325" s="52"/>
    </row>
    <row r="326" spans="1:22" hidden="1" outlineLevel="2">
      <c r="A326" s="38">
        <v>27</v>
      </c>
      <c r="B326" s="2" t="s">
        <v>768</v>
      </c>
      <c r="C326" s="38">
        <v>7</v>
      </c>
      <c r="D326" s="39" t="s">
        <v>800</v>
      </c>
      <c r="E326" s="115" t="s">
        <v>1941</v>
      </c>
      <c r="F326" s="49">
        <v>216</v>
      </c>
      <c r="G326" s="141">
        <v>0.7</v>
      </c>
      <c r="H326" s="141">
        <f>H325+G326</f>
        <v>11.499999999999998</v>
      </c>
      <c r="I326" s="50">
        <v>6.9444444444444441E-3</v>
      </c>
      <c r="J326" s="50">
        <f>J325+I326</f>
        <v>0.14583333333333334</v>
      </c>
      <c r="K326" s="142">
        <f>M326-N325</f>
        <v>8.3333333333333037E-3</v>
      </c>
      <c r="L326" s="140"/>
      <c r="M326" s="144">
        <v>0.4548611111111111</v>
      </c>
      <c r="N326" s="143"/>
      <c r="O326" s="3"/>
      <c r="P326" s="3"/>
      <c r="R326" s="52"/>
      <c r="S326" s="52"/>
      <c r="T326" s="52"/>
      <c r="U326" s="52"/>
      <c r="V326" s="52"/>
    </row>
    <row r="327" spans="1:22" hidden="1" outlineLevel="2">
      <c r="A327" s="38">
        <v>27</v>
      </c>
      <c r="B327" s="2" t="s">
        <v>768</v>
      </c>
      <c r="C327" s="38">
        <v>7</v>
      </c>
      <c r="D327" s="39" t="s">
        <v>800</v>
      </c>
      <c r="E327" s="118" t="s">
        <v>1935</v>
      </c>
      <c r="F327" s="79" t="s">
        <v>4657</v>
      </c>
      <c r="G327" s="63"/>
      <c r="H327" s="63"/>
      <c r="I327" s="64"/>
      <c r="J327" s="64"/>
      <c r="K327" s="65"/>
      <c r="L327" s="66"/>
      <c r="M327" s="65"/>
      <c r="N327" s="65"/>
      <c r="O327" s="67"/>
      <c r="P327" s="67"/>
      <c r="R327" s="54"/>
      <c r="S327" s="54"/>
      <c r="T327" s="54"/>
      <c r="U327" s="54"/>
      <c r="V327" s="54"/>
    </row>
    <row r="328" spans="1:22" hidden="1" outlineLevel="1" collapsed="1">
      <c r="A328" s="148" t="s">
        <v>2193</v>
      </c>
      <c r="B328" s="149"/>
      <c r="C328" s="150">
        <v>7</v>
      </c>
      <c r="D328" s="151" t="s">
        <v>2194</v>
      </c>
      <c r="E328" s="152" t="s">
        <v>2195</v>
      </c>
      <c r="F328" s="748" t="s">
        <v>4691</v>
      </c>
      <c r="G328" s="749">
        <f>SUBTOTAL(9,G321:G326)</f>
        <v>11.499999999999998</v>
      </c>
      <c r="H328" s="155"/>
      <c r="I328" s="156">
        <f>SUBTOTAL(9,I321:I326)</f>
        <v>0.14583333333333334</v>
      </c>
      <c r="J328" s="156"/>
      <c r="K328" s="157">
        <f>SUBTOTAL(9,K321:K326)</f>
        <v>0.13680555555555551</v>
      </c>
      <c r="L328" s="157">
        <f>SUBTOTAL(9,L321:L326)</f>
        <v>1.0416666666666685E-2</v>
      </c>
      <c r="M328" s="157">
        <f>M326-N321</f>
        <v>0.1472222222222222</v>
      </c>
      <c r="N328" s="158" t="s">
        <v>552</v>
      </c>
      <c r="O328" s="149" t="s">
        <v>553</v>
      </c>
      <c r="P328" s="149">
        <v>2</v>
      </c>
      <c r="R328" s="55">
        <f>SUM(R319:R326)</f>
        <v>0</v>
      </c>
      <c r="S328" s="55">
        <f>SUM(S319:S326)</f>
        <v>250</v>
      </c>
      <c r="T328" s="55">
        <f>SUM(T319:T326)</f>
        <v>0</v>
      </c>
      <c r="U328" s="55">
        <f>SUM(U319:U326)</f>
        <v>4860</v>
      </c>
      <c r="V328" s="55">
        <f>SUM(V319:V326)</f>
        <v>5110</v>
      </c>
    </row>
    <row r="329" spans="1:22" hidden="1" outlineLevel="2">
      <c r="A329" s="38">
        <v>28</v>
      </c>
      <c r="B329" s="2" t="s">
        <v>799</v>
      </c>
      <c r="C329" s="38">
        <v>8</v>
      </c>
      <c r="D329" s="39" t="s">
        <v>1865</v>
      </c>
      <c r="E329" s="118" t="s">
        <v>1976</v>
      </c>
      <c r="F329" s="69"/>
      <c r="G329" s="58"/>
      <c r="H329" s="58"/>
      <c r="I329" s="59"/>
      <c r="J329" s="59"/>
      <c r="K329" s="60"/>
      <c r="L329" s="61"/>
      <c r="M329" s="60"/>
      <c r="N329" s="60"/>
      <c r="O329" s="68"/>
      <c r="P329" s="68"/>
      <c r="R329" s="47"/>
      <c r="S329" s="47"/>
      <c r="T329" s="47"/>
      <c r="U329" s="47"/>
      <c r="V329" s="47"/>
    </row>
    <row r="330" spans="1:22" hidden="1" outlineLevel="2">
      <c r="A330" s="38">
        <v>28</v>
      </c>
      <c r="B330" s="2" t="s">
        <v>768</v>
      </c>
      <c r="C330" s="38">
        <v>8</v>
      </c>
      <c r="D330" s="39" t="s">
        <v>1865</v>
      </c>
      <c r="E330" s="115" t="s">
        <v>1942</v>
      </c>
      <c r="F330" s="49">
        <v>216</v>
      </c>
      <c r="G330" s="141"/>
      <c r="H330" s="141">
        <v>0</v>
      </c>
      <c r="I330" s="50"/>
      <c r="J330" s="50">
        <v>0</v>
      </c>
      <c r="K330" s="142"/>
      <c r="L330" s="140"/>
      <c r="M330" s="143"/>
      <c r="N330" s="144">
        <v>0.4548611111111111</v>
      </c>
      <c r="O330" s="3"/>
      <c r="P330" s="3"/>
      <c r="R330" s="52"/>
      <c r="S330" s="52"/>
      <c r="T330" s="52"/>
      <c r="U330" s="52"/>
      <c r="V330" s="52"/>
    </row>
    <row r="331" spans="1:22" hidden="1" outlineLevel="2">
      <c r="A331" s="38">
        <v>28</v>
      </c>
      <c r="B331" s="2" t="s">
        <v>768</v>
      </c>
      <c r="C331" s="38">
        <v>8</v>
      </c>
      <c r="D331" s="39" t="s">
        <v>1865</v>
      </c>
      <c r="E331" s="115" t="s">
        <v>1936</v>
      </c>
      <c r="F331" s="49">
        <v>230</v>
      </c>
      <c r="G331" s="141">
        <v>0.2</v>
      </c>
      <c r="H331" s="141">
        <f t="shared" ref="H331:H337" si="62">H330+G331</f>
        <v>0.2</v>
      </c>
      <c r="I331" s="50">
        <v>3.472222222222222E-3</v>
      </c>
      <c r="J331" s="50">
        <f t="shared" ref="J331:J337" si="63">J330+I331</f>
        <v>3.472222222222222E-3</v>
      </c>
      <c r="K331" s="142">
        <f t="shared" ref="K331:K337" si="64">M331-N330</f>
        <v>3.4722222222222099E-3</v>
      </c>
      <c r="L331" s="140">
        <f t="shared" ref="L331:L336" si="65">N331-M331</f>
        <v>0</v>
      </c>
      <c r="M331" s="143">
        <v>0.45833333333333331</v>
      </c>
      <c r="N331" s="143">
        <v>0.45833333333333331</v>
      </c>
      <c r="O331" s="3"/>
      <c r="P331" s="3"/>
      <c r="R331" s="52"/>
      <c r="S331" s="52"/>
      <c r="T331" s="52"/>
      <c r="U331" s="52"/>
      <c r="V331" s="52"/>
    </row>
    <row r="332" spans="1:22" hidden="1" outlineLevel="2">
      <c r="A332" s="38">
        <v>28</v>
      </c>
      <c r="B332" s="2" t="s">
        <v>768</v>
      </c>
      <c r="C332" s="38">
        <v>8</v>
      </c>
      <c r="D332" s="39" t="s">
        <v>1865</v>
      </c>
      <c r="E332" s="115" t="s">
        <v>1937</v>
      </c>
      <c r="F332" s="49">
        <v>230</v>
      </c>
      <c r="G332" s="141">
        <v>0.5</v>
      </c>
      <c r="H332" s="141">
        <f t="shared" si="62"/>
        <v>0.7</v>
      </c>
      <c r="I332" s="50">
        <v>6.9444444444444441E-3</v>
      </c>
      <c r="J332" s="50">
        <f t="shared" si="63"/>
        <v>1.0416666666666666E-2</v>
      </c>
      <c r="K332" s="142">
        <f t="shared" si="64"/>
        <v>8.3333333333333037E-3</v>
      </c>
      <c r="L332" s="140">
        <f t="shared" si="65"/>
        <v>0</v>
      </c>
      <c r="M332" s="143">
        <v>0.46666666666666662</v>
      </c>
      <c r="N332" s="143">
        <v>0.46666666666666662</v>
      </c>
      <c r="O332" s="3"/>
      <c r="P332" s="3"/>
      <c r="R332" s="52"/>
      <c r="S332" s="52"/>
      <c r="T332" s="52"/>
      <c r="U332" s="52"/>
      <c r="V332" s="52"/>
    </row>
    <row r="333" spans="1:22" hidden="1" outlineLevel="2">
      <c r="A333" s="38">
        <v>28</v>
      </c>
      <c r="B333" s="2" t="s">
        <v>768</v>
      </c>
      <c r="C333" s="38">
        <v>8</v>
      </c>
      <c r="D333" s="39" t="s">
        <v>1865</v>
      </c>
      <c r="E333" s="115" t="s">
        <v>1938</v>
      </c>
      <c r="F333" s="49">
        <v>230</v>
      </c>
      <c r="G333" s="141">
        <v>0.1</v>
      </c>
      <c r="H333" s="141">
        <f t="shared" si="62"/>
        <v>0.79999999999999993</v>
      </c>
      <c r="I333" s="50">
        <v>3.472222222222222E-3</v>
      </c>
      <c r="J333" s="50">
        <f t="shared" si="63"/>
        <v>1.3888888888888888E-2</v>
      </c>
      <c r="K333" s="142">
        <f t="shared" si="64"/>
        <v>2.0833333333333814E-3</v>
      </c>
      <c r="L333" s="140">
        <f t="shared" si="65"/>
        <v>3.4722222222222654E-3</v>
      </c>
      <c r="M333" s="143">
        <v>0.46875</v>
      </c>
      <c r="N333" s="143">
        <v>0.47222222222222227</v>
      </c>
      <c r="O333" s="3" t="s">
        <v>1958</v>
      </c>
      <c r="P333" s="3"/>
      <c r="R333" s="52"/>
      <c r="S333" s="52"/>
      <c r="T333" s="52"/>
      <c r="U333" s="52"/>
      <c r="V333" s="52"/>
    </row>
    <row r="334" spans="1:22" hidden="1" outlineLevel="2">
      <c r="A334" s="38">
        <v>28</v>
      </c>
      <c r="B334" s="2" t="s">
        <v>768</v>
      </c>
      <c r="C334" s="38">
        <v>8</v>
      </c>
      <c r="D334" s="39" t="s">
        <v>1865</v>
      </c>
      <c r="E334" s="115" t="s">
        <v>1939</v>
      </c>
      <c r="F334" s="49">
        <v>206</v>
      </c>
      <c r="G334" s="141">
        <v>1.2</v>
      </c>
      <c r="H334" s="141">
        <f t="shared" si="62"/>
        <v>2</v>
      </c>
      <c r="I334" s="50">
        <v>1.7361111111111112E-2</v>
      </c>
      <c r="J334" s="50">
        <f t="shared" si="63"/>
        <v>3.125E-2</v>
      </c>
      <c r="K334" s="142">
        <f t="shared" si="64"/>
        <v>1.8055555555555547E-2</v>
      </c>
      <c r="L334" s="140">
        <f t="shared" si="65"/>
        <v>6.9444444444438647E-4</v>
      </c>
      <c r="M334" s="143">
        <v>0.49027777777777781</v>
      </c>
      <c r="N334" s="143">
        <v>0.4909722222222222</v>
      </c>
      <c r="O334" s="3"/>
      <c r="P334" s="3"/>
      <c r="R334" s="52"/>
      <c r="S334" s="52"/>
      <c r="T334" s="52"/>
      <c r="U334" s="52"/>
      <c r="V334" s="52"/>
    </row>
    <row r="335" spans="1:22" hidden="1" outlineLevel="2">
      <c r="A335" s="38">
        <v>28</v>
      </c>
      <c r="B335" s="2" t="s">
        <v>768</v>
      </c>
      <c r="C335" s="38">
        <v>8</v>
      </c>
      <c r="D335" s="39" t="s">
        <v>1865</v>
      </c>
      <c r="E335" s="115" t="s">
        <v>1943</v>
      </c>
      <c r="F335" s="49">
        <v>206</v>
      </c>
      <c r="G335" s="141">
        <v>1.9</v>
      </c>
      <c r="H335" s="141">
        <f t="shared" si="62"/>
        <v>3.9</v>
      </c>
      <c r="I335" s="50">
        <v>2.0833333333333332E-2</v>
      </c>
      <c r="J335" s="50">
        <f t="shared" si="63"/>
        <v>5.2083333333333329E-2</v>
      </c>
      <c r="K335" s="142">
        <f t="shared" si="64"/>
        <v>2.0138888888888984E-2</v>
      </c>
      <c r="L335" s="140">
        <f t="shared" si="65"/>
        <v>2.5694444444444353E-2</v>
      </c>
      <c r="M335" s="143">
        <v>0.51111111111111118</v>
      </c>
      <c r="N335" s="143">
        <v>0.53680555555555554</v>
      </c>
      <c r="O335" s="3" t="s">
        <v>1945</v>
      </c>
      <c r="P335" s="3"/>
      <c r="R335" s="52"/>
      <c r="S335" s="52"/>
      <c r="T335" s="52"/>
      <c r="U335" s="52"/>
      <c r="V335" s="52"/>
    </row>
    <row r="336" spans="1:22" hidden="1" outlineLevel="2">
      <c r="A336" s="38">
        <v>28</v>
      </c>
      <c r="B336" s="2" t="s">
        <v>768</v>
      </c>
      <c r="C336" s="38">
        <v>8</v>
      </c>
      <c r="D336" s="39" t="s">
        <v>1865</v>
      </c>
      <c r="E336" s="115" t="s">
        <v>1944</v>
      </c>
      <c r="F336" s="49">
        <v>369</v>
      </c>
      <c r="G336" s="141">
        <v>3</v>
      </c>
      <c r="H336" s="141">
        <f t="shared" si="62"/>
        <v>6.9</v>
      </c>
      <c r="I336" s="50">
        <v>5.2083333333333336E-2</v>
      </c>
      <c r="J336" s="50">
        <f t="shared" si="63"/>
        <v>0.10416666666666666</v>
      </c>
      <c r="K336" s="142">
        <f t="shared" si="64"/>
        <v>3.125E-2</v>
      </c>
      <c r="L336" s="140">
        <f t="shared" si="65"/>
        <v>0</v>
      </c>
      <c r="M336" s="143">
        <v>0.56805555555555554</v>
      </c>
      <c r="N336" s="143">
        <v>0.56805555555555554</v>
      </c>
      <c r="O336" s="3"/>
      <c r="P336" s="3"/>
      <c r="R336" s="52"/>
      <c r="S336" s="52"/>
      <c r="T336" s="52"/>
      <c r="U336" s="52"/>
      <c r="V336" s="52"/>
    </row>
    <row r="337" spans="1:22" hidden="1" outlineLevel="2">
      <c r="A337" s="38">
        <v>28</v>
      </c>
      <c r="B337" s="2" t="s">
        <v>768</v>
      </c>
      <c r="C337" s="38">
        <v>8</v>
      </c>
      <c r="D337" s="39" t="s">
        <v>1865</v>
      </c>
      <c r="E337" s="115" t="s">
        <v>1946</v>
      </c>
      <c r="F337" s="49">
        <v>234.6</v>
      </c>
      <c r="G337" s="141">
        <v>1.9</v>
      </c>
      <c r="H337" s="141">
        <f t="shared" si="62"/>
        <v>8.8000000000000007</v>
      </c>
      <c r="I337" s="50">
        <v>2.0833333333333332E-2</v>
      </c>
      <c r="J337" s="50">
        <f t="shared" si="63"/>
        <v>0.12499999999999999</v>
      </c>
      <c r="K337" s="142">
        <f t="shared" si="64"/>
        <v>1.8055555555555602E-2</v>
      </c>
      <c r="L337" s="140"/>
      <c r="M337" s="144">
        <v>0.58611111111111114</v>
      </c>
      <c r="N337" s="143"/>
      <c r="O337" s="3"/>
      <c r="P337" s="3"/>
      <c r="R337" s="52"/>
      <c r="S337" s="52"/>
      <c r="T337" s="52"/>
      <c r="U337" s="52"/>
      <c r="V337" s="52"/>
    </row>
    <row r="338" spans="1:22" hidden="1" outlineLevel="2">
      <c r="A338" s="38">
        <v>28</v>
      </c>
      <c r="B338" s="2" t="s">
        <v>768</v>
      </c>
      <c r="C338" s="38">
        <v>8</v>
      </c>
      <c r="D338" s="39" t="s">
        <v>1865</v>
      </c>
      <c r="E338" s="117" t="s">
        <v>1995</v>
      </c>
      <c r="F338" s="69"/>
      <c r="G338" s="58"/>
      <c r="H338" s="58"/>
      <c r="I338" s="59"/>
      <c r="J338" s="59"/>
      <c r="K338" s="60"/>
      <c r="L338" s="61"/>
      <c r="M338" s="60"/>
      <c r="N338" s="60"/>
      <c r="O338" s="62"/>
      <c r="P338" s="62"/>
      <c r="R338" s="52">
        <v>3252</v>
      </c>
      <c r="S338" s="52"/>
      <c r="T338" s="52"/>
      <c r="U338" s="52"/>
      <c r="V338" s="52">
        <f>SUM(R338:U338)</f>
        <v>3252</v>
      </c>
    </row>
    <row r="339" spans="1:22" hidden="1" outlineLevel="2">
      <c r="A339" s="38">
        <v>28</v>
      </c>
      <c r="B339" s="2" t="s">
        <v>768</v>
      </c>
      <c r="C339" s="38">
        <v>8</v>
      </c>
      <c r="D339" s="39" t="s">
        <v>1865</v>
      </c>
      <c r="E339" s="118" t="s">
        <v>1996</v>
      </c>
      <c r="F339" s="79"/>
      <c r="G339" s="63"/>
      <c r="H339" s="63"/>
      <c r="I339" s="64"/>
      <c r="J339" s="64"/>
      <c r="K339" s="65"/>
      <c r="L339" s="66"/>
      <c r="M339" s="65"/>
      <c r="N339" s="65"/>
      <c r="O339" s="67"/>
      <c r="P339" s="67"/>
      <c r="R339" s="54"/>
      <c r="S339" s="54"/>
      <c r="T339" s="54"/>
      <c r="U339" s="54"/>
      <c r="V339" s="54"/>
    </row>
    <row r="340" spans="1:22" hidden="1" outlineLevel="1" collapsed="1">
      <c r="A340" s="148" t="s">
        <v>2196</v>
      </c>
      <c r="B340" s="149"/>
      <c r="C340" s="150">
        <v>8</v>
      </c>
      <c r="D340" s="151" t="s">
        <v>2197</v>
      </c>
      <c r="E340" s="152" t="s">
        <v>2195</v>
      </c>
      <c r="F340" s="748" t="s">
        <v>4679</v>
      </c>
      <c r="G340" s="749">
        <f>SUBTOTAL(9,G330:G337)</f>
        <v>8.8000000000000007</v>
      </c>
      <c r="H340" s="155"/>
      <c r="I340" s="156">
        <f>SUBTOTAL(9,I330:I337)</f>
        <v>0.12499999999999999</v>
      </c>
      <c r="J340" s="156"/>
      <c r="K340" s="157">
        <f>SUBTOTAL(9,K330:K337)</f>
        <v>0.10138888888888903</v>
      </c>
      <c r="L340" s="157">
        <f>SUBTOTAL(9,L330:L337)</f>
        <v>2.9861111111111005E-2</v>
      </c>
      <c r="M340" s="157">
        <f>M337-N330</f>
        <v>0.13125000000000003</v>
      </c>
      <c r="N340" s="158" t="s">
        <v>552</v>
      </c>
      <c r="O340" s="149" t="s">
        <v>553</v>
      </c>
      <c r="P340" s="149">
        <v>1</v>
      </c>
      <c r="R340" s="55">
        <f>SUM(R329:R338)</f>
        <v>3252</v>
      </c>
      <c r="S340" s="55">
        <f>SUM(S329:S338)</f>
        <v>0</v>
      </c>
      <c r="T340" s="55">
        <f>SUM(T329:T338)</f>
        <v>0</v>
      </c>
      <c r="U340" s="55">
        <f>SUM(U329:U338)</f>
        <v>0</v>
      </c>
      <c r="V340" s="55">
        <f>SUM(V329:V338)</f>
        <v>3252</v>
      </c>
    </row>
    <row r="341" spans="1:22" hidden="1" outlineLevel="2">
      <c r="A341" s="38">
        <v>29</v>
      </c>
      <c r="B341" s="2" t="s">
        <v>799</v>
      </c>
      <c r="C341" s="38">
        <v>9</v>
      </c>
      <c r="D341" s="39" t="s">
        <v>89</v>
      </c>
      <c r="E341" s="118" t="s">
        <v>1977</v>
      </c>
      <c r="F341" s="69"/>
      <c r="G341" s="58"/>
      <c r="H341" s="58"/>
      <c r="I341" s="59"/>
      <c r="J341" s="59"/>
      <c r="K341" s="60"/>
      <c r="L341" s="61"/>
      <c r="M341" s="60"/>
      <c r="N341" s="60"/>
      <c r="O341" s="68"/>
      <c r="P341" s="68"/>
      <c r="R341" s="47"/>
      <c r="S341" s="47"/>
      <c r="T341" s="47"/>
      <c r="U341" s="47"/>
      <c r="V341" s="47"/>
    </row>
    <row r="342" spans="1:22" hidden="1" outlineLevel="2">
      <c r="A342" s="38">
        <v>29</v>
      </c>
      <c r="B342" s="2" t="s">
        <v>768</v>
      </c>
      <c r="C342" s="38">
        <v>9</v>
      </c>
      <c r="D342" s="39" t="s">
        <v>89</v>
      </c>
      <c r="E342" s="115" t="s">
        <v>1952</v>
      </c>
      <c r="F342" s="49">
        <v>384</v>
      </c>
      <c r="G342" s="141"/>
      <c r="H342" s="141">
        <v>0</v>
      </c>
      <c r="I342" s="50"/>
      <c r="J342" s="50">
        <v>0</v>
      </c>
      <c r="K342" s="142"/>
      <c r="L342" s="140"/>
      <c r="M342" s="143"/>
      <c r="N342" s="144">
        <v>0.5395833333333333</v>
      </c>
      <c r="O342" s="3"/>
      <c r="P342" s="3"/>
      <c r="R342" s="52"/>
      <c r="S342" s="52"/>
      <c r="T342" s="52"/>
      <c r="U342" s="52"/>
      <c r="V342" s="52"/>
    </row>
    <row r="343" spans="1:22" hidden="1" outlineLevel="2">
      <c r="A343" s="38">
        <v>29</v>
      </c>
      <c r="B343" s="2" t="s">
        <v>768</v>
      </c>
      <c r="C343" s="38">
        <v>9</v>
      </c>
      <c r="D343" s="39" t="s">
        <v>89</v>
      </c>
      <c r="E343" s="115" t="s">
        <v>1953</v>
      </c>
      <c r="F343" s="49">
        <v>343</v>
      </c>
      <c r="G343" s="141">
        <v>1.5</v>
      </c>
      <c r="H343" s="141">
        <f>H342+G343</f>
        <v>1.5</v>
      </c>
      <c r="I343" s="50">
        <v>1.7361111111111112E-2</v>
      </c>
      <c r="J343" s="50">
        <f>J342+I343</f>
        <v>1.7361111111111112E-2</v>
      </c>
      <c r="K343" s="142">
        <f>M343-N342</f>
        <v>1.5972222222222276E-2</v>
      </c>
      <c r="L343" s="140">
        <f>N343-M343</f>
        <v>5.5555555555555358E-3</v>
      </c>
      <c r="M343" s="143">
        <v>0.55555555555555558</v>
      </c>
      <c r="N343" s="143">
        <v>0.56111111111111112</v>
      </c>
      <c r="O343" s="3"/>
      <c r="P343" s="3"/>
      <c r="R343" s="52"/>
      <c r="S343" s="52"/>
      <c r="T343" s="52"/>
      <c r="U343" s="52"/>
      <c r="V343" s="52"/>
    </row>
    <row r="344" spans="1:22" hidden="1" outlineLevel="2">
      <c r="A344" s="38">
        <v>29</v>
      </c>
      <c r="B344" s="2" t="s">
        <v>768</v>
      </c>
      <c r="C344" s="38">
        <v>9</v>
      </c>
      <c r="D344" s="39" t="s">
        <v>89</v>
      </c>
      <c r="E344" s="115" t="s">
        <v>1954</v>
      </c>
      <c r="F344" s="49">
        <v>835.9</v>
      </c>
      <c r="G344" s="141">
        <v>4.0999999999999996</v>
      </c>
      <c r="H344" s="141">
        <f>H343+G344</f>
        <v>5.6</v>
      </c>
      <c r="I344" s="50">
        <v>9.375E-2</v>
      </c>
      <c r="J344" s="50">
        <f>J343+I344</f>
        <v>0.1111111111111111</v>
      </c>
      <c r="K344" s="142">
        <f>M344-N343</f>
        <v>7.6388888888888951E-2</v>
      </c>
      <c r="L344" s="140">
        <f>N344-M344</f>
        <v>1.041666666666663E-2</v>
      </c>
      <c r="M344" s="143">
        <v>0.63750000000000007</v>
      </c>
      <c r="N344" s="143">
        <v>0.6479166666666667</v>
      </c>
      <c r="O344" s="3" t="s">
        <v>1957</v>
      </c>
      <c r="P344" s="3"/>
      <c r="R344" s="52"/>
      <c r="S344" s="52"/>
      <c r="T344" s="52"/>
      <c r="U344" s="52"/>
      <c r="V344" s="52"/>
    </row>
    <row r="345" spans="1:22" hidden="1" outlineLevel="2">
      <c r="A345" s="38">
        <v>29</v>
      </c>
      <c r="B345" s="2" t="s">
        <v>768</v>
      </c>
      <c r="C345" s="38">
        <v>9</v>
      </c>
      <c r="D345" s="39" t="s">
        <v>89</v>
      </c>
      <c r="E345" s="115" t="s">
        <v>1955</v>
      </c>
      <c r="F345" s="49">
        <v>451</v>
      </c>
      <c r="G345" s="141">
        <v>3.5</v>
      </c>
      <c r="H345" s="141">
        <f>H344+G345</f>
        <v>9.1</v>
      </c>
      <c r="I345" s="50">
        <v>6.25E-2</v>
      </c>
      <c r="J345" s="50">
        <f>J344+I345</f>
        <v>0.1736111111111111</v>
      </c>
      <c r="K345" s="142">
        <f>M345-N344</f>
        <v>4.0277777777777746E-2</v>
      </c>
      <c r="L345" s="140">
        <f>N345-M345</f>
        <v>0</v>
      </c>
      <c r="M345" s="143">
        <v>0.68819444444444444</v>
      </c>
      <c r="N345" s="143">
        <v>0.68819444444444444</v>
      </c>
      <c r="O345" s="3"/>
      <c r="P345" s="3"/>
      <c r="R345" s="52"/>
      <c r="S345" s="52"/>
      <c r="T345" s="52"/>
      <c r="U345" s="52"/>
      <c r="V345" s="52"/>
    </row>
    <row r="346" spans="1:22" hidden="1" outlineLevel="2">
      <c r="A346" s="38">
        <v>29</v>
      </c>
      <c r="B346" s="2" t="s">
        <v>768</v>
      </c>
      <c r="C346" s="38">
        <v>9</v>
      </c>
      <c r="D346" s="39" t="s">
        <v>89</v>
      </c>
      <c r="E346" s="115" t="s">
        <v>1956</v>
      </c>
      <c r="F346" s="49">
        <v>369</v>
      </c>
      <c r="G346" s="141">
        <v>0.3</v>
      </c>
      <c r="H346" s="141">
        <f>H345+G346</f>
        <v>9.4</v>
      </c>
      <c r="I346" s="50">
        <v>1.0416666666666666E-2</v>
      </c>
      <c r="J346" s="50">
        <f>J345+I346</f>
        <v>0.18402777777777776</v>
      </c>
      <c r="K346" s="142">
        <f>M346-N345</f>
        <v>9.7222222222221877E-3</v>
      </c>
      <c r="L346" s="140">
        <f>N346-M346</f>
        <v>0</v>
      </c>
      <c r="M346" s="143">
        <v>0.69791666666666663</v>
      </c>
      <c r="N346" s="143">
        <v>0.69791666666666663</v>
      </c>
      <c r="O346" s="3"/>
      <c r="P346" s="3"/>
      <c r="R346" s="52"/>
      <c r="S346" s="52"/>
      <c r="T346" s="52"/>
      <c r="U346" s="52"/>
      <c r="V346" s="52"/>
    </row>
    <row r="347" spans="1:22" hidden="1" outlineLevel="2">
      <c r="A347" s="38">
        <v>29</v>
      </c>
      <c r="B347" s="2" t="s">
        <v>768</v>
      </c>
      <c r="C347" s="38">
        <v>9</v>
      </c>
      <c r="D347" s="39" t="s">
        <v>89</v>
      </c>
      <c r="E347" s="115" t="s">
        <v>1940</v>
      </c>
      <c r="F347" s="49">
        <v>234.6</v>
      </c>
      <c r="G347" s="141">
        <v>1.9</v>
      </c>
      <c r="H347" s="141">
        <f>H346+G347</f>
        <v>11.3</v>
      </c>
      <c r="I347" s="50">
        <v>2.0833333333333332E-2</v>
      </c>
      <c r="J347" s="50">
        <f>J346+I347</f>
        <v>0.2048611111111111</v>
      </c>
      <c r="K347" s="142">
        <f>M347-N346</f>
        <v>2.083333333333337E-2</v>
      </c>
      <c r="L347" s="140"/>
      <c r="M347" s="144">
        <v>0.71875</v>
      </c>
      <c r="N347" s="143"/>
      <c r="O347" s="3"/>
      <c r="P347" s="3"/>
      <c r="R347" s="52"/>
      <c r="S347" s="52"/>
      <c r="T347" s="52"/>
      <c r="U347" s="52"/>
      <c r="V347" s="52"/>
    </row>
    <row r="348" spans="1:22" hidden="1" outlineLevel="2">
      <c r="A348" s="38">
        <v>29</v>
      </c>
      <c r="B348" s="2" t="s">
        <v>768</v>
      </c>
      <c r="C348" s="38">
        <v>9</v>
      </c>
      <c r="D348" s="39" t="s">
        <v>89</v>
      </c>
      <c r="E348" s="118" t="s">
        <v>4881</v>
      </c>
      <c r="F348" s="79"/>
      <c r="G348" s="63"/>
      <c r="H348" s="63"/>
      <c r="I348" s="64"/>
      <c r="J348" s="64"/>
      <c r="K348" s="65"/>
      <c r="L348" s="66"/>
      <c r="M348" s="65"/>
      <c r="N348" s="65"/>
      <c r="O348" s="67"/>
      <c r="P348" s="67"/>
      <c r="R348" s="54"/>
      <c r="S348" s="54"/>
      <c r="T348" s="54"/>
      <c r="U348" s="54"/>
      <c r="V348" s="54"/>
    </row>
    <row r="349" spans="1:22" hidden="1" outlineLevel="1" collapsed="1">
      <c r="A349" s="148" t="s">
        <v>2198</v>
      </c>
      <c r="B349" s="149"/>
      <c r="C349" s="150">
        <v>9</v>
      </c>
      <c r="D349" s="151" t="s">
        <v>2199</v>
      </c>
      <c r="E349" s="152" t="s">
        <v>2200</v>
      </c>
      <c r="F349" s="748" t="s">
        <v>4692</v>
      </c>
      <c r="G349" s="749">
        <f>SUBTOTAL(9,G342:G347)</f>
        <v>11.3</v>
      </c>
      <c r="H349" s="153" t="s">
        <v>4008</v>
      </c>
      <c r="I349" s="156">
        <f>SUBTOTAL(9,I342:I347)</f>
        <v>0.2048611111111111</v>
      </c>
      <c r="J349" s="156"/>
      <c r="K349" s="157">
        <f>SUBTOTAL(9,K342:K347)</f>
        <v>0.16319444444444453</v>
      </c>
      <c r="L349" s="157">
        <f>SUBTOTAL(9,L342:L347)</f>
        <v>1.5972222222222165E-2</v>
      </c>
      <c r="M349" s="157">
        <f>M347-N342</f>
        <v>0.1791666666666667</v>
      </c>
      <c r="N349" s="158" t="s">
        <v>552</v>
      </c>
      <c r="O349" s="149" t="s">
        <v>553</v>
      </c>
      <c r="P349" s="149">
        <v>3</v>
      </c>
      <c r="R349" s="55">
        <f>SUM(R341:R347)</f>
        <v>0</v>
      </c>
      <c r="S349" s="55">
        <f>SUM(S341:S347)</f>
        <v>0</v>
      </c>
      <c r="T349" s="55">
        <f>SUM(T341:T347)</f>
        <v>0</v>
      </c>
      <c r="U349" s="55">
        <f>SUM(U341:U347)</f>
        <v>0</v>
      </c>
      <c r="V349" s="55">
        <f>SUM(V341:V347)</f>
        <v>0</v>
      </c>
    </row>
    <row r="350" spans="1:22" hidden="1" outlineLevel="2">
      <c r="A350" s="38">
        <v>30</v>
      </c>
      <c r="B350" s="2" t="s">
        <v>799</v>
      </c>
      <c r="C350" s="38">
        <v>10</v>
      </c>
      <c r="D350" s="39" t="s">
        <v>1868</v>
      </c>
      <c r="E350" s="117" t="s">
        <v>1997</v>
      </c>
      <c r="F350" s="69"/>
      <c r="G350" s="58"/>
      <c r="H350" s="58"/>
      <c r="I350" s="59"/>
      <c r="J350" s="59"/>
      <c r="K350" s="60"/>
      <c r="L350" s="61"/>
      <c r="M350" s="60"/>
      <c r="N350" s="60"/>
      <c r="O350" s="68"/>
      <c r="P350" s="68"/>
      <c r="R350" s="47"/>
      <c r="S350" s="47"/>
      <c r="T350" s="47"/>
      <c r="U350" s="47"/>
      <c r="V350" s="47"/>
    </row>
    <row r="351" spans="1:22" hidden="1" outlineLevel="2">
      <c r="A351" s="38">
        <v>30</v>
      </c>
      <c r="B351" s="2" t="s">
        <v>768</v>
      </c>
      <c r="C351" s="38">
        <v>10</v>
      </c>
      <c r="D351" s="39" t="s">
        <v>1868</v>
      </c>
      <c r="E351" s="118" t="s">
        <v>1998</v>
      </c>
      <c r="F351" s="79"/>
      <c r="G351" s="63"/>
      <c r="H351" s="63"/>
      <c r="I351" s="64"/>
      <c r="J351" s="64"/>
      <c r="K351" s="65"/>
      <c r="L351" s="66"/>
      <c r="M351" s="65"/>
      <c r="N351" s="65"/>
      <c r="O351" s="67"/>
      <c r="P351" s="67"/>
      <c r="R351" s="52">
        <v>2546</v>
      </c>
      <c r="S351" s="52"/>
      <c r="T351" s="52">
        <v>1810</v>
      </c>
      <c r="U351" s="52"/>
      <c r="V351" s="52">
        <f>SUM(R351:U351)</f>
        <v>4356</v>
      </c>
    </row>
    <row r="352" spans="1:22" hidden="1" outlineLevel="2">
      <c r="A352" s="38">
        <v>30</v>
      </c>
      <c r="B352" s="2" t="s">
        <v>768</v>
      </c>
      <c r="C352" s="38">
        <v>10</v>
      </c>
      <c r="D352" s="39" t="s">
        <v>1868</v>
      </c>
      <c r="E352" s="115" t="s">
        <v>91</v>
      </c>
      <c r="F352" s="49">
        <v>430</v>
      </c>
      <c r="G352" s="141"/>
      <c r="H352" s="141">
        <v>0</v>
      </c>
      <c r="I352" s="50"/>
      <c r="J352" s="50">
        <v>0</v>
      </c>
      <c r="K352" s="142"/>
      <c r="L352" s="140"/>
      <c r="M352" s="143"/>
      <c r="N352" s="144">
        <v>0.3888888888888889</v>
      </c>
      <c r="O352" s="3"/>
      <c r="P352" s="3"/>
      <c r="R352" s="52"/>
      <c r="S352" s="52"/>
      <c r="T352" s="52"/>
      <c r="U352" s="52"/>
      <c r="V352" s="52"/>
    </row>
    <row r="353" spans="1:22" hidden="1" outlineLevel="2">
      <c r="A353" s="38">
        <v>30</v>
      </c>
      <c r="B353" s="2" t="s">
        <v>768</v>
      </c>
      <c r="C353" s="38">
        <v>10</v>
      </c>
      <c r="D353" s="39" t="s">
        <v>1868</v>
      </c>
      <c r="E353" s="115" t="s">
        <v>1948</v>
      </c>
      <c r="F353" s="49">
        <v>727.7</v>
      </c>
      <c r="G353" s="141">
        <v>3.2</v>
      </c>
      <c r="H353" s="141">
        <f>H352+G353</f>
        <v>3.2</v>
      </c>
      <c r="I353" s="50">
        <v>7.2916666666666671E-2</v>
      </c>
      <c r="J353" s="50">
        <f>J352+I353</f>
        <v>7.2916666666666671E-2</v>
      </c>
      <c r="K353" s="142">
        <f>M353-N352</f>
        <v>4.7222222222222221E-2</v>
      </c>
      <c r="L353" s="140">
        <f>N353-M353</f>
        <v>2.0833333333333814E-3</v>
      </c>
      <c r="M353" s="143">
        <v>0.43611111111111112</v>
      </c>
      <c r="N353" s="143">
        <v>0.4381944444444445</v>
      </c>
      <c r="O353" s="3"/>
      <c r="P353" s="3"/>
      <c r="R353" s="52"/>
      <c r="S353" s="52"/>
      <c r="T353" s="52"/>
      <c r="U353" s="52"/>
      <c r="V353" s="52"/>
    </row>
    <row r="354" spans="1:22" hidden="1" outlineLevel="2">
      <c r="A354" s="38">
        <v>30</v>
      </c>
      <c r="B354" s="2" t="s">
        <v>768</v>
      </c>
      <c r="C354" s="38">
        <v>10</v>
      </c>
      <c r="D354" s="39" t="s">
        <v>1868</v>
      </c>
      <c r="E354" s="115" t="s">
        <v>1959</v>
      </c>
      <c r="F354" s="49">
        <v>865.5</v>
      </c>
      <c r="G354" s="141">
        <v>1.2</v>
      </c>
      <c r="H354" s="141">
        <f>H353+G354</f>
        <v>4.4000000000000004</v>
      </c>
      <c r="I354" s="50">
        <v>3.8194444444444441E-2</v>
      </c>
      <c r="J354" s="50">
        <f>J353+I354</f>
        <v>0.1111111111111111</v>
      </c>
      <c r="K354" s="142">
        <f>M354-N353</f>
        <v>2.2222222222222199E-2</v>
      </c>
      <c r="L354" s="140">
        <f>N354-M354</f>
        <v>1.1805555555555569E-2</v>
      </c>
      <c r="M354" s="143">
        <v>0.4604166666666667</v>
      </c>
      <c r="N354" s="143">
        <v>0.47222222222222227</v>
      </c>
      <c r="O354" s="3" t="s">
        <v>1960</v>
      </c>
      <c r="P354" s="3"/>
      <c r="R354" s="52"/>
      <c r="S354" s="52"/>
      <c r="T354" s="52"/>
      <c r="U354" s="52"/>
      <c r="V354" s="52"/>
    </row>
    <row r="355" spans="1:22" hidden="1" outlineLevel="2">
      <c r="A355" s="38">
        <v>30</v>
      </c>
      <c r="B355" s="2" t="s">
        <v>768</v>
      </c>
      <c r="C355" s="38">
        <v>10</v>
      </c>
      <c r="D355" s="39" t="s">
        <v>1868</v>
      </c>
      <c r="E355" s="115" t="s">
        <v>1949</v>
      </c>
      <c r="F355" s="49">
        <v>742</v>
      </c>
      <c r="G355" s="141">
        <v>0.6</v>
      </c>
      <c r="H355" s="141">
        <f>H354+G355</f>
        <v>5</v>
      </c>
      <c r="I355" s="50">
        <v>2.0833333333333332E-2</v>
      </c>
      <c r="J355" s="50">
        <f>J354+I355</f>
        <v>0.13194444444444445</v>
      </c>
      <c r="K355" s="142">
        <f>M355-N354</f>
        <v>1.5277777777777724E-2</v>
      </c>
      <c r="L355" s="140">
        <f>N355-M355</f>
        <v>0</v>
      </c>
      <c r="M355" s="143">
        <v>0.48749999999999999</v>
      </c>
      <c r="N355" s="143">
        <v>0.48749999999999999</v>
      </c>
      <c r="O355" s="3"/>
      <c r="P355" s="3"/>
      <c r="R355" s="52"/>
      <c r="S355" s="52"/>
      <c r="T355" s="52"/>
      <c r="U355" s="52"/>
      <c r="V355" s="52"/>
    </row>
    <row r="356" spans="1:22" hidden="1" outlineLevel="2">
      <c r="A356" s="38">
        <v>30</v>
      </c>
      <c r="B356" s="2" t="s">
        <v>768</v>
      </c>
      <c r="C356" s="38">
        <v>10</v>
      </c>
      <c r="D356" s="39" t="s">
        <v>1868</v>
      </c>
      <c r="E356" s="115" t="s">
        <v>1950</v>
      </c>
      <c r="F356" s="49">
        <v>628.79999999999995</v>
      </c>
      <c r="G356" s="141">
        <v>1.1000000000000001</v>
      </c>
      <c r="H356" s="141">
        <f>H355+G356</f>
        <v>6.1</v>
      </c>
      <c r="I356" s="50">
        <v>1.7361111111111112E-2</v>
      </c>
      <c r="J356" s="50">
        <f>J355+I356</f>
        <v>0.14930555555555555</v>
      </c>
      <c r="K356" s="142">
        <f>M356-N355</f>
        <v>1.2500000000000011E-2</v>
      </c>
      <c r="L356" s="140">
        <f>N356-M356</f>
        <v>0</v>
      </c>
      <c r="M356" s="143">
        <v>0.5</v>
      </c>
      <c r="N356" s="143">
        <v>0.5</v>
      </c>
      <c r="O356" s="3"/>
      <c r="P356" s="3"/>
      <c r="R356" s="52"/>
      <c r="S356" s="52"/>
      <c r="T356" s="52"/>
      <c r="U356" s="52"/>
      <c r="V356" s="52"/>
    </row>
    <row r="357" spans="1:22" hidden="1" outlineLevel="2">
      <c r="A357" s="38">
        <v>30</v>
      </c>
      <c r="B357" s="2" t="s">
        <v>768</v>
      </c>
      <c r="C357" s="38">
        <v>10</v>
      </c>
      <c r="D357" s="39" t="s">
        <v>1868</v>
      </c>
      <c r="E357" s="115" t="s">
        <v>1951</v>
      </c>
      <c r="F357" s="49">
        <v>384</v>
      </c>
      <c r="G357" s="141">
        <v>3.5</v>
      </c>
      <c r="H357" s="141">
        <f>H356+G357</f>
        <v>9.6</v>
      </c>
      <c r="I357" s="50">
        <v>3.8194444444444441E-2</v>
      </c>
      <c r="J357" s="50">
        <f>J356+I357</f>
        <v>0.1875</v>
      </c>
      <c r="K357" s="142">
        <f>M357-N356</f>
        <v>3.472222222222221E-2</v>
      </c>
      <c r="L357" s="140"/>
      <c r="M357" s="144">
        <v>0.53472222222222221</v>
      </c>
      <c r="N357" s="143"/>
      <c r="O357" s="3"/>
      <c r="P357" s="3"/>
      <c r="R357" s="52"/>
      <c r="S357" s="52"/>
      <c r="T357" s="52"/>
      <c r="U357" s="52"/>
      <c r="V357" s="52"/>
    </row>
    <row r="358" spans="1:22" hidden="1" outlineLevel="2">
      <c r="A358" s="38">
        <v>30</v>
      </c>
      <c r="B358" s="2" t="s">
        <v>768</v>
      </c>
      <c r="C358" s="38">
        <v>10</v>
      </c>
      <c r="D358" s="39" t="s">
        <v>1868</v>
      </c>
      <c r="E358" s="118" t="s">
        <v>1947</v>
      </c>
      <c r="F358" s="79"/>
      <c r="G358" s="63"/>
      <c r="H358" s="63"/>
      <c r="I358" s="64"/>
      <c r="J358" s="64"/>
      <c r="K358" s="65"/>
      <c r="L358" s="66"/>
      <c r="M358" s="65"/>
      <c r="N358" s="65"/>
      <c r="O358" s="67"/>
      <c r="P358" s="67"/>
      <c r="R358" s="54"/>
      <c r="S358" s="54"/>
      <c r="T358" s="54"/>
      <c r="U358" s="54"/>
      <c r="V358" s="54"/>
    </row>
    <row r="359" spans="1:22" hidden="1" outlineLevel="1" collapsed="1">
      <c r="A359" s="148" t="s">
        <v>2201</v>
      </c>
      <c r="B359" s="149"/>
      <c r="C359" s="150">
        <v>10</v>
      </c>
      <c r="D359" s="151" t="s">
        <v>2202</v>
      </c>
      <c r="E359" s="152" t="s">
        <v>2200</v>
      </c>
      <c r="F359" s="748" t="s">
        <v>4693</v>
      </c>
      <c r="G359" s="749">
        <f>SUBTOTAL(9,G352:G357)</f>
        <v>9.6</v>
      </c>
      <c r="H359" s="153" t="s">
        <v>4008</v>
      </c>
      <c r="I359" s="156">
        <f>SUBTOTAL(9,I352:I357)</f>
        <v>0.1875</v>
      </c>
      <c r="J359" s="156"/>
      <c r="K359" s="157">
        <f>SUBTOTAL(9,K352:K357)</f>
        <v>0.13194444444444436</v>
      </c>
      <c r="L359" s="157">
        <f>SUBTOTAL(9,L352:L357)</f>
        <v>1.3888888888888951E-2</v>
      </c>
      <c r="M359" s="157">
        <f>M357-N352</f>
        <v>0.14583333333333331</v>
      </c>
      <c r="N359" s="158" t="s">
        <v>552</v>
      </c>
      <c r="O359" s="149" t="s">
        <v>553</v>
      </c>
      <c r="P359" s="149">
        <v>3</v>
      </c>
      <c r="R359" s="55">
        <f>SUM(R350:R357)</f>
        <v>2546</v>
      </c>
      <c r="S359" s="55">
        <f>SUM(S350:S357)</f>
        <v>0</v>
      </c>
      <c r="T359" s="55">
        <f>SUM(T350:T357)</f>
        <v>1810</v>
      </c>
      <c r="U359" s="55">
        <f>SUM(U350:U357)</f>
        <v>0</v>
      </c>
      <c r="V359" s="55">
        <f>SUM(V350:V357)</f>
        <v>4356</v>
      </c>
    </row>
    <row r="360" spans="1:22" hidden="1" outlineLevel="2">
      <c r="A360" s="38">
        <v>31</v>
      </c>
      <c r="B360" s="2" t="s">
        <v>799</v>
      </c>
      <c r="C360" s="38">
        <v>11</v>
      </c>
      <c r="D360" s="39" t="s">
        <v>1831</v>
      </c>
      <c r="E360" s="117" t="s">
        <v>1967</v>
      </c>
      <c r="F360" s="69"/>
      <c r="G360" s="58"/>
      <c r="H360" s="58"/>
      <c r="I360" s="59"/>
      <c r="J360" s="59"/>
      <c r="K360" s="60"/>
      <c r="L360" s="61"/>
      <c r="M360" s="60"/>
      <c r="N360" s="60"/>
      <c r="O360" s="68"/>
      <c r="P360" s="68"/>
      <c r="R360" s="47"/>
      <c r="S360" s="47"/>
      <c r="T360" s="47"/>
      <c r="U360" s="47"/>
      <c r="V360" s="47"/>
    </row>
    <row r="361" spans="1:22" hidden="1" outlineLevel="2">
      <c r="A361" s="38">
        <v>31</v>
      </c>
      <c r="B361" s="2" t="s">
        <v>768</v>
      </c>
      <c r="C361" s="38">
        <v>11</v>
      </c>
      <c r="D361" s="39" t="s">
        <v>1831</v>
      </c>
      <c r="E361" s="115" t="s">
        <v>1833</v>
      </c>
      <c r="F361" s="49">
        <v>400</v>
      </c>
      <c r="G361" s="141"/>
      <c r="H361" s="141">
        <v>0</v>
      </c>
      <c r="I361" s="50"/>
      <c r="J361" s="50">
        <v>0</v>
      </c>
      <c r="K361" s="142"/>
      <c r="L361" s="140"/>
      <c r="M361" s="143"/>
      <c r="N361" s="144">
        <v>0.49513888888888885</v>
      </c>
      <c r="O361" s="3"/>
      <c r="P361" s="3"/>
      <c r="R361" s="52"/>
      <c r="S361" s="52"/>
      <c r="T361" s="52"/>
      <c r="U361" s="52"/>
      <c r="V361" s="52"/>
    </row>
    <row r="362" spans="1:22" hidden="1" outlineLevel="2">
      <c r="A362" s="38">
        <v>31</v>
      </c>
      <c r="B362" s="2" t="s">
        <v>768</v>
      </c>
      <c r="C362" s="38">
        <v>11</v>
      </c>
      <c r="D362" s="39" t="s">
        <v>1831</v>
      </c>
      <c r="E362" s="115" t="s">
        <v>1837</v>
      </c>
      <c r="F362" s="49">
        <v>361</v>
      </c>
      <c r="G362" s="141">
        <v>2.2000000000000002</v>
      </c>
      <c r="H362" s="141">
        <f>H361+G362</f>
        <v>2.2000000000000002</v>
      </c>
      <c r="I362" s="50">
        <v>3.8194444444444441E-2</v>
      </c>
      <c r="J362" s="50">
        <f>J361+I362</f>
        <v>3.8194444444444441E-2</v>
      </c>
      <c r="K362" s="142">
        <f>M362-N361</f>
        <v>2.1527777777777868E-2</v>
      </c>
      <c r="L362" s="140">
        <f>N362-M362</f>
        <v>0</v>
      </c>
      <c r="M362" s="143">
        <v>0.51666666666666672</v>
      </c>
      <c r="N362" s="143">
        <v>0.51666666666666672</v>
      </c>
      <c r="O362" s="3"/>
      <c r="P362" s="3"/>
      <c r="R362" s="52"/>
      <c r="S362" s="52"/>
      <c r="T362" s="52"/>
      <c r="U362" s="52"/>
      <c r="V362" s="52"/>
    </row>
    <row r="363" spans="1:22" hidden="1" outlineLevel="2">
      <c r="A363" s="38">
        <v>31</v>
      </c>
      <c r="B363" s="2" t="s">
        <v>768</v>
      </c>
      <c r="C363" s="38">
        <v>11</v>
      </c>
      <c r="D363" s="39" t="s">
        <v>1831</v>
      </c>
      <c r="E363" s="115" t="s">
        <v>1838</v>
      </c>
      <c r="F363" s="49">
        <v>400</v>
      </c>
      <c r="G363" s="141">
        <v>0.9</v>
      </c>
      <c r="H363" s="141">
        <f>H362+G363</f>
        <v>3.1</v>
      </c>
      <c r="I363" s="50">
        <v>1.7361111111111112E-2</v>
      </c>
      <c r="J363" s="50">
        <f>J362+I363</f>
        <v>5.5555555555555552E-2</v>
      </c>
      <c r="K363" s="142">
        <f>M363-N362</f>
        <v>2.7083333333333348E-2</v>
      </c>
      <c r="L363" s="140">
        <f>N363-M363</f>
        <v>0</v>
      </c>
      <c r="M363" s="143">
        <v>0.54375000000000007</v>
      </c>
      <c r="N363" s="143">
        <v>0.54375000000000007</v>
      </c>
      <c r="O363" s="3"/>
      <c r="P363" s="3"/>
      <c r="R363" s="52"/>
      <c r="S363" s="52"/>
      <c r="T363" s="52"/>
      <c r="U363" s="52"/>
      <c r="V363" s="52"/>
    </row>
    <row r="364" spans="1:22" hidden="1" outlineLevel="2">
      <c r="A364" s="38">
        <v>31</v>
      </c>
      <c r="B364" s="2" t="s">
        <v>768</v>
      </c>
      <c r="C364" s="38">
        <v>11</v>
      </c>
      <c r="D364" s="39" t="s">
        <v>1831</v>
      </c>
      <c r="E364" s="115" t="s">
        <v>1839</v>
      </c>
      <c r="F364" s="49">
        <v>417</v>
      </c>
      <c r="G364" s="141">
        <v>3.6</v>
      </c>
      <c r="H364" s="141">
        <f>H363+G364</f>
        <v>6.7</v>
      </c>
      <c r="I364" s="50">
        <v>5.2083333333333336E-2</v>
      </c>
      <c r="J364" s="50">
        <f>J363+I364</f>
        <v>0.1076388888888889</v>
      </c>
      <c r="K364" s="142">
        <f>M364-N363</f>
        <v>4.3055555555555514E-2</v>
      </c>
      <c r="L364" s="140">
        <f>N364-M364</f>
        <v>0</v>
      </c>
      <c r="M364" s="143">
        <v>0.58680555555555558</v>
      </c>
      <c r="N364" s="143">
        <v>0.58680555555555558</v>
      </c>
      <c r="O364" s="3"/>
      <c r="P364" s="3"/>
      <c r="R364" s="52"/>
      <c r="S364" s="52"/>
      <c r="T364" s="52"/>
      <c r="U364" s="52"/>
      <c r="V364" s="52"/>
    </row>
    <row r="365" spans="1:22" hidden="1" outlineLevel="2">
      <c r="A365" s="38">
        <v>31</v>
      </c>
      <c r="B365" s="2" t="s">
        <v>768</v>
      </c>
      <c r="C365" s="38">
        <v>11</v>
      </c>
      <c r="D365" s="39" t="s">
        <v>1831</v>
      </c>
      <c r="E365" s="115" t="s">
        <v>1842</v>
      </c>
      <c r="F365" s="49">
        <v>512</v>
      </c>
      <c r="G365" s="141">
        <v>0.8</v>
      </c>
      <c r="H365" s="141">
        <f>H364+G365</f>
        <v>7.5</v>
      </c>
      <c r="I365" s="50">
        <v>1.7361111111111112E-2</v>
      </c>
      <c r="J365" s="50">
        <f>J364+I365</f>
        <v>0.125</v>
      </c>
      <c r="K365" s="142">
        <f>M365-N364</f>
        <v>1.388888888888884E-2</v>
      </c>
      <c r="L365" s="140">
        <f>N365-M365</f>
        <v>7.6388888888888618E-3</v>
      </c>
      <c r="M365" s="143">
        <v>0.60069444444444442</v>
      </c>
      <c r="N365" s="143">
        <v>0.60833333333333328</v>
      </c>
      <c r="O365" s="3" t="s">
        <v>91</v>
      </c>
      <c r="P365" s="3"/>
      <c r="R365" s="52"/>
      <c r="S365" s="52"/>
      <c r="T365" s="52"/>
      <c r="U365" s="52"/>
      <c r="V365" s="52"/>
    </row>
    <row r="366" spans="1:22" hidden="1" outlineLevel="2">
      <c r="A366" s="38">
        <v>31</v>
      </c>
      <c r="B366" s="2" t="s">
        <v>768</v>
      </c>
      <c r="C366" s="38">
        <v>11</v>
      </c>
      <c r="D366" s="39" t="s">
        <v>1831</v>
      </c>
      <c r="E366" s="115" t="s">
        <v>1840</v>
      </c>
      <c r="F366" s="49"/>
      <c r="G366" s="141">
        <v>4</v>
      </c>
      <c r="H366" s="141">
        <f>H365+G366</f>
        <v>11.5</v>
      </c>
      <c r="I366" s="50">
        <v>4.1666666666666664E-2</v>
      </c>
      <c r="J366" s="50">
        <f>J365+I366</f>
        <v>0.16666666666666666</v>
      </c>
      <c r="K366" s="142">
        <f>M366-N365</f>
        <v>3.7500000000000089E-2</v>
      </c>
      <c r="L366" s="140"/>
      <c r="M366" s="144">
        <v>0.64583333333333337</v>
      </c>
      <c r="N366" s="143"/>
      <c r="O366" s="3"/>
      <c r="P366" s="3"/>
      <c r="R366" s="52"/>
      <c r="S366" s="52"/>
      <c r="T366" s="52"/>
      <c r="U366" s="52"/>
      <c r="V366" s="52"/>
    </row>
    <row r="367" spans="1:22" hidden="1" outlineLevel="2">
      <c r="A367" s="38">
        <v>31</v>
      </c>
      <c r="B367" s="2" t="s">
        <v>768</v>
      </c>
      <c r="C367" s="38">
        <v>11</v>
      </c>
      <c r="D367" s="39" t="s">
        <v>1831</v>
      </c>
      <c r="E367" s="117" t="s">
        <v>1972</v>
      </c>
      <c r="F367" s="69"/>
      <c r="G367" s="58"/>
      <c r="H367" s="58"/>
      <c r="I367" s="59"/>
      <c r="J367" s="59"/>
      <c r="K367" s="60"/>
      <c r="L367" s="61"/>
      <c r="M367" s="60"/>
      <c r="N367" s="60"/>
      <c r="O367" s="62"/>
      <c r="P367" s="62"/>
      <c r="R367" s="52">
        <v>2546</v>
      </c>
      <c r="S367" s="52"/>
      <c r="T367" s="52"/>
      <c r="U367" s="52"/>
      <c r="V367" s="52">
        <f>SUM(R367:U367)</f>
        <v>2546</v>
      </c>
    </row>
    <row r="368" spans="1:22" hidden="1" outlineLevel="2">
      <c r="A368" s="38">
        <v>31</v>
      </c>
      <c r="B368" s="2" t="s">
        <v>768</v>
      </c>
      <c r="C368" s="38">
        <v>11</v>
      </c>
      <c r="D368" s="39" t="s">
        <v>1831</v>
      </c>
      <c r="E368" s="118" t="s">
        <v>1971</v>
      </c>
      <c r="F368" s="79"/>
      <c r="G368" s="63"/>
      <c r="H368" s="63"/>
      <c r="I368" s="64"/>
      <c r="J368" s="64"/>
      <c r="K368" s="65"/>
      <c r="L368" s="66"/>
      <c r="M368" s="65"/>
      <c r="N368" s="65"/>
      <c r="O368" s="67"/>
      <c r="P368" s="67"/>
      <c r="R368" s="54"/>
      <c r="S368" s="54"/>
      <c r="T368" s="54"/>
      <c r="U368" s="54"/>
      <c r="V368" s="54"/>
    </row>
    <row r="369" spans="1:22" hidden="1" outlineLevel="1" collapsed="1">
      <c r="A369" s="148" t="s">
        <v>2203</v>
      </c>
      <c r="B369" s="149"/>
      <c r="C369" s="150">
        <v>11</v>
      </c>
      <c r="D369" s="151" t="s">
        <v>2204</v>
      </c>
      <c r="E369" s="152" t="s">
        <v>2205</v>
      </c>
      <c r="F369" s="748" t="s">
        <v>4694</v>
      </c>
      <c r="G369" s="749">
        <f>SUBTOTAL(9,G361:G366)</f>
        <v>11.5</v>
      </c>
      <c r="H369" s="153" t="s">
        <v>4008</v>
      </c>
      <c r="I369" s="156">
        <f>SUBTOTAL(9,I361:I366)</f>
        <v>0.16666666666666666</v>
      </c>
      <c r="J369" s="156"/>
      <c r="K369" s="157">
        <f>SUBTOTAL(9,K361:K366)</f>
        <v>0.14305555555555566</v>
      </c>
      <c r="L369" s="157">
        <f>SUBTOTAL(9,L361:L366)</f>
        <v>7.6388888888888618E-3</v>
      </c>
      <c r="M369" s="157">
        <f>M366-N361</f>
        <v>0.15069444444444452</v>
      </c>
      <c r="N369" s="158" t="s">
        <v>552</v>
      </c>
      <c r="O369" s="149" t="s">
        <v>553</v>
      </c>
      <c r="P369" s="149">
        <v>1</v>
      </c>
      <c r="R369" s="55">
        <f>SUM(R360:R367)</f>
        <v>2546</v>
      </c>
      <c r="S369" s="55">
        <f>SUM(S360:S367)</f>
        <v>0</v>
      </c>
      <c r="T369" s="55">
        <f>SUM(T360:T367)</f>
        <v>0</v>
      </c>
      <c r="U369" s="55">
        <f>SUM(U360:U367)</f>
        <v>0</v>
      </c>
      <c r="V369" s="55">
        <f>SUM(V360:V367)</f>
        <v>2546</v>
      </c>
    </row>
    <row r="370" spans="1:22" hidden="1" outlineLevel="2">
      <c r="A370" s="38">
        <v>32</v>
      </c>
      <c r="B370" s="2" t="s">
        <v>768</v>
      </c>
      <c r="C370" s="38">
        <v>12</v>
      </c>
      <c r="D370" s="39" t="s">
        <v>1830</v>
      </c>
      <c r="E370" s="117" t="s">
        <v>1968</v>
      </c>
      <c r="F370" s="69"/>
      <c r="G370" s="58"/>
      <c r="H370" s="58"/>
      <c r="I370" s="59"/>
      <c r="J370" s="59"/>
      <c r="K370" s="60"/>
      <c r="L370" s="61"/>
      <c r="M370" s="60"/>
      <c r="N370" s="60"/>
      <c r="O370" s="68"/>
      <c r="P370" s="68"/>
      <c r="R370" s="47"/>
      <c r="S370" s="47"/>
      <c r="T370" s="47"/>
      <c r="U370" s="47"/>
      <c r="V370" s="47"/>
    </row>
    <row r="371" spans="1:22" hidden="1" outlineLevel="2">
      <c r="A371" s="38">
        <v>32</v>
      </c>
      <c r="B371" s="2" t="s">
        <v>768</v>
      </c>
      <c r="C371" s="38">
        <v>12</v>
      </c>
      <c r="D371" s="39" t="s">
        <v>1829</v>
      </c>
      <c r="E371" s="118" t="s">
        <v>1969</v>
      </c>
      <c r="F371" s="79"/>
      <c r="G371" s="63"/>
      <c r="H371" s="63"/>
      <c r="I371" s="64"/>
      <c r="J371" s="64"/>
      <c r="K371" s="65"/>
      <c r="L371" s="66"/>
      <c r="M371" s="65"/>
      <c r="N371" s="65"/>
      <c r="O371" s="67"/>
      <c r="P371" s="67"/>
      <c r="R371" s="52">
        <v>2546</v>
      </c>
      <c r="S371" s="52"/>
      <c r="T371" s="52">
        <v>1990</v>
      </c>
      <c r="U371" s="52"/>
      <c r="V371" s="52">
        <f>SUM(R371:U371)</f>
        <v>4536</v>
      </c>
    </row>
    <row r="372" spans="1:22" hidden="1" outlineLevel="2">
      <c r="A372" s="38">
        <v>32</v>
      </c>
      <c r="B372" s="2" t="s">
        <v>768</v>
      </c>
      <c r="C372" s="38">
        <v>12</v>
      </c>
      <c r="D372" s="39" t="s">
        <v>1829</v>
      </c>
      <c r="E372" s="115" t="s">
        <v>1832</v>
      </c>
      <c r="F372" s="49">
        <v>354</v>
      </c>
      <c r="G372" s="141"/>
      <c r="H372" s="141">
        <v>0</v>
      </c>
      <c r="I372" s="50"/>
      <c r="J372" s="50">
        <v>0</v>
      </c>
      <c r="K372" s="142"/>
      <c r="L372" s="140"/>
      <c r="M372" s="143"/>
      <c r="N372" s="144">
        <v>0.38819444444444445</v>
      </c>
      <c r="O372" s="3"/>
      <c r="P372" s="3"/>
      <c r="R372" s="52"/>
      <c r="S372" s="52"/>
      <c r="T372" s="52"/>
      <c r="U372" s="52"/>
      <c r="V372" s="52"/>
    </row>
    <row r="373" spans="1:22" hidden="1" outlineLevel="2">
      <c r="A373" s="38">
        <v>32</v>
      </c>
      <c r="B373" s="2" t="s">
        <v>768</v>
      </c>
      <c r="C373" s="38">
        <v>12</v>
      </c>
      <c r="D373" s="39" t="s">
        <v>1829</v>
      </c>
      <c r="E373" s="115" t="s">
        <v>1841</v>
      </c>
      <c r="F373" s="49">
        <v>422</v>
      </c>
      <c r="G373" s="141">
        <v>1.4</v>
      </c>
      <c r="H373" s="141">
        <f>H372+G373</f>
        <v>1.4</v>
      </c>
      <c r="I373" s="50">
        <v>2.7777777777777776E-2</v>
      </c>
      <c r="J373" s="50">
        <f>J372+I373</f>
        <v>2.7777777777777776E-2</v>
      </c>
      <c r="K373" s="142">
        <f>M373-N372</f>
        <v>1.6666666666666663E-2</v>
      </c>
      <c r="L373" s="140">
        <f>N373-M373</f>
        <v>6.9444444444444198E-3</v>
      </c>
      <c r="M373" s="143">
        <v>0.40486111111111112</v>
      </c>
      <c r="N373" s="143">
        <v>0.41180555555555554</v>
      </c>
      <c r="O373" s="3" t="s">
        <v>93</v>
      </c>
      <c r="P373" s="3"/>
      <c r="R373" s="52"/>
      <c r="S373" s="52"/>
      <c r="T373" s="52"/>
      <c r="U373" s="52"/>
      <c r="V373" s="52"/>
    </row>
    <row r="374" spans="1:22" hidden="1" outlineLevel="2">
      <c r="A374" s="38">
        <v>32</v>
      </c>
      <c r="B374" s="2" t="s">
        <v>768</v>
      </c>
      <c r="C374" s="38">
        <v>12</v>
      </c>
      <c r="D374" s="39" t="s">
        <v>1829</v>
      </c>
      <c r="E374" s="115" t="s">
        <v>1834</v>
      </c>
      <c r="F374" s="49">
        <v>497</v>
      </c>
      <c r="G374" s="141">
        <v>3.4</v>
      </c>
      <c r="H374" s="141">
        <f>H373+G374</f>
        <v>4.8</v>
      </c>
      <c r="I374" s="50">
        <v>6.25E-2</v>
      </c>
      <c r="J374" s="50">
        <f>J373+I374</f>
        <v>9.0277777777777776E-2</v>
      </c>
      <c r="K374" s="142">
        <f>M374-N373</f>
        <v>3.4722222222222265E-2</v>
      </c>
      <c r="L374" s="140">
        <f>N374-M374</f>
        <v>0</v>
      </c>
      <c r="M374" s="143">
        <v>0.4465277777777778</v>
      </c>
      <c r="N374" s="143">
        <v>0.4465277777777778</v>
      </c>
      <c r="O374" s="3"/>
      <c r="P374" s="3"/>
      <c r="R374" s="52"/>
      <c r="S374" s="52"/>
      <c r="T374" s="52"/>
      <c r="U374" s="52"/>
      <c r="V374" s="52"/>
    </row>
    <row r="375" spans="1:22" hidden="1" outlineLevel="2">
      <c r="A375" s="38">
        <v>32</v>
      </c>
      <c r="B375" s="2" t="s">
        <v>768</v>
      </c>
      <c r="C375" s="38">
        <v>12</v>
      </c>
      <c r="D375" s="39" t="s">
        <v>1829</v>
      </c>
      <c r="E375" s="115" t="s">
        <v>1835</v>
      </c>
      <c r="F375" s="49">
        <v>459</v>
      </c>
      <c r="G375" s="141">
        <v>2.5</v>
      </c>
      <c r="H375" s="141">
        <f>H374+G375</f>
        <v>7.3</v>
      </c>
      <c r="I375" s="50">
        <v>4.1666666666666664E-2</v>
      </c>
      <c r="J375" s="50">
        <f>J374+I375</f>
        <v>0.13194444444444445</v>
      </c>
      <c r="K375" s="142">
        <f>M375-N374</f>
        <v>3.2638888888888884E-2</v>
      </c>
      <c r="L375" s="140">
        <f>N375-M375</f>
        <v>0</v>
      </c>
      <c r="M375" s="143">
        <v>0.47916666666666669</v>
      </c>
      <c r="N375" s="143">
        <v>0.47916666666666669</v>
      </c>
      <c r="O375" s="3"/>
      <c r="P375" s="3"/>
      <c r="R375" s="52"/>
      <c r="S375" s="52"/>
      <c r="T375" s="52"/>
      <c r="U375" s="52"/>
      <c r="V375" s="52"/>
    </row>
    <row r="376" spans="1:22" hidden="1" outlineLevel="2">
      <c r="A376" s="38">
        <v>32</v>
      </c>
      <c r="B376" s="2" t="s">
        <v>768</v>
      </c>
      <c r="C376" s="38">
        <v>12</v>
      </c>
      <c r="D376" s="39" t="s">
        <v>1829</v>
      </c>
      <c r="E376" s="115" t="s">
        <v>1836</v>
      </c>
      <c r="F376" s="49">
        <v>400</v>
      </c>
      <c r="G376" s="141">
        <v>0.5</v>
      </c>
      <c r="H376" s="141">
        <f>H375+G376</f>
        <v>7.8</v>
      </c>
      <c r="I376" s="50">
        <v>1.0416666666666666E-2</v>
      </c>
      <c r="J376" s="50">
        <f>J375+I376</f>
        <v>0.1423611111111111</v>
      </c>
      <c r="K376" s="142">
        <f>M376-N375</f>
        <v>5.5555555555555358E-3</v>
      </c>
      <c r="L376" s="140">
        <f>N376-M376</f>
        <v>1.388888888888884E-3</v>
      </c>
      <c r="M376" s="143">
        <v>0.48472222222222222</v>
      </c>
      <c r="N376" s="143">
        <v>0.4861111111111111</v>
      </c>
      <c r="O376" s="3"/>
      <c r="P376" s="3"/>
      <c r="R376" s="52"/>
      <c r="S376" s="52"/>
      <c r="T376" s="52"/>
      <c r="U376" s="52"/>
      <c r="V376" s="52"/>
    </row>
    <row r="377" spans="1:22" hidden="1" outlineLevel="2">
      <c r="A377" s="38">
        <v>32</v>
      </c>
      <c r="B377" s="2" t="s">
        <v>768</v>
      </c>
      <c r="C377" s="38">
        <v>12</v>
      </c>
      <c r="D377" s="39" t="s">
        <v>1829</v>
      </c>
      <c r="E377" s="115" t="s">
        <v>1833</v>
      </c>
      <c r="F377" s="49">
        <v>400</v>
      </c>
      <c r="G377" s="141">
        <v>0.1</v>
      </c>
      <c r="H377" s="141">
        <f>H376+G377</f>
        <v>7.8999999999999995</v>
      </c>
      <c r="I377" s="50">
        <v>3.472222222222222E-3</v>
      </c>
      <c r="J377" s="50">
        <f>J376+I377</f>
        <v>0.14583333333333331</v>
      </c>
      <c r="K377" s="142">
        <f>M377-N376</f>
        <v>2.0833333333333259E-3</v>
      </c>
      <c r="L377" s="140"/>
      <c r="M377" s="144">
        <v>0.48819444444444443</v>
      </c>
      <c r="N377" s="143"/>
      <c r="O377" s="3" t="s">
        <v>611</v>
      </c>
      <c r="P377" s="3"/>
      <c r="R377" s="52"/>
      <c r="S377" s="52"/>
      <c r="T377" s="52"/>
      <c r="U377" s="52"/>
      <c r="V377" s="52"/>
    </row>
    <row r="378" spans="1:22" hidden="1" outlineLevel="2">
      <c r="A378" s="38">
        <v>32</v>
      </c>
      <c r="B378" s="2" t="s">
        <v>768</v>
      </c>
      <c r="C378" s="38">
        <v>12</v>
      </c>
      <c r="D378" s="39" t="s">
        <v>1829</v>
      </c>
      <c r="E378" s="118" t="s">
        <v>1970</v>
      </c>
      <c r="F378" s="79"/>
      <c r="G378" s="63"/>
      <c r="H378" s="63"/>
      <c r="I378" s="64"/>
      <c r="J378" s="64"/>
      <c r="K378" s="65"/>
      <c r="L378" s="66"/>
      <c r="M378" s="65"/>
      <c r="N378" s="65"/>
      <c r="O378" s="67"/>
      <c r="P378" s="67"/>
      <c r="R378" s="54"/>
      <c r="S378" s="54"/>
      <c r="T378" s="54"/>
      <c r="U378" s="54"/>
      <c r="V378" s="54"/>
    </row>
    <row r="379" spans="1:22" hidden="1" outlineLevel="1" collapsed="1">
      <c r="A379" s="148" t="s">
        <v>2206</v>
      </c>
      <c r="B379" s="149"/>
      <c r="C379" s="150">
        <v>12</v>
      </c>
      <c r="D379" s="151" t="s">
        <v>2207</v>
      </c>
      <c r="E379" s="152" t="s">
        <v>2205</v>
      </c>
      <c r="F379" s="748" t="s">
        <v>4695</v>
      </c>
      <c r="G379" s="749">
        <f>SUBTOTAL(9,G372:G377)</f>
        <v>7.8999999999999995</v>
      </c>
      <c r="H379" s="153" t="s">
        <v>4008</v>
      </c>
      <c r="I379" s="156">
        <f>SUBTOTAL(9,I372:I377)</f>
        <v>0.14583333333333331</v>
      </c>
      <c r="J379" s="156"/>
      <c r="K379" s="157">
        <f>SUBTOTAL(9,K372:K377)</f>
        <v>9.1666666666666674E-2</v>
      </c>
      <c r="L379" s="157">
        <f>SUBTOTAL(9,L372:L377)</f>
        <v>8.3333333333333037E-3</v>
      </c>
      <c r="M379" s="157">
        <f>M377-N372</f>
        <v>9.9999999999999978E-2</v>
      </c>
      <c r="N379" s="158" t="s">
        <v>552</v>
      </c>
      <c r="O379" s="149" t="s">
        <v>553</v>
      </c>
      <c r="P379" s="149">
        <v>2</v>
      </c>
      <c r="R379" s="55">
        <f>SUM(R370:R377)</f>
        <v>2546</v>
      </c>
      <c r="S379" s="55">
        <f>SUM(S370:S377)</f>
        <v>0</v>
      </c>
      <c r="T379" s="55">
        <f>SUM(T370:T377)</f>
        <v>1990</v>
      </c>
      <c r="U379" s="55">
        <f>SUM(U370:U377)</f>
        <v>0</v>
      </c>
      <c r="V379" s="55">
        <f>SUM(V370:V377)</f>
        <v>4536</v>
      </c>
    </row>
    <row r="380" spans="1:22" hidden="1" outlineLevel="2">
      <c r="A380" s="38">
        <v>33</v>
      </c>
      <c r="B380" s="2" t="s">
        <v>799</v>
      </c>
      <c r="C380" s="38">
        <v>13</v>
      </c>
      <c r="D380" s="39" t="s">
        <v>1886</v>
      </c>
      <c r="E380" s="117" t="s">
        <v>2068</v>
      </c>
      <c r="F380" s="69"/>
      <c r="G380" s="58"/>
      <c r="H380" s="58"/>
      <c r="I380" s="59"/>
      <c r="J380" s="59"/>
      <c r="K380" s="60"/>
      <c r="L380" s="61"/>
      <c r="M380" s="60"/>
      <c r="N380" s="60"/>
      <c r="O380" s="68"/>
      <c r="P380" s="68"/>
      <c r="R380" s="47"/>
      <c r="S380" s="47"/>
      <c r="T380" s="47"/>
      <c r="U380" s="47"/>
      <c r="V380" s="47"/>
    </row>
    <row r="381" spans="1:22" hidden="1" outlineLevel="2">
      <c r="A381" s="38">
        <v>33</v>
      </c>
      <c r="B381" s="2" t="s">
        <v>768</v>
      </c>
      <c r="C381" s="38">
        <v>13</v>
      </c>
      <c r="D381" s="39" t="s">
        <v>1886</v>
      </c>
      <c r="E381" s="115" t="s">
        <v>1907</v>
      </c>
      <c r="F381" s="49">
        <v>380</v>
      </c>
      <c r="G381" s="141"/>
      <c r="H381" s="141">
        <v>0</v>
      </c>
      <c r="I381" s="50"/>
      <c r="J381" s="50">
        <v>0</v>
      </c>
      <c r="K381" s="142"/>
      <c r="L381" s="140"/>
      <c r="M381" s="143"/>
      <c r="N381" s="144">
        <v>0.4777777777777778</v>
      </c>
      <c r="O381" s="3"/>
      <c r="P381" s="3"/>
      <c r="R381" s="52"/>
      <c r="S381" s="52"/>
      <c r="T381" s="52"/>
      <c r="U381" s="52"/>
      <c r="V381" s="52"/>
    </row>
    <row r="382" spans="1:22" hidden="1" outlineLevel="2">
      <c r="A382" s="38">
        <v>33</v>
      </c>
      <c r="B382" s="2" t="s">
        <v>768</v>
      </c>
      <c r="C382" s="38">
        <v>13</v>
      </c>
      <c r="D382" s="39" t="s">
        <v>1886</v>
      </c>
      <c r="E382" s="115" t="s">
        <v>1908</v>
      </c>
      <c r="F382" s="49">
        <v>320</v>
      </c>
      <c r="G382" s="141">
        <v>2.8</v>
      </c>
      <c r="H382" s="141">
        <f>H381+G382</f>
        <v>2.8</v>
      </c>
      <c r="I382" s="50">
        <v>3.4722222222222224E-2</v>
      </c>
      <c r="J382" s="50">
        <f>J381+I382</f>
        <v>3.4722222222222224E-2</v>
      </c>
      <c r="K382" s="142">
        <f>M382-N381</f>
        <v>2.5694444444444409E-2</v>
      </c>
      <c r="L382" s="140">
        <f>N382-M382</f>
        <v>0</v>
      </c>
      <c r="M382" s="143">
        <v>0.50347222222222221</v>
      </c>
      <c r="N382" s="143">
        <v>0.50347222222222221</v>
      </c>
      <c r="O382" s="3"/>
      <c r="P382" s="3"/>
      <c r="R382" s="52"/>
      <c r="S382" s="52"/>
      <c r="T382" s="52"/>
      <c r="U382" s="52"/>
      <c r="V382" s="52"/>
    </row>
    <row r="383" spans="1:22" hidden="1" outlineLevel="2">
      <c r="A383" s="38">
        <v>33</v>
      </c>
      <c r="B383" s="2" t="s">
        <v>768</v>
      </c>
      <c r="C383" s="38">
        <v>13</v>
      </c>
      <c r="D383" s="39" t="s">
        <v>1886</v>
      </c>
      <c r="E383" s="115" t="s">
        <v>1909</v>
      </c>
      <c r="F383" s="49"/>
      <c r="G383" s="141">
        <v>0.5</v>
      </c>
      <c r="H383" s="141">
        <f>H382+G383</f>
        <v>3.3</v>
      </c>
      <c r="I383" s="50">
        <v>6.9444444444444441E-3</v>
      </c>
      <c r="J383" s="50">
        <f>J382+I383</f>
        <v>4.1666666666666671E-2</v>
      </c>
      <c r="K383" s="142">
        <f>M383-N382</f>
        <v>7.6388888888889728E-3</v>
      </c>
      <c r="L383" s="140">
        <f>N383-M383</f>
        <v>0</v>
      </c>
      <c r="M383" s="143">
        <v>0.51111111111111118</v>
      </c>
      <c r="N383" s="143">
        <v>0.51111111111111118</v>
      </c>
      <c r="O383" s="3"/>
      <c r="P383" s="3"/>
      <c r="R383" s="52"/>
      <c r="S383" s="52"/>
      <c r="T383" s="52"/>
      <c r="U383" s="52"/>
      <c r="V383" s="52"/>
    </row>
    <row r="384" spans="1:22" hidden="1" outlineLevel="2">
      <c r="A384" s="38">
        <v>33</v>
      </c>
      <c r="B384" s="2" t="s">
        <v>768</v>
      </c>
      <c r="C384" s="38">
        <v>13</v>
      </c>
      <c r="D384" s="39" t="s">
        <v>1886</v>
      </c>
      <c r="E384" s="115" t="s">
        <v>1913</v>
      </c>
      <c r="F384" s="49">
        <v>580</v>
      </c>
      <c r="G384" s="141">
        <v>4.0999999999999996</v>
      </c>
      <c r="H384" s="141">
        <f>H383+G384</f>
        <v>7.3999999999999995</v>
      </c>
      <c r="I384" s="50">
        <v>6.25E-2</v>
      </c>
      <c r="J384" s="50">
        <f>J383+I384</f>
        <v>0.10416666666666667</v>
      </c>
      <c r="K384" s="142">
        <f>M384-N383</f>
        <v>5.3472222222222143E-2</v>
      </c>
      <c r="L384" s="140">
        <f>N384-M384</f>
        <v>1.1805555555555625E-2</v>
      </c>
      <c r="M384" s="143">
        <v>0.56458333333333333</v>
      </c>
      <c r="N384" s="143">
        <v>0.57638888888888895</v>
      </c>
      <c r="O384" s="3" t="s">
        <v>1910</v>
      </c>
      <c r="P384" s="3"/>
      <c r="R384" s="52"/>
      <c r="S384" s="52"/>
      <c r="T384" s="52"/>
      <c r="U384" s="52"/>
      <c r="V384" s="52"/>
    </row>
    <row r="385" spans="1:22" hidden="1" outlineLevel="2">
      <c r="A385" s="38">
        <v>33</v>
      </c>
      <c r="B385" s="2" t="s">
        <v>768</v>
      </c>
      <c r="C385" s="38">
        <v>13</v>
      </c>
      <c r="D385" s="39" t="s">
        <v>1886</v>
      </c>
      <c r="E385" s="115" t="s">
        <v>1911</v>
      </c>
      <c r="F385" s="49">
        <v>240</v>
      </c>
      <c r="G385" s="141">
        <v>3.3</v>
      </c>
      <c r="H385" s="141">
        <f>H384+G385</f>
        <v>10.7</v>
      </c>
      <c r="I385" s="50">
        <v>4.8611111111111112E-2</v>
      </c>
      <c r="J385" s="50">
        <f>J384+I385</f>
        <v>0.15277777777777779</v>
      </c>
      <c r="K385" s="142">
        <f>M385-N384</f>
        <v>4.3055555555555514E-2</v>
      </c>
      <c r="L385" s="140"/>
      <c r="M385" s="144">
        <v>0.61944444444444446</v>
      </c>
      <c r="N385" s="143"/>
      <c r="O385" s="3"/>
      <c r="P385" s="3"/>
      <c r="R385" s="52"/>
      <c r="S385" s="52"/>
      <c r="T385" s="52"/>
      <c r="U385" s="52"/>
      <c r="V385" s="52"/>
    </row>
    <row r="386" spans="1:22" hidden="1" outlineLevel="2">
      <c r="A386" s="38">
        <v>33</v>
      </c>
      <c r="B386" s="2" t="s">
        <v>768</v>
      </c>
      <c r="C386" s="38">
        <v>13</v>
      </c>
      <c r="D386" s="39" t="s">
        <v>1886</v>
      </c>
      <c r="E386" s="117" t="s">
        <v>1973</v>
      </c>
      <c r="F386" s="69"/>
      <c r="G386" s="58"/>
      <c r="H386" s="58"/>
      <c r="I386" s="59"/>
      <c r="J386" s="59"/>
      <c r="K386" s="60"/>
      <c r="L386" s="61"/>
      <c r="M386" s="60"/>
      <c r="N386" s="60"/>
      <c r="O386" s="62"/>
      <c r="P386" s="62"/>
      <c r="R386" s="52">
        <v>2222</v>
      </c>
      <c r="S386" s="52">
        <v>300</v>
      </c>
      <c r="T386" s="52"/>
      <c r="U386" s="52"/>
      <c r="V386" s="52">
        <f>SUM(R386:U386)</f>
        <v>2522</v>
      </c>
    </row>
    <row r="387" spans="1:22" hidden="1" outlineLevel="2">
      <c r="A387" s="38">
        <v>33</v>
      </c>
      <c r="B387" s="2" t="s">
        <v>768</v>
      </c>
      <c r="C387" s="38">
        <v>13</v>
      </c>
      <c r="D387" s="39" t="s">
        <v>1886</v>
      </c>
      <c r="E387" s="118" t="s">
        <v>1914</v>
      </c>
      <c r="F387" s="79"/>
      <c r="G387" s="63"/>
      <c r="H387" s="63"/>
      <c r="I387" s="64"/>
      <c r="J387" s="64"/>
      <c r="K387" s="65"/>
      <c r="L387" s="66"/>
      <c r="M387" s="65"/>
      <c r="N387" s="65"/>
      <c r="O387" s="67"/>
      <c r="P387" s="67"/>
      <c r="R387" s="54"/>
      <c r="S387" s="54"/>
      <c r="T387" s="54"/>
      <c r="U387" s="54"/>
      <c r="V387" s="54"/>
    </row>
    <row r="388" spans="1:22" hidden="1" outlineLevel="1" collapsed="1">
      <c r="A388" s="148" t="s">
        <v>2208</v>
      </c>
      <c r="B388" s="149"/>
      <c r="C388" s="150">
        <v>13</v>
      </c>
      <c r="D388" s="151" t="s">
        <v>2319</v>
      </c>
      <c r="E388" s="152" t="s">
        <v>2209</v>
      </c>
      <c r="F388" s="748" t="s">
        <v>4696</v>
      </c>
      <c r="G388" s="749">
        <f>SUBTOTAL(9,G381:G385)</f>
        <v>10.7</v>
      </c>
      <c r="H388" s="153" t="s">
        <v>4008</v>
      </c>
      <c r="I388" s="156">
        <f>SUBTOTAL(9,I381:I385)</f>
        <v>0.15277777777777779</v>
      </c>
      <c r="J388" s="156"/>
      <c r="K388" s="157">
        <f>SUBTOTAL(9,K381:K385)</f>
        <v>0.12986111111111104</v>
      </c>
      <c r="L388" s="157">
        <f>SUBTOTAL(9,L381:L385)</f>
        <v>1.1805555555555625E-2</v>
      </c>
      <c r="M388" s="157">
        <f>M385-N381</f>
        <v>0.14166666666666666</v>
      </c>
      <c r="N388" s="158" t="s">
        <v>552</v>
      </c>
      <c r="O388" s="149" t="s">
        <v>553</v>
      </c>
      <c r="P388" s="149">
        <v>2</v>
      </c>
      <c r="R388" s="55">
        <f>SUM(R380:R387)</f>
        <v>2222</v>
      </c>
      <c r="S388" s="55">
        <f>SUM(S380:S387)</f>
        <v>300</v>
      </c>
      <c r="T388" s="55">
        <f>SUM(T380:T387)</f>
        <v>0</v>
      </c>
      <c r="U388" s="55">
        <f>SUM(U380:U387)</f>
        <v>0</v>
      </c>
      <c r="V388" s="55">
        <f>SUM(V380:V387)</f>
        <v>2522</v>
      </c>
    </row>
    <row r="389" spans="1:22" hidden="1" outlineLevel="2">
      <c r="A389" s="38">
        <v>34</v>
      </c>
      <c r="B389" s="2" t="s">
        <v>799</v>
      </c>
      <c r="C389" s="38">
        <v>14</v>
      </c>
      <c r="D389" s="39" t="s">
        <v>2342</v>
      </c>
      <c r="E389" s="117" t="s">
        <v>2053</v>
      </c>
      <c r="F389" s="69"/>
      <c r="G389" s="58"/>
      <c r="H389" s="58"/>
      <c r="I389" s="59"/>
      <c r="J389" s="59"/>
      <c r="K389" s="60"/>
      <c r="L389" s="61"/>
      <c r="M389" s="60"/>
      <c r="N389" s="60"/>
      <c r="O389" s="68"/>
      <c r="P389" s="68"/>
      <c r="R389" s="47"/>
      <c r="S389" s="47"/>
      <c r="T389" s="47"/>
      <c r="U389" s="47"/>
      <c r="V389" s="47"/>
    </row>
    <row r="390" spans="1:22" hidden="1" outlineLevel="2">
      <c r="A390" s="38">
        <v>34</v>
      </c>
      <c r="B390" s="2" t="s">
        <v>768</v>
      </c>
      <c r="C390" s="38">
        <v>14</v>
      </c>
      <c r="D390" s="39" t="s">
        <v>2342</v>
      </c>
      <c r="E390" s="118" t="s">
        <v>2055</v>
      </c>
      <c r="F390" s="79"/>
      <c r="G390" s="63"/>
      <c r="H390" s="63"/>
      <c r="I390" s="64"/>
      <c r="J390" s="64"/>
      <c r="K390" s="65"/>
      <c r="L390" s="66"/>
      <c r="M390" s="65"/>
      <c r="N390" s="65"/>
      <c r="O390" s="67"/>
      <c r="P390" s="67"/>
      <c r="R390" s="52">
        <v>2222</v>
      </c>
      <c r="S390" s="52">
        <v>980</v>
      </c>
      <c r="T390" s="52"/>
      <c r="U390" s="52"/>
      <c r="V390" s="52">
        <f>SUM(R390:U390)</f>
        <v>3202</v>
      </c>
    </row>
    <row r="391" spans="1:22" hidden="1" outlineLevel="2">
      <c r="A391" s="38">
        <v>34</v>
      </c>
      <c r="B391" s="2" t="s">
        <v>768</v>
      </c>
      <c r="C391" s="38">
        <v>14</v>
      </c>
      <c r="D391" s="39" t="s">
        <v>2342</v>
      </c>
      <c r="E391" s="115" t="s">
        <v>1902</v>
      </c>
      <c r="F391" s="49">
        <v>630</v>
      </c>
      <c r="G391" s="141"/>
      <c r="H391" s="141">
        <v>0</v>
      </c>
      <c r="I391" s="50"/>
      <c r="J391" s="50">
        <v>0</v>
      </c>
      <c r="K391" s="142"/>
      <c r="L391" s="140"/>
      <c r="M391" s="143"/>
      <c r="N391" s="144">
        <v>0.39930555555555558</v>
      </c>
      <c r="O391" s="3"/>
      <c r="P391" s="3"/>
      <c r="R391" s="52"/>
      <c r="S391" s="52"/>
      <c r="T391" s="52"/>
      <c r="U391" s="52"/>
      <c r="V391" s="52"/>
    </row>
    <row r="392" spans="1:22" hidden="1" outlineLevel="2">
      <c r="A392" s="38">
        <v>34</v>
      </c>
      <c r="B392" s="2" t="s">
        <v>768</v>
      </c>
      <c r="C392" s="38">
        <v>14</v>
      </c>
      <c r="D392" s="39" t="s">
        <v>2342</v>
      </c>
      <c r="E392" s="115" t="s">
        <v>1903</v>
      </c>
      <c r="F392" s="49">
        <v>644</v>
      </c>
      <c r="G392" s="141">
        <v>0.6</v>
      </c>
      <c r="H392" s="141">
        <f>H391+G392</f>
        <v>0.6</v>
      </c>
      <c r="I392" s="50">
        <v>1.3888888888888888E-2</v>
      </c>
      <c r="J392" s="50">
        <f>J391+I392</f>
        <v>1.3888888888888888E-2</v>
      </c>
      <c r="K392" s="142">
        <f>M392-N391</f>
        <v>6.2499999999999223E-3</v>
      </c>
      <c r="L392" s="140">
        <f>N392-M392</f>
        <v>0</v>
      </c>
      <c r="M392" s="143">
        <v>0.4055555555555555</v>
      </c>
      <c r="N392" s="143">
        <v>0.4055555555555555</v>
      </c>
      <c r="O392" s="3"/>
      <c r="P392" s="3"/>
      <c r="R392" s="52"/>
      <c r="S392" s="52"/>
      <c r="T392" s="52"/>
      <c r="U392" s="52"/>
      <c r="V392" s="52"/>
    </row>
    <row r="393" spans="1:22" hidden="1" outlineLevel="2">
      <c r="A393" s="38">
        <v>34</v>
      </c>
      <c r="B393" s="2" t="s">
        <v>768</v>
      </c>
      <c r="C393" s="38">
        <v>14</v>
      </c>
      <c r="D393" s="39" t="s">
        <v>2342</v>
      </c>
      <c r="E393" s="115" t="s">
        <v>1904</v>
      </c>
      <c r="F393" s="49">
        <v>586</v>
      </c>
      <c r="G393" s="141">
        <v>1.8</v>
      </c>
      <c r="H393" s="141">
        <f>H392+G393</f>
        <v>2.4</v>
      </c>
      <c r="I393" s="50">
        <v>4.1666666666666664E-2</v>
      </c>
      <c r="J393" s="50">
        <f>J392+I393</f>
        <v>5.5555555555555552E-2</v>
      </c>
      <c r="K393" s="142">
        <f>M393-N392</f>
        <v>1.5972222222222276E-2</v>
      </c>
      <c r="L393" s="140">
        <f>N393-M393</f>
        <v>0</v>
      </c>
      <c r="M393" s="143">
        <v>0.42152777777777778</v>
      </c>
      <c r="N393" s="143">
        <v>0.42152777777777778</v>
      </c>
      <c r="O393" s="3"/>
      <c r="P393" s="3"/>
      <c r="R393" s="52"/>
      <c r="S393" s="52"/>
      <c r="T393" s="52"/>
      <c r="U393" s="52"/>
      <c r="V393" s="52"/>
    </row>
    <row r="394" spans="1:22" hidden="1" outlineLevel="2">
      <c r="A394" s="38">
        <v>34</v>
      </c>
      <c r="B394" s="2" t="s">
        <v>768</v>
      </c>
      <c r="C394" s="38">
        <v>14</v>
      </c>
      <c r="D394" s="39" t="s">
        <v>2342</v>
      </c>
      <c r="E394" s="115" t="s">
        <v>1905</v>
      </c>
      <c r="F394" s="49">
        <v>410</v>
      </c>
      <c r="G394" s="141">
        <v>2.7</v>
      </c>
      <c r="H394" s="141">
        <f>H393+G394</f>
        <v>5.0999999999999996</v>
      </c>
      <c r="I394" s="50">
        <v>6.25E-2</v>
      </c>
      <c r="J394" s="50">
        <f>J393+I394</f>
        <v>0.11805555555555555</v>
      </c>
      <c r="K394" s="142">
        <f>M394-N393</f>
        <v>2.3611111111111138E-2</v>
      </c>
      <c r="L394" s="140">
        <f>N394-M394</f>
        <v>6.9444444444438647E-4</v>
      </c>
      <c r="M394" s="143">
        <v>0.44513888888888892</v>
      </c>
      <c r="N394" s="143">
        <v>0.4458333333333333</v>
      </c>
      <c r="O394" s="3"/>
      <c r="P394" s="3"/>
      <c r="R394" s="52"/>
      <c r="S394" s="52"/>
      <c r="T394" s="52"/>
      <c r="U394" s="52"/>
      <c r="V394" s="52"/>
    </row>
    <row r="395" spans="1:22" hidden="1" outlineLevel="2">
      <c r="A395" s="38">
        <v>34</v>
      </c>
      <c r="B395" s="2" t="s">
        <v>768</v>
      </c>
      <c r="C395" s="38">
        <v>14</v>
      </c>
      <c r="D395" s="39" t="s">
        <v>2342</v>
      </c>
      <c r="E395" s="115" t="s">
        <v>1912</v>
      </c>
      <c r="F395" s="49">
        <v>400</v>
      </c>
      <c r="G395" s="141">
        <v>1</v>
      </c>
      <c r="H395" s="141">
        <f>H394+G395</f>
        <v>6.1</v>
      </c>
      <c r="I395" s="50">
        <v>1.7361111111111112E-2</v>
      </c>
      <c r="J395" s="50">
        <f>J394+I395</f>
        <v>0.13541666666666666</v>
      </c>
      <c r="K395" s="142">
        <f>M395-N394</f>
        <v>1.3194444444444509E-2</v>
      </c>
      <c r="L395" s="140">
        <f>N395-M395</f>
        <v>6.2499999999999223E-3</v>
      </c>
      <c r="M395" s="143">
        <v>0.45902777777777781</v>
      </c>
      <c r="N395" s="143">
        <v>0.46527777777777773</v>
      </c>
      <c r="O395" s="3" t="s">
        <v>95</v>
      </c>
      <c r="P395" s="3"/>
      <c r="R395" s="52"/>
      <c r="S395" s="52"/>
      <c r="T395" s="52"/>
      <c r="U395" s="52"/>
      <c r="V395" s="52"/>
    </row>
    <row r="396" spans="1:22" hidden="1" outlineLevel="2">
      <c r="A396" s="38">
        <v>34</v>
      </c>
      <c r="B396" s="2" t="s">
        <v>768</v>
      </c>
      <c r="C396" s="38">
        <v>14</v>
      </c>
      <c r="D396" s="39" t="s">
        <v>2342</v>
      </c>
      <c r="E396" s="115" t="s">
        <v>1906</v>
      </c>
      <c r="F396" s="49">
        <v>380</v>
      </c>
      <c r="G396" s="141">
        <v>1.2</v>
      </c>
      <c r="H396" s="141">
        <f>H395+G396</f>
        <v>7.3</v>
      </c>
      <c r="I396" s="50">
        <v>2.4305555555555556E-2</v>
      </c>
      <c r="J396" s="50">
        <f>J395+I396</f>
        <v>0.15972222222222221</v>
      </c>
      <c r="K396" s="142">
        <f>M396-N395</f>
        <v>1.1805555555555569E-2</v>
      </c>
      <c r="L396" s="140"/>
      <c r="M396" s="144">
        <v>0.4770833333333333</v>
      </c>
      <c r="N396" s="143"/>
      <c r="O396" s="3"/>
      <c r="P396" s="3"/>
      <c r="R396" s="52"/>
      <c r="S396" s="52"/>
      <c r="T396" s="52"/>
      <c r="U396" s="52"/>
      <c r="V396" s="52"/>
    </row>
    <row r="397" spans="1:22" hidden="1" outlineLevel="2">
      <c r="A397" s="38">
        <v>34</v>
      </c>
      <c r="B397" s="2" t="s">
        <v>768</v>
      </c>
      <c r="C397" s="38">
        <v>14</v>
      </c>
      <c r="D397" s="39" t="s">
        <v>2342</v>
      </c>
      <c r="E397" s="118" t="s">
        <v>1974</v>
      </c>
      <c r="F397" s="79"/>
      <c r="G397" s="63"/>
      <c r="H397" s="63"/>
      <c r="I397" s="64"/>
      <c r="J397" s="64"/>
      <c r="K397" s="65"/>
      <c r="L397" s="66"/>
      <c r="M397" s="65"/>
      <c r="N397" s="65"/>
      <c r="O397" s="67"/>
      <c r="P397" s="67"/>
      <c r="R397" s="54"/>
      <c r="S397" s="54"/>
      <c r="T397" s="54"/>
      <c r="U397" s="54"/>
      <c r="V397" s="54"/>
    </row>
    <row r="398" spans="1:22" hidden="1" outlineLevel="1" collapsed="1">
      <c r="A398" s="148" t="s">
        <v>2210</v>
      </c>
      <c r="B398" s="149"/>
      <c r="C398" s="150">
        <v>14</v>
      </c>
      <c r="D398" s="151" t="s">
        <v>2342</v>
      </c>
      <c r="E398" s="152" t="s">
        <v>2209</v>
      </c>
      <c r="F398" s="748" t="s">
        <v>4697</v>
      </c>
      <c r="G398" s="749">
        <f>SUBTOTAL(9,G391:G396)</f>
        <v>7.3</v>
      </c>
      <c r="H398" s="153" t="s">
        <v>4008</v>
      </c>
      <c r="I398" s="156">
        <f>SUBTOTAL(9,I391:I396)</f>
        <v>0.15972222222222221</v>
      </c>
      <c r="J398" s="156"/>
      <c r="K398" s="157">
        <f>SUBTOTAL(9,K391:K396)</f>
        <v>7.0833333333333415E-2</v>
      </c>
      <c r="L398" s="157">
        <f>SUBTOTAL(9,L391:L396)</f>
        <v>6.9444444444443088E-3</v>
      </c>
      <c r="M398" s="157">
        <f>M396-N391</f>
        <v>7.7777777777777724E-2</v>
      </c>
      <c r="N398" s="158" t="s">
        <v>552</v>
      </c>
      <c r="O398" s="149" t="s">
        <v>553</v>
      </c>
      <c r="P398" s="149">
        <v>1</v>
      </c>
      <c r="R398" s="55">
        <f>SUM(R389:R397)</f>
        <v>2222</v>
      </c>
      <c r="S398" s="55">
        <f>SUM(S389:S397)</f>
        <v>980</v>
      </c>
      <c r="T398" s="55">
        <f>SUM(T389:T397)</f>
        <v>0</v>
      </c>
      <c r="U398" s="55">
        <f>SUM(U389:U397)</f>
        <v>0</v>
      </c>
      <c r="V398" s="55">
        <f>SUM(V389:V397)</f>
        <v>3202</v>
      </c>
    </row>
    <row r="399" spans="1:22" hidden="1" outlineLevel="2">
      <c r="A399" s="38">
        <v>35</v>
      </c>
      <c r="B399" s="2" t="s">
        <v>799</v>
      </c>
      <c r="C399" s="38">
        <v>15</v>
      </c>
      <c r="D399" s="39" t="s">
        <v>1915</v>
      </c>
      <c r="E399" s="117" t="s">
        <v>2054</v>
      </c>
      <c r="F399" s="69"/>
      <c r="G399" s="58"/>
      <c r="H399" s="58"/>
      <c r="I399" s="59"/>
      <c r="J399" s="59"/>
      <c r="K399" s="60"/>
      <c r="L399" s="61"/>
      <c r="M399" s="60"/>
      <c r="N399" s="60"/>
      <c r="O399" s="68"/>
      <c r="P399" s="68"/>
      <c r="R399" s="47"/>
      <c r="S399" s="47"/>
      <c r="T399" s="47"/>
      <c r="U399" s="47"/>
      <c r="V399" s="47"/>
    </row>
    <row r="400" spans="1:22" hidden="1" outlineLevel="2">
      <c r="A400" s="38">
        <v>35</v>
      </c>
      <c r="B400" s="2" t="s">
        <v>768</v>
      </c>
      <c r="C400" s="38">
        <v>15</v>
      </c>
      <c r="D400" s="39" t="s">
        <v>1915</v>
      </c>
      <c r="E400" s="118" t="s">
        <v>2056</v>
      </c>
      <c r="F400" s="79"/>
      <c r="G400" s="63"/>
      <c r="H400" s="63"/>
      <c r="I400" s="64"/>
      <c r="J400" s="64"/>
      <c r="K400" s="65"/>
      <c r="L400" s="66"/>
      <c r="M400" s="65"/>
      <c r="N400" s="65"/>
      <c r="O400" s="67"/>
      <c r="P400" s="67"/>
      <c r="R400" s="52">
        <v>2222</v>
      </c>
      <c r="S400" s="52"/>
      <c r="T400" s="52"/>
      <c r="U400" s="52"/>
      <c r="V400" s="52">
        <f>SUM(R400:U400)</f>
        <v>2222</v>
      </c>
    </row>
    <row r="401" spans="1:22" hidden="1" outlineLevel="2">
      <c r="A401" s="38">
        <v>35</v>
      </c>
      <c r="B401" s="2" t="s">
        <v>768</v>
      </c>
      <c r="C401" s="38">
        <v>15</v>
      </c>
      <c r="D401" s="39" t="s">
        <v>1915</v>
      </c>
      <c r="E401" s="115" t="s">
        <v>2057</v>
      </c>
      <c r="F401" s="49">
        <v>820</v>
      </c>
      <c r="G401" s="141"/>
      <c r="H401" s="141">
        <v>0</v>
      </c>
      <c r="I401" s="50"/>
      <c r="J401" s="50">
        <v>0</v>
      </c>
      <c r="K401" s="142"/>
      <c r="L401" s="140"/>
      <c r="M401" s="143"/>
      <c r="N401" s="144">
        <v>0.40277777777777773</v>
      </c>
      <c r="O401" s="3"/>
      <c r="P401" s="3"/>
      <c r="R401" s="52"/>
      <c r="S401" s="52"/>
      <c r="T401" s="52"/>
      <c r="U401" s="52"/>
      <c r="V401" s="52"/>
    </row>
    <row r="402" spans="1:22" hidden="1" outlineLevel="2">
      <c r="A402" s="38">
        <v>35</v>
      </c>
      <c r="B402" s="2" t="s">
        <v>768</v>
      </c>
      <c r="C402" s="38">
        <v>15</v>
      </c>
      <c r="D402" s="39" t="s">
        <v>1915</v>
      </c>
      <c r="E402" s="115" t="s">
        <v>2065</v>
      </c>
      <c r="F402" s="49">
        <v>850</v>
      </c>
      <c r="G402" s="141">
        <v>0.2</v>
      </c>
      <c r="H402" s="141">
        <f t="shared" ref="H402:H408" si="66">H401+G402</f>
        <v>0.2</v>
      </c>
      <c r="I402" s="50">
        <v>6.9444444444444441E-3</v>
      </c>
      <c r="J402" s="50">
        <f t="shared" ref="J402:J408" si="67">J401+I402</f>
        <v>6.9444444444444441E-3</v>
      </c>
      <c r="K402" s="142">
        <f t="shared" ref="K402:K408" si="68">M402-N401</f>
        <v>2.0833333333333814E-3</v>
      </c>
      <c r="L402" s="140">
        <f t="shared" ref="L402:L407" si="69">N402-M402</f>
        <v>1.4583333333333337E-2</v>
      </c>
      <c r="M402" s="143">
        <v>0.40486111111111112</v>
      </c>
      <c r="N402" s="143">
        <v>0.41944444444444445</v>
      </c>
      <c r="O402" s="3" t="s">
        <v>2067</v>
      </c>
      <c r="P402" s="3"/>
      <c r="R402" s="52"/>
      <c r="S402" s="52"/>
      <c r="T402" s="52"/>
      <c r="U402" s="52"/>
      <c r="V402" s="52"/>
    </row>
    <row r="403" spans="1:22" hidden="1" outlineLevel="2">
      <c r="A403" s="38">
        <v>35</v>
      </c>
      <c r="B403" s="2" t="s">
        <v>768</v>
      </c>
      <c r="C403" s="38">
        <v>15</v>
      </c>
      <c r="D403" s="39" t="s">
        <v>1915</v>
      </c>
      <c r="E403" s="115" t="s">
        <v>2058</v>
      </c>
      <c r="F403" s="49">
        <v>1120</v>
      </c>
      <c r="G403" s="141">
        <v>1.7</v>
      </c>
      <c r="H403" s="141">
        <f t="shared" si="66"/>
        <v>1.9</v>
      </c>
      <c r="I403" s="50">
        <v>3.125E-2</v>
      </c>
      <c r="J403" s="50">
        <f t="shared" si="67"/>
        <v>3.8194444444444448E-2</v>
      </c>
      <c r="K403" s="142">
        <f t="shared" si="68"/>
        <v>3.9583333333333359E-2</v>
      </c>
      <c r="L403" s="140">
        <f t="shared" si="69"/>
        <v>0</v>
      </c>
      <c r="M403" s="143">
        <v>0.45902777777777781</v>
      </c>
      <c r="N403" s="143">
        <v>0.45902777777777781</v>
      </c>
      <c r="O403" s="3"/>
      <c r="P403" s="3"/>
      <c r="R403" s="52"/>
      <c r="S403" s="52"/>
      <c r="T403" s="52"/>
      <c r="U403" s="52"/>
      <c r="V403" s="52"/>
    </row>
    <row r="404" spans="1:22" hidden="1" outlineLevel="2">
      <c r="A404" s="38">
        <v>35</v>
      </c>
      <c r="B404" s="2" t="s">
        <v>768</v>
      </c>
      <c r="C404" s="38">
        <v>15</v>
      </c>
      <c r="D404" s="39" t="s">
        <v>1915</v>
      </c>
      <c r="E404" s="115" t="s">
        <v>2059</v>
      </c>
      <c r="F404" s="49">
        <v>1270</v>
      </c>
      <c r="G404" s="141">
        <v>1.1000000000000001</v>
      </c>
      <c r="H404" s="141">
        <f t="shared" si="66"/>
        <v>3</v>
      </c>
      <c r="I404" s="50">
        <v>2.0833333333333332E-2</v>
      </c>
      <c r="J404" s="50">
        <f t="shared" si="67"/>
        <v>5.9027777777777776E-2</v>
      </c>
      <c r="K404" s="142">
        <f t="shared" si="68"/>
        <v>2.5694444444444409E-2</v>
      </c>
      <c r="L404" s="140">
        <f t="shared" si="69"/>
        <v>2.7777777777777679E-3</v>
      </c>
      <c r="M404" s="143">
        <v>0.48472222222222222</v>
      </c>
      <c r="N404" s="143">
        <v>0.48749999999999999</v>
      </c>
      <c r="O404" s="3"/>
      <c r="P404" s="3"/>
      <c r="R404" s="52"/>
      <c r="S404" s="52"/>
      <c r="T404" s="52"/>
      <c r="U404" s="52"/>
      <c r="V404" s="52"/>
    </row>
    <row r="405" spans="1:22" hidden="1" outlineLevel="2">
      <c r="A405" s="38">
        <v>35</v>
      </c>
      <c r="B405" s="2" t="s">
        <v>768</v>
      </c>
      <c r="C405" s="38">
        <v>15</v>
      </c>
      <c r="D405" s="39" t="s">
        <v>1915</v>
      </c>
      <c r="E405" s="115" t="s">
        <v>2062</v>
      </c>
      <c r="F405" s="49">
        <v>1303</v>
      </c>
      <c r="G405" s="141">
        <v>0.8</v>
      </c>
      <c r="H405" s="141">
        <f t="shared" si="66"/>
        <v>3.8</v>
      </c>
      <c r="I405" s="50">
        <v>6.9444444444444441E-3</v>
      </c>
      <c r="J405" s="50">
        <f t="shared" si="67"/>
        <v>6.5972222222222224E-2</v>
      </c>
      <c r="K405" s="142">
        <f t="shared" si="68"/>
        <v>5.5555555555555913E-3</v>
      </c>
      <c r="L405" s="140">
        <f t="shared" si="69"/>
        <v>1.041666666666663E-2</v>
      </c>
      <c r="M405" s="143">
        <v>0.49305555555555558</v>
      </c>
      <c r="N405" s="143">
        <v>0.50347222222222221</v>
      </c>
      <c r="O405" s="3" t="s">
        <v>2066</v>
      </c>
      <c r="P405" s="3"/>
      <c r="R405" s="52"/>
      <c r="S405" s="52"/>
      <c r="T405" s="52"/>
      <c r="U405" s="52"/>
      <c r="V405" s="52"/>
    </row>
    <row r="406" spans="1:22" hidden="1" outlineLevel="2">
      <c r="A406" s="38">
        <v>35</v>
      </c>
      <c r="B406" s="2" t="s">
        <v>768</v>
      </c>
      <c r="C406" s="38">
        <v>15</v>
      </c>
      <c r="D406" s="39" t="s">
        <v>1915</v>
      </c>
      <c r="E406" s="115" t="s">
        <v>2060</v>
      </c>
      <c r="F406" s="49">
        <v>1170</v>
      </c>
      <c r="G406" s="141">
        <v>1</v>
      </c>
      <c r="H406" s="141">
        <f t="shared" si="66"/>
        <v>4.8</v>
      </c>
      <c r="I406" s="50">
        <v>1.7361111111111112E-2</v>
      </c>
      <c r="J406" s="50">
        <f t="shared" si="67"/>
        <v>8.3333333333333343E-2</v>
      </c>
      <c r="K406" s="142">
        <f t="shared" si="68"/>
        <v>2.1527777777777812E-2</v>
      </c>
      <c r="L406" s="140">
        <f t="shared" si="69"/>
        <v>6.9444444444444198E-4</v>
      </c>
      <c r="M406" s="143">
        <v>0.52500000000000002</v>
      </c>
      <c r="N406" s="143">
        <v>0.52569444444444446</v>
      </c>
      <c r="O406" s="3"/>
      <c r="P406" s="3"/>
      <c r="R406" s="52"/>
      <c r="S406" s="52"/>
      <c r="T406" s="52"/>
      <c r="U406" s="52"/>
      <c r="V406" s="52"/>
    </row>
    <row r="407" spans="1:22" hidden="1" outlineLevel="2">
      <c r="A407" s="38">
        <v>35</v>
      </c>
      <c r="B407" s="2" t="s">
        <v>768</v>
      </c>
      <c r="C407" s="38">
        <v>15</v>
      </c>
      <c r="D407" s="39" t="s">
        <v>1915</v>
      </c>
      <c r="E407" s="115" t="s">
        <v>2063</v>
      </c>
      <c r="F407" s="49">
        <v>1128</v>
      </c>
      <c r="G407" s="141">
        <v>1.8</v>
      </c>
      <c r="H407" s="141">
        <f t="shared" si="66"/>
        <v>6.6</v>
      </c>
      <c r="I407" s="50">
        <v>2.0833333333333332E-2</v>
      </c>
      <c r="J407" s="50">
        <f t="shared" si="67"/>
        <v>0.10416666666666667</v>
      </c>
      <c r="K407" s="142">
        <f t="shared" si="68"/>
        <v>1.4583333333333282E-2</v>
      </c>
      <c r="L407" s="140">
        <f t="shared" si="69"/>
        <v>4.8611111111112049E-3</v>
      </c>
      <c r="M407" s="143">
        <v>0.54027777777777775</v>
      </c>
      <c r="N407" s="143">
        <v>0.54513888888888895</v>
      </c>
      <c r="O407" s="3" t="s">
        <v>611</v>
      </c>
      <c r="P407" s="3"/>
      <c r="R407" s="52"/>
      <c r="S407" s="52"/>
      <c r="T407" s="52"/>
      <c r="U407" s="52"/>
      <c r="V407" s="52"/>
    </row>
    <row r="408" spans="1:22" hidden="1" outlineLevel="2">
      <c r="A408" s="38">
        <v>35</v>
      </c>
      <c r="B408" s="2" t="s">
        <v>768</v>
      </c>
      <c r="C408" s="38">
        <v>15</v>
      </c>
      <c r="D408" s="39" t="s">
        <v>1915</v>
      </c>
      <c r="E408" s="115" t="s">
        <v>2061</v>
      </c>
      <c r="F408" s="49">
        <v>1170</v>
      </c>
      <c r="G408" s="141">
        <v>1.6</v>
      </c>
      <c r="H408" s="141">
        <f t="shared" si="66"/>
        <v>8.1999999999999993</v>
      </c>
      <c r="I408" s="50">
        <v>2.0833333333333332E-2</v>
      </c>
      <c r="J408" s="50">
        <f t="shared" si="67"/>
        <v>0.125</v>
      </c>
      <c r="K408" s="142">
        <f t="shared" si="68"/>
        <v>1.8749999999999933E-2</v>
      </c>
      <c r="L408" s="140"/>
      <c r="M408" s="144">
        <v>0.56388888888888888</v>
      </c>
      <c r="N408" s="143"/>
      <c r="O408" s="3"/>
      <c r="P408" s="3"/>
      <c r="R408" s="52"/>
      <c r="S408" s="52"/>
      <c r="T408" s="52"/>
      <c r="U408" s="52"/>
      <c r="V408" s="52"/>
    </row>
    <row r="409" spans="1:22" hidden="1" outlineLevel="2">
      <c r="A409" s="38">
        <v>35</v>
      </c>
      <c r="B409" s="2" t="s">
        <v>768</v>
      </c>
      <c r="C409" s="38">
        <v>15</v>
      </c>
      <c r="D409" s="39" t="s">
        <v>1915</v>
      </c>
      <c r="E409" s="118" t="s">
        <v>2064</v>
      </c>
      <c r="F409" s="79"/>
      <c r="G409" s="63"/>
      <c r="H409" s="63"/>
      <c r="I409" s="64"/>
      <c r="J409" s="64"/>
      <c r="K409" s="65"/>
      <c r="L409" s="66"/>
      <c r="M409" s="65"/>
      <c r="N409" s="65"/>
      <c r="O409" s="67"/>
      <c r="P409" s="67"/>
      <c r="R409" s="54"/>
      <c r="S409" s="54"/>
      <c r="T409" s="54"/>
      <c r="U409" s="54"/>
      <c r="V409" s="54"/>
    </row>
    <row r="410" spans="1:22" hidden="1" outlineLevel="1" collapsed="1">
      <c r="A410" s="148" t="s">
        <v>2211</v>
      </c>
      <c r="B410" s="149"/>
      <c r="C410" s="150">
        <v>15</v>
      </c>
      <c r="D410" s="151" t="s">
        <v>2320</v>
      </c>
      <c r="E410" s="152" t="s">
        <v>2212</v>
      </c>
      <c r="F410" s="748" t="s">
        <v>4678</v>
      </c>
      <c r="G410" s="749">
        <f>SUBTOTAL(9,G401:G408)</f>
        <v>8.1999999999999993</v>
      </c>
      <c r="H410" s="155"/>
      <c r="I410" s="156">
        <f>SUBTOTAL(9,I401:I408)</f>
        <v>0.125</v>
      </c>
      <c r="J410" s="156"/>
      <c r="K410" s="157">
        <f>SUBTOTAL(9,K401:K408)</f>
        <v>0.12777777777777777</v>
      </c>
      <c r="L410" s="157">
        <f>SUBTOTAL(9,L401:L408)</f>
        <v>3.3333333333333381E-2</v>
      </c>
      <c r="M410" s="157">
        <f>M408-N401</f>
        <v>0.16111111111111115</v>
      </c>
      <c r="N410" s="158" t="s">
        <v>552</v>
      </c>
      <c r="O410" s="149" t="s">
        <v>553</v>
      </c>
      <c r="P410" s="149">
        <v>3</v>
      </c>
      <c r="R410" s="55">
        <f>SUM(R399:R409)</f>
        <v>2222</v>
      </c>
      <c r="S410" s="55">
        <f>SUM(S399:S409)</f>
        <v>0</v>
      </c>
      <c r="T410" s="55">
        <f>SUM(T399:T409)</f>
        <v>0</v>
      </c>
      <c r="U410" s="55">
        <f>SUM(U399:U409)</f>
        <v>0</v>
      </c>
      <c r="V410" s="55">
        <f>SUM(V399:V409)</f>
        <v>2222</v>
      </c>
    </row>
    <row r="411" spans="1:22" hidden="1" outlineLevel="2">
      <c r="A411" s="38">
        <v>36</v>
      </c>
      <c r="B411" s="2" t="s">
        <v>799</v>
      </c>
      <c r="C411" s="38">
        <v>16</v>
      </c>
      <c r="D411" s="39" t="s">
        <v>1916</v>
      </c>
      <c r="E411" s="117" t="s">
        <v>2069</v>
      </c>
      <c r="F411" s="69"/>
      <c r="G411" s="58"/>
      <c r="H411" s="58"/>
      <c r="I411" s="59"/>
      <c r="J411" s="59"/>
      <c r="K411" s="60"/>
      <c r="L411" s="61"/>
      <c r="M411" s="60"/>
      <c r="N411" s="60"/>
      <c r="O411" s="68"/>
      <c r="P411" s="68"/>
      <c r="R411" s="47"/>
      <c r="S411" s="47"/>
      <c r="T411" s="47"/>
      <c r="U411" s="47"/>
      <c r="V411" s="47"/>
    </row>
    <row r="412" spans="1:22" hidden="1" outlineLevel="2">
      <c r="A412" s="38">
        <v>36</v>
      </c>
      <c r="B412" s="2" t="s">
        <v>768</v>
      </c>
      <c r="C412" s="38">
        <v>16</v>
      </c>
      <c r="D412" s="39" t="s">
        <v>1916</v>
      </c>
      <c r="E412" s="115" t="s">
        <v>2061</v>
      </c>
      <c r="F412" s="49">
        <v>1170</v>
      </c>
      <c r="G412" s="141"/>
      <c r="H412" s="141">
        <v>0</v>
      </c>
      <c r="I412" s="50"/>
      <c r="J412" s="50">
        <v>0</v>
      </c>
      <c r="K412" s="142"/>
      <c r="L412" s="140"/>
      <c r="M412" s="143"/>
      <c r="N412" s="144">
        <v>0.56388888888888888</v>
      </c>
      <c r="O412" s="3"/>
      <c r="P412" s="3"/>
      <c r="R412" s="52"/>
      <c r="S412" s="52"/>
      <c r="T412" s="52"/>
      <c r="U412" s="52"/>
      <c r="V412" s="52"/>
    </row>
    <row r="413" spans="1:22" hidden="1" outlineLevel="2">
      <c r="A413" s="38">
        <v>36</v>
      </c>
      <c r="B413" s="2" t="s">
        <v>768</v>
      </c>
      <c r="C413" s="38">
        <v>16</v>
      </c>
      <c r="D413" s="39" t="s">
        <v>1916</v>
      </c>
      <c r="E413" s="115" t="s">
        <v>2071</v>
      </c>
      <c r="F413" s="49">
        <v>985</v>
      </c>
      <c r="G413" s="141">
        <v>1.3</v>
      </c>
      <c r="H413" s="141">
        <f>H412+G413</f>
        <v>1.3</v>
      </c>
      <c r="I413" s="50">
        <v>1.7361111111111112E-2</v>
      </c>
      <c r="J413" s="50">
        <f>J412+I413</f>
        <v>1.7361111111111112E-2</v>
      </c>
      <c r="K413" s="142">
        <f>M413-N412</f>
        <v>2.083333333333337E-2</v>
      </c>
      <c r="L413" s="140">
        <f>N413-M413</f>
        <v>7.6388888888888618E-3</v>
      </c>
      <c r="M413" s="143">
        <v>0.58472222222222225</v>
      </c>
      <c r="N413" s="143">
        <v>0.59236111111111112</v>
      </c>
      <c r="O413" s="3" t="s">
        <v>2078</v>
      </c>
      <c r="P413" s="3"/>
      <c r="R413" s="52"/>
      <c r="S413" s="52"/>
      <c r="T413" s="52"/>
      <c r="U413" s="52"/>
      <c r="V413" s="52"/>
    </row>
    <row r="414" spans="1:22" hidden="1" outlineLevel="2">
      <c r="A414" s="38">
        <v>36</v>
      </c>
      <c r="B414" s="2" t="s">
        <v>768</v>
      </c>
      <c r="C414" s="38">
        <v>16</v>
      </c>
      <c r="D414" s="39" t="s">
        <v>1916</v>
      </c>
      <c r="E414" s="115" t="s">
        <v>2072</v>
      </c>
      <c r="F414" s="49">
        <v>984</v>
      </c>
      <c r="G414" s="141">
        <v>0.5</v>
      </c>
      <c r="H414" s="141">
        <f>H413+G414</f>
        <v>1.8</v>
      </c>
      <c r="I414" s="50">
        <v>6.9444444444444441E-3</v>
      </c>
      <c r="J414" s="50">
        <f>J413+I414</f>
        <v>2.4305555555555556E-2</v>
      </c>
      <c r="K414" s="142">
        <f>M414-N413</f>
        <v>6.9444444444444198E-3</v>
      </c>
      <c r="L414" s="140">
        <f>N414-M414</f>
        <v>0</v>
      </c>
      <c r="M414" s="143">
        <v>0.59930555555555554</v>
      </c>
      <c r="N414" s="143">
        <v>0.59930555555555554</v>
      </c>
      <c r="O414" s="3"/>
      <c r="P414" s="3"/>
      <c r="R414" s="52"/>
      <c r="S414" s="52"/>
      <c r="T414" s="52"/>
      <c r="U414" s="52"/>
      <c r="V414" s="52"/>
    </row>
    <row r="415" spans="1:22" hidden="1" outlineLevel="2">
      <c r="A415" s="38">
        <v>36</v>
      </c>
      <c r="B415" s="2" t="s">
        <v>768</v>
      </c>
      <c r="C415" s="38">
        <v>16</v>
      </c>
      <c r="D415" s="39" t="s">
        <v>1916</v>
      </c>
      <c r="E415" s="115" t="s">
        <v>2076</v>
      </c>
      <c r="F415" s="49">
        <v>787</v>
      </c>
      <c r="G415" s="141">
        <v>3</v>
      </c>
      <c r="H415" s="141">
        <f>H414+G415</f>
        <v>4.8</v>
      </c>
      <c r="I415" s="50">
        <v>4.1666666666666664E-2</v>
      </c>
      <c r="J415" s="50">
        <f>J414+I415</f>
        <v>6.5972222222222224E-2</v>
      </c>
      <c r="K415" s="142">
        <f>M415-N414</f>
        <v>2.430555555555558E-2</v>
      </c>
      <c r="L415" s="140">
        <f>N415-M415</f>
        <v>3.4722222222222099E-3</v>
      </c>
      <c r="M415" s="143">
        <v>0.62361111111111112</v>
      </c>
      <c r="N415" s="143">
        <v>0.62708333333333333</v>
      </c>
      <c r="O415" s="3" t="s">
        <v>2033</v>
      </c>
      <c r="P415" s="3"/>
      <c r="R415" s="52"/>
      <c r="S415" s="52"/>
      <c r="T415" s="52"/>
      <c r="U415" s="52"/>
      <c r="V415" s="52"/>
    </row>
    <row r="416" spans="1:22" hidden="1" outlineLevel="2">
      <c r="A416" s="38">
        <v>36</v>
      </c>
      <c r="B416" s="2" t="s">
        <v>768</v>
      </c>
      <c r="C416" s="38">
        <v>16</v>
      </c>
      <c r="D416" s="39" t="s">
        <v>1916</v>
      </c>
      <c r="E416" s="115" t="s">
        <v>2075</v>
      </c>
      <c r="F416" s="49">
        <v>649.6</v>
      </c>
      <c r="G416" s="141">
        <v>1.9</v>
      </c>
      <c r="H416" s="141">
        <f>H415+G416</f>
        <v>6.6999999999999993</v>
      </c>
      <c r="I416" s="50">
        <v>2.4305555555555556E-2</v>
      </c>
      <c r="J416" s="50">
        <f>J415+I416</f>
        <v>9.0277777777777776E-2</v>
      </c>
      <c r="K416" s="142">
        <f>M416-N415</f>
        <v>1.9444444444444486E-2</v>
      </c>
      <c r="L416" s="140"/>
      <c r="M416" s="144">
        <v>0.64652777777777781</v>
      </c>
      <c r="N416" s="143"/>
      <c r="O416" s="3"/>
      <c r="P416" s="3"/>
      <c r="R416" s="52"/>
      <c r="S416" s="52"/>
      <c r="T416" s="52"/>
      <c r="U416" s="52"/>
      <c r="V416" s="52"/>
    </row>
    <row r="417" spans="1:22" hidden="1" outlineLevel="2">
      <c r="A417" s="38">
        <v>36</v>
      </c>
      <c r="B417" s="2" t="s">
        <v>768</v>
      </c>
      <c r="C417" s="38">
        <v>16</v>
      </c>
      <c r="D417" s="39" t="s">
        <v>1916</v>
      </c>
      <c r="E417" s="117" t="s">
        <v>2077</v>
      </c>
      <c r="F417" s="79"/>
      <c r="G417" s="63"/>
      <c r="H417" s="63"/>
      <c r="I417" s="64"/>
      <c r="J417" s="64"/>
      <c r="K417" s="65"/>
      <c r="L417" s="66"/>
      <c r="M417" s="65"/>
      <c r="N417" s="65"/>
      <c r="O417" s="67"/>
      <c r="P417" s="67"/>
      <c r="R417" s="54"/>
      <c r="S417" s="54"/>
      <c r="T417" s="54"/>
      <c r="U417" s="54"/>
      <c r="V417" s="54"/>
    </row>
    <row r="418" spans="1:22" hidden="1" outlineLevel="1" collapsed="1">
      <c r="A418" s="148" t="s">
        <v>2213</v>
      </c>
      <c r="B418" s="149"/>
      <c r="C418" s="150">
        <v>16</v>
      </c>
      <c r="D418" s="151" t="s">
        <v>2321</v>
      </c>
      <c r="E418" s="152" t="s">
        <v>2212</v>
      </c>
      <c r="F418" s="748">
        <v>8.6999999999999993</v>
      </c>
      <c r="G418" s="749">
        <f>SUBTOTAL(9,G412:G416)</f>
        <v>6.6999999999999993</v>
      </c>
      <c r="H418" s="155"/>
      <c r="I418" s="156">
        <f>SUBTOTAL(9,I412:I416)</f>
        <v>9.0277777777777776E-2</v>
      </c>
      <c r="J418" s="156"/>
      <c r="K418" s="157">
        <f>SUBTOTAL(9,K412:K416)</f>
        <v>7.1527777777777857E-2</v>
      </c>
      <c r="L418" s="157">
        <f>SUBTOTAL(9,L412:L416)</f>
        <v>1.1111111111111072E-2</v>
      </c>
      <c r="M418" s="157">
        <f>M416-N412</f>
        <v>8.2638888888888928E-2</v>
      </c>
      <c r="N418" s="158" t="s">
        <v>552</v>
      </c>
      <c r="O418" s="149" t="s">
        <v>553</v>
      </c>
      <c r="P418" s="149">
        <v>1</v>
      </c>
      <c r="R418" s="55">
        <f>SUM(R411:R417)</f>
        <v>0</v>
      </c>
      <c r="S418" s="55">
        <f>SUM(S411:S417)</f>
        <v>0</v>
      </c>
      <c r="T418" s="55">
        <f>SUM(T411:T417)</f>
        <v>0</v>
      </c>
      <c r="U418" s="55">
        <f>SUM(U411:U417)</f>
        <v>0</v>
      </c>
      <c r="V418" s="55">
        <f>SUM(V411:V417)</f>
        <v>0</v>
      </c>
    </row>
    <row r="419" spans="1:22" hidden="1" outlineLevel="2">
      <c r="A419" s="38">
        <v>37</v>
      </c>
      <c r="B419" s="2" t="s">
        <v>799</v>
      </c>
      <c r="C419" s="38">
        <v>17</v>
      </c>
      <c r="D419" s="39" t="s">
        <v>1917</v>
      </c>
      <c r="E419" s="117" t="s">
        <v>2070</v>
      </c>
      <c r="F419" s="69"/>
      <c r="G419" s="58"/>
      <c r="H419" s="58"/>
      <c r="I419" s="59"/>
      <c r="J419" s="59"/>
      <c r="K419" s="60"/>
      <c r="L419" s="61"/>
      <c r="M419" s="60"/>
      <c r="N419" s="60"/>
      <c r="O419" s="68"/>
      <c r="P419" s="68"/>
      <c r="R419" s="47"/>
      <c r="S419" s="47"/>
      <c r="T419" s="47"/>
      <c r="U419" s="47"/>
      <c r="V419" s="47"/>
    </row>
    <row r="420" spans="1:22" hidden="1" outlineLevel="2">
      <c r="A420" s="38">
        <v>37</v>
      </c>
      <c r="B420" s="2" t="s">
        <v>768</v>
      </c>
      <c r="C420" s="38">
        <v>17</v>
      </c>
      <c r="D420" s="39" t="s">
        <v>1917</v>
      </c>
      <c r="E420" s="115" t="s">
        <v>2075</v>
      </c>
      <c r="F420" s="49">
        <v>649.6</v>
      </c>
      <c r="G420" s="141"/>
      <c r="H420" s="141">
        <v>0</v>
      </c>
      <c r="I420" s="50"/>
      <c r="J420" s="50">
        <v>0</v>
      </c>
      <c r="K420" s="142"/>
      <c r="L420" s="140"/>
      <c r="M420" s="143"/>
      <c r="N420" s="144">
        <v>0.64652777777777781</v>
      </c>
      <c r="O420" s="3"/>
      <c r="P420" s="3"/>
      <c r="R420" s="52"/>
      <c r="S420" s="52"/>
      <c r="T420" s="52"/>
      <c r="U420" s="52"/>
      <c r="V420" s="52"/>
    </row>
    <row r="421" spans="1:22" hidden="1" outlineLevel="2">
      <c r="A421" s="38">
        <v>37</v>
      </c>
      <c r="B421" s="2" t="s">
        <v>768</v>
      </c>
      <c r="C421" s="38">
        <v>17</v>
      </c>
      <c r="D421" s="39" t="s">
        <v>1917</v>
      </c>
      <c r="E421" s="115" t="s">
        <v>2079</v>
      </c>
      <c r="F421" s="49">
        <v>532</v>
      </c>
      <c r="G421" s="141">
        <v>1.4</v>
      </c>
      <c r="H421" s="141">
        <f>H420+G421</f>
        <v>1.4</v>
      </c>
      <c r="I421" s="50">
        <v>2.0833333333333332E-2</v>
      </c>
      <c r="J421" s="50">
        <f>J420+I421</f>
        <v>2.0833333333333332E-2</v>
      </c>
      <c r="K421" s="142">
        <f>M421-N420</f>
        <v>1.2499999999999956E-2</v>
      </c>
      <c r="L421" s="140">
        <f>N421-M421</f>
        <v>2.0833333333333259E-3</v>
      </c>
      <c r="M421" s="143">
        <v>0.65902777777777777</v>
      </c>
      <c r="N421" s="143">
        <v>0.66111111111111109</v>
      </c>
      <c r="O421" s="3"/>
      <c r="P421" s="3"/>
      <c r="R421" s="52"/>
      <c r="S421" s="52"/>
      <c r="T421" s="52"/>
      <c r="U421" s="52"/>
      <c r="V421" s="52"/>
    </row>
    <row r="422" spans="1:22" hidden="1" outlineLevel="2">
      <c r="A422" s="38">
        <v>37</v>
      </c>
      <c r="B422" s="2" t="s">
        <v>768</v>
      </c>
      <c r="C422" s="38">
        <v>17</v>
      </c>
      <c r="D422" s="39" t="s">
        <v>1917</v>
      </c>
      <c r="E422" s="115" t="s">
        <v>2080</v>
      </c>
      <c r="F422" s="49">
        <v>267</v>
      </c>
      <c r="G422" s="141">
        <v>5.3</v>
      </c>
      <c r="H422" s="141">
        <f>H421+G422</f>
        <v>6.6999999999999993</v>
      </c>
      <c r="I422" s="50">
        <v>6.9444444444444434E-2</v>
      </c>
      <c r="J422" s="50">
        <f>J421+I422</f>
        <v>9.0277777777777762E-2</v>
      </c>
      <c r="K422" s="142">
        <f>M422-N421</f>
        <v>4.9305555555555602E-2</v>
      </c>
      <c r="L422" s="140">
        <f>N422-M422</f>
        <v>1.1111111111111072E-2</v>
      </c>
      <c r="M422" s="143">
        <v>0.7104166666666667</v>
      </c>
      <c r="N422" s="143">
        <v>0.72152777777777777</v>
      </c>
      <c r="O422" s="3" t="s">
        <v>2033</v>
      </c>
      <c r="P422" s="3"/>
      <c r="R422" s="52"/>
      <c r="S422" s="52"/>
      <c r="T422" s="52"/>
      <c r="U422" s="52"/>
      <c r="V422" s="52"/>
    </row>
    <row r="423" spans="1:22" hidden="1" outlineLevel="2">
      <c r="A423" s="38">
        <v>37</v>
      </c>
      <c r="B423" s="2" t="s">
        <v>768</v>
      </c>
      <c r="C423" s="38">
        <v>17</v>
      </c>
      <c r="D423" s="39" t="s">
        <v>1917</v>
      </c>
      <c r="E423" s="115" t="s">
        <v>2081</v>
      </c>
      <c r="F423" s="49">
        <v>230</v>
      </c>
      <c r="G423" s="141">
        <v>1.1000000000000001</v>
      </c>
      <c r="H423" s="141">
        <f>H422+G423</f>
        <v>7.7999999999999989</v>
      </c>
      <c r="I423" s="50">
        <v>1.3888888888888888E-2</v>
      </c>
      <c r="J423" s="50">
        <f>J422+I423</f>
        <v>0.10416666666666666</v>
      </c>
      <c r="K423" s="142">
        <f>M423-N422</f>
        <v>1.1111111111111072E-2</v>
      </c>
      <c r="L423" s="140"/>
      <c r="M423" s="144">
        <v>0.73263888888888884</v>
      </c>
      <c r="N423" s="143"/>
      <c r="O423" s="3"/>
      <c r="P423" s="3"/>
      <c r="R423" s="52"/>
      <c r="S423" s="52"/>
      <c r="T423" s="52"/>
      <c r="U423" s="52">
        <v>4000</v>
      </c>
      <c r="V423" s="52">
        <f>SUM(R423:U423)</f>
        <v>4000</v>
      </c>
    </row>
    <row r="424" spans="1:22" hidden="1" outlineLevel="2">
      <c r="A424" s="38">
        <v>37</v>
      </c>
      <c r="B424" s="2" t="s">
        <v>768</v>
      </c>
      <c r="C424" s="38">
        <v>17</v>
      </c>
      <c r="D424" s="39" t="s">
        <v>1917</v>
      </c>
      <c r="E424" s="117" t="s">
        <v>2467</v>
      </c>
      <c r="F424" s="792" t="s">
        <v>4660</v>
      </c>
      <c r="G424" s="63"/>
      <c r="H424" s="63"/>
      <c r="I424" s="64"/>
      <c r="J424" s="64"/>
      <c r="K424" s="65"/>
      <c r="L424" s="66"/>
      <c r="M424" s="65"/>
      <c r="N424" s="65"/>
      <c r="O424" s="67"/>
      <c r="P424" s="67"/>
      <c r="R424" s="54">
        <v>320</v>
      </c>
      <c r="S424" s="54"/>
      <c r="T424" s="54"/>
      <c r="U424" s="54"/>
      <c r="V424" s="54">
        <f>SUM(R424:U424)</f>
        <v>320</v>
      </c>
    </row>
    <row r="425" spans="1:22" hidden="1" outlineLevel="1" collapsed="1">
      <c r="A425" s="148" t="s">
        <v>2214</v>
      </c>
      <c r="B425" s="149"/>
      <c r="C425" s="150">
        <v>17</v>
      </c>
      <c r="D425" s="151" t="s">
        <v>2322</v>
      </c>
      <c r="E425" s="152" t="s">
        <v>2212</v>
      </c>
      <c r="F425" s="748">
        <v>8.5</v>
      </c>
      <c r="G425" s="749">
        <f>SUBTOTAL(9,G420:G423)</f>
        <v>7.7999999999999989</v>
      </c>
      <c r="H425" s="155"/>
      <c r="I425" s="156">
        <f>SUBTOTAL(9,I420:I423)</f>
        <v>0.10416666666666666</v>
      </c>
      <c r="J425" s="156"/>
      <c r="K425" s="157">
        <f>SUBTOTAL(9,K420:K423)</f>
        <v>7.291666666666663E-2</v>
      </c>
      <c r="L425" s="157">
        <f>SUBTOTAL(9,L420:L423)</f>
        <v>1.3194444444444398E-2</v>
      </c>
      <c r="M425" s="157">
        <f>M423-N420</f>
        <v>8.6111111111111027E-2</v>
      </c>
      <c r="N425" s="158" t="s">
        <v>552</v>
      </c>
      <c r="O425" s="149" t="s">
        <v>553</v>
      </c>
      <c r="P425" s="149">
        <v>1</v>
      </c>
      <c r="R425" s="55">
        <f>SUM(R419:R424)</f>
        <v>320</v>
      </c>
      <c r="S425" s="55">
        <f>SUM(S419:S424)</f>
        <v>0</v>
      </c>
      <c r="T425" s="55">
        <f>SUM(T419:T424)</f>
        <v>0</v>
      </c>
      <c r="U425" s="55">
        <f>SUM(U419:U424)</f>
        <v>4000</v>
      </c>
      <c r="V425" s="55">
        <f>SUM(V419:V424)</f>
        <v>4320</v>
      </c>
    </row>
    <row r="426" spans="1:22" hidden="1" outlineLevel="2">
      <c r="A426" s="38">
        <v>38</v>
      </c>
      <c r="B426" s="2" t="s">
        <v>799</v>
      </c>
      <c r="C426" s="38">
        <v>18</v>
      </c>
      <c r="D426" s="39" t="s">
        <v>1918</v>
      </c>
      <c r="E426" s="117" t="s">
        <v>2082</v>
      </c>
      <c r="F426" s="69"/>
      <c r="G426" s="58"/>
      <c r="H426" s="58"/>
      <c r="I426" s="59"/>
      <c r="J426" s="59"/>
      <c r="K426" s="60"/>
      <c r="L426" s="61"/>
      <c r="M426" s="60"/>
      <c r="N426" s="60"/>
      <c r="O426" s="68"/>
      <c r="P426" s="68"/>
      <c r="R426" s="47">
        <v>320</v>
      </c>
      <c r="S426" s="47"/>
      <c r="T426" s="47">
        <v>4060</v>
      </c>
      <c r="U426" s="47"/>
      <c r="V426" s="47">
        <f>SUM(R426:U426)</f>
        <v>4380</v>
      </c>
    </row>
    <row r="427" spans="1:22" hidden="1" outlineLevel="2">
      <c r="A427" s="38">
        <v>38</v>
      </c>
      <c r="B427" s="2" t="s">
        <v>768</v>
      </c>
      <c r="C427" s="38">
        <v>18</v>
      </c>
      <c r="D427" s="39" t="s">
        <v>1918</v>
      </c>
      <c r="E427" s="115" t="s">
        <v>2087</v>
      </c>
      <c r="F427" s="49">
        <v>230</v>
      </c>
      <c r="G427" s="141"/>
      <c r="H427" s="141">
        <v>0</v>
      </c>
      <c r="I427" s="50"/>
      <c r="J427" s="50">
        <v>0</v>
      </c>
      <c r="K427" s="142"/>
      <c r="L427" s="140"/>
      <c r="M427" s="143"/>
      <c r="N427" s="144">
        <v>0.33819444444444446</v>
      </c>
      <c r="O427" s="3"/>
      <c r="P427" s="3"/>
      <c r="R427" s="52"/>
      <c r="S427" s="52"/>
      <c r="T427" s="52"/>
      <c r="U427" s="52"/>
      <c r="V427" s="52"/>
    </row>
    <row r="428" spans="1:22" hidden="1" outlineLevel="2">
      <c r="A428" s="38">
        <v>38</v>
      </c>
      <c r="B428" s="2" t="s">
        <v>768</v>
      </c>
      <c r="C428" s="38">
        <v>18</v>
      </c>
      <c r="D428" s="39" t="s">
        <v>1918</v>
      </c>
      <c r="E428" s="115" t="s">
        <v>2088</v>
      </c>
      <c r="F428" s="49">
        <v>785</v>
      </c>
      <c r="G428" s="141">
        <v>3.8</v>
      </c>
      <c r="H428" s="141">
        <f t="shared" ref="H428:H435" si="70">H427+G428</f>
        <v>3.8</v>
      </c>
      <c r="I428" s="50">
        <v>6.25E-2</v>
      </c>
      <c r="J428" s="50">
        <f>J427+I428</f>
        <v>6.25E-2</v>
      </c>
      <c r="K428" s="142">
        <f t="shared" ref="K428:K435" si="71">M428-N427</f>
        <v>4.513888888888884E-2</v>
      </c>
      <c r="L428" s="140">
        <f t="shared" ref="L428:L434" si="72">N428-M428</f>
        <v>6.9444444444444753E-3</v>
      </c>
      <c r="M428" s="143">
        <v>0.3833333333333333</v>
      </c>
      <c r="N428" s="143">
        <v>0.39027777777777778</v>
      </c>
      <c r="O428" s="3" t="s">
        <v>1396</v>
      </c>
      <c r="P428" s="3"/>
      <c r="R428" s="52"/>
      <c r="S428" s="52"/>
      <c r="T428" s="52"/>
      <c r="U428" s="52"/>
      <c r="V428" s="52"/>
    </row>
    <row r="429" spans="1:22" hidden="1" outlineLevel="2">
      <c r="A429" s="38">
        <v>38</v>
      </c>
      <c r="B429" s="2" t="s">
        <v>768</v>
      </c>
      <c r="C429" s="38">
        <v>18</v>
      </c>
      <c r="D429" s="39" t="s">
        <v>1918</v>
      </c>
      <c r="E429" s="115" t="s">
        <v>2089</v>
      </c>
      <c r="F429" s="49">
        <v>647</v>
      </c>
      <c r="G429" s="141">
        <v>2.4</v>
      </c>
      <c r="H429" s="141">
        <f t="shared" si="70"/>
        <v>6.1999999999999993</v>
      </c>
      <c r="I429" s="50">
        <v>3.4722222222222224E-2</v>
      </c>
      <c r="J429" s="50">
        <f>J428+I429</f>
        <v>9.7222222222222224E-2</v>
      </c>
      <c r="K429" s="142">
        <f t="shared" si="71"/>
        <v>2.4305555555555525E-2</v>
      </c>
      <c r="L429" s="140">
        <f t="shared" si="72"/>
        <v>0</v>
      </c>
      <c r="M429" s="143">
        <v>0.4145833333333333</v>
      </c>
      <c r="N429" s="143">
        <v>0.4145833333333333</v>
      </c>
      <c r="O429" s="3"/>
      <c r="P429" s="3"/>
      <c r="R429" s="52"/>
      <c r="S429" s="52"/>
      <c r="T429" s="52"/>
      <c r="U429" s="52"/>
      <c r="V429" s="52"/>
    </row>
    <row r="430" spans="1:22" hidden="1" outlineLevel="2">
      <c r="A430" s="38">
        <v>38</v>
      </c>
      <c r="B430" s="2" t="s">
        <v>768</v>
      </c>
      <c r="C430" s="38">
        <v>18</v>
      </c>
      <c r="D430" s="39" t="s">
        <v>1918</v>
      </c>
      <c r="E430" s="115" t="s">
        <v>2090</v>
      </c>
      <c r="F430" s="49">
        <v>701</v>
      </c>
      <c r="G430" s="141">
        <v>1.5</v>
      </c>
      <c r="H430" s="141">
        <f t="shared" si="70"/>
        <v>7.6999999999999993</v>
      </c>
      <c r="I430" s="50">
        <v>2.0833333333333332E-2</v>
      </c>
      <c r="J430" s="50">
        <f>J429+I430</f>
        <v>0.11805555555555555</v>
      </c>
      <c r="K430" s="142">
        <f t="shared" si="71"/>
        <v>1.1111111111111127E-2</v>
      </c>
      <c r="L430" s="140">
        <f t="shared" si="72"/>
        <v>0</v>
      </c>
      <c r="M430" s="143">
        <v>0.42569444444444443</v>
      </c>
      <c r="N430" s="143">
        <v>0.42569444444444443</v>
      </c>
      <c r="O430" s="3"/>
      <c r="P430" s="3"/>
      <c r="R430" s="52"/>
      <c r="S430" s="52"/>
      <c r="T430" s="52"/>
      <c r="U430" s="52"/>
      <c r="V430" s="52"/>
    </row>
    <row r="431" spans="1:22" hidden="1" outlineLevel="2">
      <c r="A431" s="38">
        <v>38</v>
      </c>
      <c r="B431" s="2" t="s">
        <v>768</v>
      </c>
      <c r="C431" s="38">
        <v>18</v>
      </c>
      <c r="D431" s="39" t="s">
        <v>1918</v>
      </c>
      <c r="E431" s="115" t="s">
        <v>2087</v>
      </c>
      <c r="F431" s="49">
        <v>230</v>
      </c>
      <c r="G431" s="141">
        <v>0.3</v>
      </c>
      <c r="H431" s="141">
        <f t="shared" si="70"/>
        <v>7.9999999999999991</v>
      </c>
      <c r="I431" s="50">
        <v>6.9444444444444441E-3</v>
      </c>
      <c r="J431" s="50">
        <f>J430+I431</f>
        <v>0.125</v>
      </c>
      <c r="K431" s="142">
        <f t="shared" si="71"/>
        <v>1.3888888888888951E-2</v>
      </c>
      <c r="L431" s="140">
        <f t="shared" si="72"/>
        <v>1.388888888888884E-3</v>
      </c>
      <c r="M431" s="143">
        <v>0.43958333333333338</v>
      </c>
      <c r="N431" s="143">
        <v>0.44097222222222227</v>
      </c>
      <c r="O431" s="3"/>
      <c r="P431" s="3"/>
      <c r="R431" s="52"/>
      <c r="S431" s="52"/>
      <c r="T431" s="52"/>
      <c r="U431" s="52"/>
      <c r="V431" s="52"/>
    </row>
    <row r="432" spans="1:22" hidden="1" outlineLevel="2">
      <c r="A432" s="38">
        <v>38</v>
      </c>
      <c r="B432" s="2" t="s">
        <v>768</v>
      </c>
      <c r="C432" s="38">
        <v>18</v>
      </c>
      <c r="D432" s="39" t="s">
        <v>1918</v>
      </c>
      <c r="E432" s="115" t="s">
        <v>2092</v>
      </c>
      <c r="F432" s="49">
        <v>221</v>
      </c>
      <c r="G432" s="141">
        <v>9</v>
      </c>
      <c r="H432" s="141">
        <f t="shared" si="70"/>
        <v>17</v>
      </c>
      <c r="I432" s="50">
        <v>9.375E-2</v>
      </c>
      <c r="J432" s="50"/>
      <c r="K432" s="142">
        <f t="shared" si="71"/>
        <v>8.8194444444444409E-2</v>
      </c>
      <c r="L432" s="140">
        <f t="shared" si="72"/>
        <v>2.0833333333333259E-3</v>
      </c>
      <c r="M432" s="143">
        <v>0.52916666666666667</v>
      </c>
      <c r="N432" s="143">
        <v>0.53125</v>
      </c>
      <c r="O432" s="3"/>
      <c r="P432" s="3"/>
      <c r="R432" s="52"/>
      <c r="S432" s="52"/>
      <c r="T432" s="52"/>
      <c r="U432" s="52"/>
      <c r="V432" s="52"/>
    </row>
    <row r="433" spans="1:22" hidden="1" outlineLevel="2">
      <c r="A433" s="38">
        <v>38</v>
      </c>
      <c r="B433" s="2" t="s">
        <v>768</v>
      </c>
      <c r="C433" s="38">
        <v>18</v>
      </c>
      <c r="D433" s="39" t="s">
        <v>1918</v>
      </c>
      <c r="E433" s="115" t="s">
        <v>2091</v>
      </c>
      <c r="F433" s="49"/>
      <c r="G433" s="141">
        <v>1</v>
      </c>
      <c r="H433" s="141">
        <f t="shared" si="70"/>
        <v>18</v>
      </c>
      <c r="I433" s="50">
        <v>1.0416666666666666E-2</v>
      </c>
      <c r="J433" s="50"/>
      <c r="K433" s="142">
        <f t="shared" si="71"/>
        <v>9.0277777777777457E-3</v>
      </c>
      <c r="L433" s="140">
        <f t="shared" si="72"/>
        <v>5.5555555555555358E-3</v>
      </c>
      <c r="M433" s="143">
        <v>0.54027777777777775</v>
      </c>
      <c r="N433" s="143">
        <v>0.54583333333333328</v>
      </c>
      <c r="O433" s="3" t="s">
        <v>611</v>
      </c>
      <c r="P433" s="3"/>
      <c r="R433" s="52"/>
      <c r="S433" s="52"/>
      <c r="T433" s="52"/>
      <c r="U433" s="52"/>
      <c r="V433" s="52"/>
    </row>
    <row r="434" spans="1:22" hidden="1" outlineLevel="2">
      <c r="A434" s="38">
        <v>38</v>
      </c>
      <c r="B434" s="2" t="s">
        <v>768</v>
      </c>
      <c r="C434" s="38">
        <v>18</v>
      </c>
      <c r="D434" s="39" t="s">
        <v>1918</v>
      </c>
      <c r="E434" s="115" t="s">
        <v>2092</v>
      </c>
      <c r="F434" s="49">
        <v>221</v>
      </c>
      <c r="G434" s="141">
        <v>1</v>
      </c>
      <c r="H434" s="141">
        <f t="shared" si="70"/>
        <v>19</v>
      </c>
      <c r="I434" s="50">
        <v>1.0416666666666666E-2</v>
      </c>
      <c r="J434" s="50"/>
      <c r="K434" s="142">
        <f t="shared" si="71"/>
        <v>9.7222222222222987E-3</v>
      </c>
      <c r="L434" s="140">
        <f t="shared" si="72"/>
        <v>0</v>
      </c>
      <c r="M434" s="143">
        <v>0.55555555555555558</v>
      </c>
      <c r="N434" s="143">
        <v>0.55555555555555558</v>
      </c>
      <c r="O434" s="3"/>
      <c r="P434" s="3"/>
      <c r="R434" s="52"/>
      <c r="S434" s="52"/>
      <c r="T434" s="52"/>
      <c r="U434" s="52"/>
      <c r="V434" s="52"/>
    </row>
    <row r="435" spans="1:22" hidden="1" outlineLevel="2">
      <c r="A435" s="38">
        <v>38</v>
      </c>
      <c r="B435" s="2" t="s">
        <v>768</v>
      </c>
      <c r="C435" s="38">
        <v>18</v>
      </c>
      <c r="D435" s="39" t="s">
        <v>1918</v>
      </c>
      <c r="E435" s="115" t="s">
        <v>2081</v>
      </c>
      <c r="F435" s="49">
        <v>230</v>
      </c>
      <c r="G435" s="141">
        <v>1</v>
      </c>
      <c r="H435" s="141">
        <f t="shared" si="70"/>
        <v>20</v>
      </c>
      <c r="I435" s="50">
        <v>1.0416666666666666E-2</v>
      </c>
      <c r="J435" s="50"/>
      <c r="K435" s="142">
        <f t="shared" si="71"/>
        <v>1.4583333333333282E-2</v>
      </c>
      <c r="L435" s="140"/>
      <c r="M435" s="144">
        <v>0.57013888888888886</v>
      </c>
      <c r="N435" s="143"/>
      <c r="O435" s="3"/>
      <c r="P435" s="3"/>
      <c r="R435" s="52"/>
      <c r="S435" s="52"/>
      <c r="T435" s="52"/>
      <c r="U435" s="52"/>
      <c r="V435" s="52"/>
    </row>
    <row r="436" spans="1:22" hidden="1" outlineLevel="2">
      <c r="A436" s="38">
        <v>38</v>
      </c>
      <c r="B436" s="2" t="s">
        <v>768</v>
      </c>
      <c r="C436" s="38">
        <v>18</v>
      </c>
      <c r="D436" s="39" t="s">
        <v>1918</v>
      </c>
      <c r="E436" s="117" t="s">
        <v>2085</v>
      </c>
      <c r="F436" s="69"/>
      <c r="G436" s="58"/>
      <c r="H436" s="58"/>
      <c r="I436" s="59"/>
      <c r="J436" s="59"/>
      <c r="K436" s="60"/>
      <c r="L436" s="61"/>
      <c r="M436" s="60"/>
      <c r="N436" s="60"/>
      <c r="O436" s="62"/>
      <c r="P436" s="62"/>
      <c r="R436" s="52">
        <v>2548</v>
      </c>
      <c r="S436" s="52"/>
      <c r="T436" s="52"/>
      <c r="U436" s="52"/>
      <c r="V436" s="52">
        <f>SUM(R436:U436)</f>
        <v>2548</v>
      </c>
    </row>
    <row r="437" spans="1:22" hidden="1" outlineLevel="2">
      <c r="A437" s="38">
        <v>38</v>
      </c>
      <c r="B437" s="2" t="s">
        <v>768</v>
      </c>
      <c r="C437" s="38">
        <v>18</v>
      </c>
      <c r="D437" s="39" t="s">
        <v>1918</v>
      </c>
      <c r="E437" s="118" t="s">
        <v>2583</v>
      </c>
      <c r="F437" s="79"/>
      <c r="G437" s="63"/>
      <c r="H437" s="63"/>
      <c r="I437" s="64"/>
      <c r="J437" s="64"/>
      <c r="K437" s="65"/>
      <c r="L437" s="66"/>
      <c r="M437" s="65"/>
      <c r="N437" s="65"/>
      <c r="O437" s="67"/>
      <c r="P437" s="67"/>
      <c r="R437" s="54"/>
      <c r="S437" s="54"/>
      <c r="T437" s="54"/>
      <c r="U437" s="54"/>
      <c r="V437" s="54"/>
    </row>
    <row r="438" spans="1:22" hidden="1" outlineLevel="1" collapsed="1">
      <c r="A438" s="148" t="s">
        <v>2215</v>
      </c>
      <c r="B438" s="149"/>
      <c r="C438" s="150">
        <v>18</v>
      </c>
      <c r="D438" s="151" t="s">
        <v>2323</v>
      </c>
      <c r="E438" s="152" t="s">
        <v>2324</v>
      </c>
      <c r="F438" s="748">
        <v>8</v>
      </c>
      <c r="G438" s="749">
        <f>SUBTOTAL(9,G427:G435)</f>
        <v>20</v>
      </c>
      <c r="H438" s="155"/>
      <c r="I438" s="156">
        <f>SUBTOTAL(9,I427:I435)</f>
        <v>0.24999999999999997</v>
      </c>
      <c r="J438" s="156"/>
      <c r="K438" s="157">
        <f>SUBTOTAL(9,K427:K435)</f>
        <v>0.21597222222222218</v>
      </c>
      <c r="L438" s="157">
        <f>SUBTOTAL(9,L427:L435)</f>
        <v>1.5972222222222221E-2</v>
      </c>
      <c r="M438" s="157">
        <f>M435-N427</f>
        <v>0.2319444444444444</v>
      </c>
      <c r="N438" s="158" t="s">
        <v>552</v>
      </c>
      <c r="O438" s="149" t="s">
        <v>553</v>
      </c>
      <c r="P438" s="149">
        <v>2</v>
      </c>
      <c r="R438" s="55">
        <f>SUM(R426:R437)</f>
        <v>2868</v>
      </c>
      <c r="S438" s="55">
        <f>SUM(S426:S437)</f>
        <v>0</v>
      </c>
      <c r="T438" s="55">
        <f>SUM(T426:T437)</f>
        <v>4060</v>
      </c>
      <c r="U438" s="55">
        <f>SUM(U426:U437)</f>
        <v>0</v>
      </c>
      <c r="V438" s="55">
        <f>SUM(V426:V437)</f>
        <v>6928</v>
      </c>
    </row>
    <row r="439" spans="1:22" hidden="1" outlineLevel="2">
      <c r="A439" s="38">
        <v>39</v>
      </c>
      <c r="B439" s="2" t="s">
        <v>799</v>
      </c>
      <c r="C439" s="38">
        <v>19</v>
      </c>
      <c r="D439" s="39" t="s">
        <v>2005</v>
      </c>
      <c r="E439" s="117" t="s">
        <v>2419</v>
      </c>
      <c r="F439" s="69"/>
      <c r="G439" s="58"/>
      <c r="H439" s="58"/>
      <c r="I439" s="59"/>
      <c r="J439" s="59"/>
      <c r="K439" s="60"/>
      <c r="L439" s="61"/>
      <c r="M439" s="60"/>
      <c r="N439" s="60"/>
      <c r="O439" s="68"/>
      <c r="P439" s="68"/>
      <c r="R439" s="47"/>
      <c r="S439" s="47"/>
      <c r="T439" s="47"/>
      <c r="U439" s="47"/>
      <c r="V439" s="47"/>
    </row>
    <row r="440" spans="1:22" hidden="1" outlineLevel="2">
      <c r="A440" s="38">
        <v>39</v>
      </c>
      <c r="B440" s="2" t="s">
        <v>768</v>
      </c>
      <c r="C440" s="38">
        <v>19</v>
      </c>
      <c r="D440" s="39" t="s">
        <v>2004</v>
      </c>
      <c r="E440" s="115" t="s">
        <v>2424</v>
      </c>
      <c r="F440" s="49">
        <v>258.39999999999998</v>
      </c>
      <c r="G440" s="141"/>
      <c r="H440" s="141">
        <v>0</v>
      </c>
      <c r="I440" s="50"/>
      <c r="J440" s="50">
        <v>0</v>
      </c>
      <c r="K440" s="142"/>
      <c r="L440" s="140"/>
      <c r="M440" s="143"/>
      <c r="N440" s="144">
        <v>0.54722222222222217</v>
      </c>
      <c r="O440" s="3"/>
      <c r="P440" s="3"/>
      <c r="R440" s="52"/>
      <c r="S440" s="52"/>
      <c r="T440" s="52"/>
      <c r="U440" s="52"/>
      <c r="V440" s="52"/>
    </row>
    <row r="441" spans="1:22" hidden="1" outlineLevel="2">
      <c r="A441" s="38">
        <v>39</v>
      </c>
      <c r="B441" s="2" t="s">
        <v>768</v>
      </c>
      <c r="C441" s="38">
        <v>19</v>
      </c>
      <c r="D441" s="39" t="s">
        <v>2004</v>
      </c>
      <c r="E441" s="115" t="s">
        <v>2425</v>
      </c>
      <c r="F441" s="49">
        <v>240.3</v>
      </c>
      <c r="G441" s="141">
        <v>1.2</v>
      </c>
      <c r="H441" s="141">
        <f t="shared" ref="H441:H448" si="73">H440+G441</f>
        <v>1.2</v>
      </c>
      <c r="I441" s="50">
        <v>1.7361111111111112E-2</v>
      </c>
      <c r="J441" s="50">
        <f t="shared" ref="J441:J448" si="74">J440+I441</f>
        <v>1.7361111111111112E-2</v>
      </c>
      <c r="K441" s="142">
        <f t="shared" ref="K441:K448" si="75">M441-N440</f>
        <v>1.736111111111116E-2</v>
      </c>
      <c r="L441" s="140">
        <f t="shared" ref="L441:L447" si="76">N441-M441</f>
        <v>0</v>
      </c>
      <c r="M441" s="143">
        <v>0.56458333333333333</v>
      </c>
      <c r="N441" s="143">
        <v>0.56458333333333333</v>
      </c>
      <c r="O441" s="3"/>
      <c r="P441" s="3"/>
      <c r="R441" s="52"/>
      <c r="S441" s="52"/>
      <c r="T441" s="52"/>
      <c r="U441" s="52"/>
      <c r="V441" s="52"/>
    </row>
    <row r="442" spans="1:22" hidden="1" outlineLevel="2">
      <c r="A442" s="38">
        <v>39</v>
      </c>
      <c r="B442" s="2" t="s">
        <v>768</v>
      </c>
      <c r="C442" s="38">
        <v>19</v>
      </c>
      <c r="D442" s="39" t="s">
        <v>2004</v>
      </c>
      <c r="E442" s="115" t="s">
        <v>2430</v>
      </c>
      <c r="F442" s="49">
        <v>443</v>
      </c>
      <c r="G442" s="141">
        <v>1.8</v>
      </c>
      <c r="H442" s="141">
        <f t="shared" si="73"/>
        <v>3</v>
      </c>
      <c r="I442" s="50">
        <v>2.4305555555555556E-2</v>
      </c>
      <c r="J442" s="50">
        <f t="shared" si="74"/>
        <v>4.1666666666666671E-2</v>
      </c>
      <c r="K442" s="142">
        <f t="shared" si="75"/>
        <v>2.2222222222222254E-2</v>
      </c>
      <c r="L442" s="140">
        <f t="shared" si="76"/>
        <v>6.9444444444444198E-3</v>
      </c>
      <c r="M442" s="143">
        <v>0.58680555555555558</v>
      </c>
      <c r="N442" s="143">
        <v>0.59375</v>
      </c>
      <c r="O442" s="3" t="s">
        <v>2431</v>
      </c>
      <c r="P442" s="3"/>
      <c r="R442" s="52"/>
      <c r="S442" s="52"/>
      <c r="T442" s="52"/>
      <c r="U442" s="52"/>
      <c r="V442" s="52"/>
    </row>
    <row r="443" spans="1:22" hidden="1" outlineLevel="2">
      <c r="A443" s="38">
        <v>39</v>
      </c>
      <c r="B443" s="2" t="s">
        <v>768</v>
      </c>
      <c r="C443" s="38">
        <v>19</v>
      </c>
      <c r="D443" s="39" t="s">
        <v>2004</v>
      </c>
      <c r="E443" s="115" t="s">
        <v>2107</v>
      </c>
      <c r="F443" s="49">
        <v>541</v>
      </c>
      <c r="G443" s="141">
        <v>1.5</v>
      </c>
      <c r="H443" s="141">
        <f t="shared" si="73"/>
        <v>4.5</v>
      </c>
      <c r="I443" s="50">
        <v>2.0833333333333332E-2</v>
      </c>
      <c r="J443" s="50">
        <f t="shared" si="74"/>
        <v>6.25E-2</v>
      </c>
      <c r="K443" s="142">
        <f t="shared" si="75"/>
        <v>1.9444444444444486E-2</v>
      </c>
      <c r="L443" s="140">
        <f t="shared" si="76"/>
        <v>0</v>
      </c>
      <c r="M443" s="143">
        <v>0.61319444444444449</v>
      </c>
      <c r="N443" s="143">
        <v>0.61319444444444449</v>
      </c>
      <c r="O443" s="3"/>
      <c r="P443" s="3"/>
      <c r="R443" s="52"/>
      <c r="S443" s="52"/>
      <c r="T443" s="52"/>
      <c r="U443" s="52"/>
      <c r="V443" s="52"/>
    </row>
    <row r="444" spans="1:22" hidden="1" outlineLevel="2">
      <c r="A444" s="38">
        <v>39</v>
      </c>
      <c r="B444" s="2" t="s">
        <v>768</v>
      </c>
      <c r="C444" s="38">
        <v>19</v>
      </c>
      <c r="D444" s="39" t="s">
        <v>2004</v>
      </c>
      <c r="E444" s="115" t="s">
        <v>2426</v>
      </c>
      <c r="F444" s="49">
        <v>263.7</v>
      </c>
      <c r="G444" s="141">
        <v>2.8</v>
      </c>
      <c r="H444" s="141">
        <f t="shared" si="73"/>
        <v>7.3</v>
      </c>
      <c r="I444" s="50">
        <v>3.4722222222222224E-2</v>
      </c>
      <c r="J444" s="50">
        <f t="shared" si="74"/>
        <v>9.7222222222222224E-2</v>
      </c>
      <c r="K444" s="142">
        <f t="shared" si="75"/>
        <v>3.0555555555555447E-2</v>
      </c>
      <c r="L444" s="140">
        <f t="shared" si="76"/>
        <v>2.7777777777778789E-3</v>
      </c>
      <c r="M444" s="143">
        <v>0.64374999999999993</v>
      </c>
      <c r="N444" s="143">
        <v>0.64652777777777781</v>
      </c>
      <c r="O444" s="3"/>
      <c r="P444" s="3"/>
      <c r="R444" s="52"/>
      <c r="S444" s="52"/>
      <c r="T444" s="52"/>
      <c r="U444" s="52"/>
      <c r="V444" s="52"/>
    </row>
    <row r="445" spans="1:22" hidden="1" outlineLevel="2">
      <c r="A445" s="38">
        <v>39</v>
      </c>
      <c r="B445" s="2" t="s">
        <v>768</v>
      </c>
      <c r="C445" s="38">
        <v>19</v>
      </c>
      <c r="D445" s="39" t="s">
        <v>2004</v>
      </c>
      <c r="E445" s="115" t="s">
        <v>2106</v>
      </c>
      <c r="F445" s="49">
        <v>251.1</v>
      </c>
      <c r="G445" s="141">
        <v>1.7</v>
      </c>
      <c r="H445" s="141">
        <f t="shared" si="73"/>
        <v>9</v>
      </c>
      <c r="I445" s="50">
        <v>1.7361111111111112E-2</v>
      </c>
      <c r="J445" s="50">
        <f t="shared" si="74"/>
        <v>0.11458333333333334</v>
      </c>
      <c r="K445" s="142">
        <f t="shared" si="75"/>
        <v>1.6666666666666607E-2</v>
      </c>
      <c r="L445" s="140">
        <f t="shared" si="76"/>
        <v>0</v>
      </c>
      <c r="M445" s="143">
        <v>0.66319444444444442</v>
      </c>
      <c r="N445" s="143">
        <v>0.66319444444444442</v>
      </c>
      <c r="O445" s="3"/>
      <c r="P445" s="3"/>
      <c r="R445" s="52"/>
      <c r="S445" s="52"/>
      <c r="T445" s="52"/>
      <c r="U445" s="52"/>
      <c r="V445" s="52"/>
    </row>
    <row r="446" spans="1:22" hidden="1" outlineLevel="2">
      <c r="A446" s="38">
        <v>39</v>
      </c>
      <c r="B446" s="2" t="s">
        <v>768</v>
      </c>
      <c r="C446" s="38">
        <v>19</v>
      </c>
      <c r="D446" s="39" t="s">
        <v>2004</v>
      </c>
      <c r="E446" s="115" t="s">
        <v>2427</v>
      </c>
      <c r="F446" s="49">
        <v>228.7</v>
      </c>
      <c r="G446" s="141">
        <v>1.4</v>
      </c>
      <c r="H446" s="141">
        <f t="shared" si="73"/>
        <v>10.4</v>
      </c>
      <c r="I446" s="50">
        <v>1.3888888888888888E-2</v>
      </c>
      <c r="J446" s="50">
        <f t="shared" si="74"/>
        <v>0.12847222222222224</v>
      </c>
      <c r="K446" s="142">
        <f t="shared" si="75"/>
        <v>1.3194444444444509E-2</v>
      </c>
      <c r="L446" s="140">
        <f t="shared" si="76"/>
        <v>6.9444444444444198E-4</v>
      </c>
      <c r="M446" s="143">
        <v>0.67638888888888893</v>
      </c>
      <c r="N446" s="143">
        <v>0.67708333333333337</v>
      </c>
      <c r="O446" s="3"/>
      <c r="P446" s="3"/>
      <c r="R446" s="52"/>
      <c r="S446" s="52"/>
      <c r="T446" s="52"/>
      <c r="U446" s="52"/>
      <c r="V446" s="52"/>
    </row>
    <row r="447" spans="1:22" hidden="1" outlineLevel="2">
      <c r="A447" s="38">
        <v>39</v>
      </c>
      <c r="B447" s="2" t="s">
        <v>768</v>
      </c>
      <c r="C447" s="38">
        <v>19</v>
      </c>
      <c r="D447" s="39" t="s">
        <v>2004</v>
      </c>
      <c r="E447" s="115" t="s">
        <v>2091</v>
      </c>
      <c r="F447" s="49">
        <v>232.1</v>
      </c>
      <c r="G447" s="141">
        <v>0.2</v>
      </c>
      <c r="H447" s="141">
        <f t="shared" si="73"/>
        <v>10.6</v>
      </c>
      <c r="I447" s="50">
        <v>3.472222222222222E-3</v>
      </c>
      <c r="J447" s="50">
        <f t="shared" si="74"/>
        <v>0.13194444444444445</v>
      </c>
      <c r="K447" s="142">
        <f t="shared" si="75"/>
        <v>2.0833333333333259E-3</v>
      </c>
      <c r="L447" s="140">
        <f t="shared" si="76"/>
        <v>0</v>
      </c>
      <c r="M447" s="143">
        <v>0.6791666666666667</v>
      </c>
      <c r="N447" s="143">
        <v>0.6791666666666667</v>
      </c>
      <c r="O447" s="3"/>
      <c r="P447" s="3"/>
      <c r="R447" s="52"/>
      <c r="S447" s="52"/>
      <c r="T447" s="52"/>
      <c r="U447" s="52"/>
      <c r="V447" s="52"/>
    </row>
    <row r="448" spans="1:22" hidden="1" outlineLevel="2">
      <c r="A448" s="38">
        <v>39</v>
      </c>
      <c r="B448" s="2" t="s">
        <v>768</v>
      </c>
      <c r="C448" s="38">
        <v>19</v>
      </c>
      <c r="D448" s="39" t="s">
        <v>2004</v>
      </c>
      <c r="E448" s="115" t="s">
        <v>2428</v>
      </c>
      <c r="F448" s="49">
        <v>217.9</v>
      </c>
      <c r="G448" s="141">
        <v>1</v>
      </c>
      <c r="H448" s="141">
        <f t="shared" si="73"/>
        <v>11.6</v>
      </c>
      <c r="I448" s="50">
        <v>1.0416666666666666E-2</v>
      </c>
      <c r="J448" s="50">
        <f t="shared" si="74"/>
        <v>0.1423611111111111</v>
      </c>
      <c r="K448" s="142">
        <f t="shared" si="75"/>
        <v>1.041666666666663E-2</v>
      </c>
      <c r="L448" s="140"/>
      <c r="M448" s="144">
        <v>0.68958333333333333</v>
      </c>
      <c r="N448" s="143"/>
      <c r="O448" s="3"/>
      <c r="P448" s="3"/>
      <c r="R448" s="52"/>
      <c r="S448" s="52"/>
      <c r="T448" s="52"/>
      <c r="U448" s="52"/>
      <c r="V448" s="52"/>
    </row>
    <row r="449" spans="1:22" hidden="1" outlineLevel="2">
      <c r="A449" s="38">
        <v>39</v>
      </c>
      <c r="B449" s="2" t="s">
        <v>768</v>
      </c>
      <c r="C449" s="38">
        <v>19</v>
      </c>
      <c r="D449" s="39" t="s">
        <v>2004</v>
      </c>
      <c r="E449" s="117" t="s">
        <v>2429</v>
      </c>
      <c r="F449" s="111" t="s">
        <v>2584</v>
      </c>
      <c r="G449" s="58"/>
      <c r="H449" s="58"/>
      <c r="I449" s="59"/>
      <c r="J449" s="59"/>
      <c r="K449" s="60"/>
      <c r="L449" s="61"/>
      <c r="M449" s="60"/>
      <c r="N449" s="60"/>
      <c r="O449" s="62"/>
      <c r="P449" s="62"/>
      <c r="R449" s="52">
        <v>2546</v>
      </c>
      <c r="S449" s="52">
        <v>360</v>
      </c>
      <c r="T449" s="52"/>
      <c r="U449" s="52"/>
      <c r="V449" s="52">
        <f>SUM(R449:U449)</f>
        <v>2906</v>
      </c>
    </row>
    <row r="450" spans="1:22" hidden="1" outlineLevel="2">
      <c r="A450" s="38">
        <v>39</v>
      </c>
      <c r="B450" s="2" t="s">
        <v>768</v>
      </c>
      <c r="C450" s="38">
        <v>19</v>
      </c>
      <c r="D450" s="39" t="s">
        <v>2004</v>
      </c>
      <c r="E450" s="118"/>
      <c r="F450" s="112" t="s">
        <v>2585</v>
      </c>
      <c r="G450" s="63"/>
      <c r="H450" s="63"/>
      <c r="I450" s="64"/>
      <c r="J450" s="64"/>
      <c r="K450" s="65"/>
      <c r="L450" s="66"/>
      <c r="M450" s="65"/>
      <c r="N450" s="65"/>
      <c r="O450" s="67"/>
      <c r="P450" s="67"/>
      <c r="R450" s="54"/>
      <c r="S450" s="54"/>
      <c r="T450" s="54"/>
      <c r="U450" s="54"/>
      <c r="V450" s="54"/>
    </row>
    <row r="451" spans="1:22" hidden="1" outlineLevel="1" collapsed="1">
      <c r="A451" s="148" t="s">
        <v>2216</v>
      </c>
      <c r="B451" s="149"/>
      <c r="C451" s="150">
        <v>19</v>
      </c>
      <c r="D451" s="151" t="s">
        <v>2325</v>
      </c>
      <c r="E451" s="152" t="s">
        <v>2450</v>
      </c>
      <c r="F451" s="748">
        <v>10.4</v>
      </c>
      <c r="G451" s="749">
        <f>SUBTOTAL(9,G440:G448)</f>
        <v>11.6</v>
      </c>
      <c r="H451" s="153" t="s">
        <v>4008</v>
      </c>
      <c r="I451" s="156">
        <f>SUBTOTAL(9,I440:I448)</f>
        <v>0.1423611111111111</v>
      </c>
      <c r="J451" s="156"/>
      <c r="K451" s="157">
        <f>SUBTOTAL(9,K440:K448)</f>
        <v>0.13194444444444442</v>
      </c>
      <c r="L451" s="157">
        <f>SUBTOTAL(9,L440:L448)</f>
        <v>1.0416666666666741E-2</v>
      </c>
      <c r="M451" s="157">
        <f>M448-N440</f>
        <v>0.14236111111111116</v>
      </c>
      <c r="N451" s="158" t="s">
        <v>552</v>
      </c>
      <c r="O451" s="149" t="s">
        <v>553</v>
      </c>
      <c r="P451" s="149">
        <v>1</v>
      </c>
      <c r="R451" s="55">
        <f>SUM(R439:R450)</f>
        <v>2546</v>
      </c>
      <c r="S451" s="55">
        <f>SUM(S439:S450)</f>
        <v>360</v>
      </c>
      <c r="T451" s="55">
        <f>SUM(T439:T450)</f>
        <v>0</v>
      </c>
      <c r="U451" s="55">
        <f>SUM(U439:U450)</f>
        <v>0</v>
      </c>
      <c r="V451" s="55">
        <f>SUM(V439:V450)</f>
        <v>2906</v>
      </c>
    </row>
    <row r="452" spans="1:22" hidden="1" outlineLevel="2">
      <c r="A452" s="38">
        <v>40</v>
      </c>
      <c r="B452" s="2" t="s">
        <v>799</v>
      </c>
      <c r="C452" s="38">
        <v>20</v>
      </c>
      <c r="D452" s="39" t="s">
        <v>2020</v>
      </c>
      <c r="E452" s="117" t="s">
        <v>2417</v>
      </c>
      <c r="F452" s="111" t="s">
        <v>2581</v>
      </c>
      <c r="G452" s="58"/>
      <c r="H452" s="58"/>
      <c r="I452" s="59"/>
      <c r="J452" s="59"/>
      <c r="K452" s="60"/>
      <c r="L452" s="61"/>
      <c r="M452" s="60"/>
      <c r="N452" s="60"/>
      <c r="O452" s="68"/>
      <c r="P452" s="68"/>
      <c r="R452" s="47"/>
      <c r="S452" s="47"/>
      <c r="T452" s="47"/>
      <c r="U452" s="47"/>
      <c r="V452" s="47"/>
    </row>
    <row r="453" spans="1:22" hidden="1" outlineLevel="2">
      <c r="A453" s="38">
        <v>40</v>
      </c>
      <c r="B453" s="2" t="s">
        <v>768</v>
      </c>
      <c r="C453" s="38">
        <v>20</v>
      </c>
      <c r="D453" s="39" t="s">
        <v>2019</v>
      </c>
      <c r="E453" s="118" t="s">
        <v>2108</v>
      </c>
      <c r="F453" s="112" t="s">
        <v>2582</v>
      </c>
      <c r="G453" s="63"/>
      <c r="H453" s="63"/>
      <c r="I453" s="64"/>
      <c r="J453" s="64"/>
      <c r="K453" s="65"/>
      <c r="L453" s="66"/>
      <c r="M453" s="65"/>
      <c r="N453" s="65"/>
      <c r="O453" s="67"/>
      <c r="P453" s="67"/>
      <c r="R453" s="52">
        <v>2546</v>
      </c>
      <c r="S453" s="52">
        <v>570</v>
      </c>
      <c r="T453" s="52"/>
      <c r="U453" s="52"/>
      <c r="V453" s="52">
        <f>SUM(R453:U453)</f>
        <v>3116</v>
      </c>
    </row>
    <row r="454" spans="1:22" hidden="1" outlineLevel="2">
      <c r="A454" s="38">
        <v>40</v>
      </c>
      <c r="B454" s="2" t="s">
        <v>768</v>
      </c>
      <c r="C454" s="38">
        <v>20</v>
      </c>
      <c r="D454" s="39" t="s">
        <v>2019</v>
      </c>
      <c r="E454" s="115" t="s">
        <v>2415</v>
      </c>
      <c r="F454" s="49">
        <v>515.70000000000005</v>
      </c>
      <c r="G454" s="141"/>
      <c r="H454" s="141">
        <v>0</v>
      </c>
      <c r="I454" s="50"/>
      <c r="J454" s="50">
        <v>0</v>
      </c>
      <c r="K454" s="142"/>
      <c r="L454" s="140"/>
      <c r="M454" s="143"/>
      <c r="N454" s="144">
        <v>0.4375</v>
      </c>
      <c r="O454" s="3"/>
      <c r="P454" s="3"/>
      <c r="R454" s="52"/>
      <c r="S454" s="52"/>
      <c r="T454" s="52"/>
      <c r="U454" s="52"/>
      <c r="V454" s="52"/>
    </row>
    <row r="455" spans="1:22" hidden="1" outlineLevel="2">
      <c r="A455" s="38">
        <v>40</v>
      </c>
      <c r="B455" s="2" t="s">
        <v>768</v>
      </c>
      <c r="C455" s="38">
        <v>20</v>
      </c>
      <c r="D455" s="39" t="s">
        <v>2019</v>
      </c>
      <c r="E455" s="115" t="s">
        <v>2416</v>
      </c>
      <c r="F455" s="49">
        <v>319.60000000000002</v>
      </c>
      <c r="G455" s="141">
        <v>8.1</v>
      </c>
      <c r="H455" s="141">
        <f>H454+G455</f>
        <v>8.1</v>
      </c>
      <c r="I455" s="50">
        <v>9.375E-2</v>
      </c>
      <c r="J455" s="50">
        <f>J454+I455</f>
        <v>9.375E-2</v>
      </c>
      <c r="K455" s="142">
        <f>M455-N454</f>
        <v>7.9166666666666718E-2</v>
      </c>
      <c r="L455" s="140">
        <f>N455-M455</f>
        <v>6.9444444444433095E-4</v>
      </c>
      <c r="M455" s="143">
        <v>0.51666666666666672</v>
      </c>
      <c r="N455" s="143">
        <v>0.51736111111111105</v>
      </c>
      <c r="O455" s="3"/>
      <c r="P455" s="3"/>
      <c r="R455" s="52"/>
      <c r="S455" s="52"/>
      <c r="T455" s="52"/>
      <c r="U455" s="52"/>
      <c r="V455" s="52"/>
    </row>
    <row r="456" spans="1:22" hidden="1" outlineLevel="2">
      <c r="A456" s="38">
        <v>40</v>
      </c>
      <c r="B456" s="2" t="s">
        <v>768</v>
      </c>
      <c r="C456" s="38">
        <v>20</v>
      </c>
      <c r="D456" s="39" t="s">
        <v>2019</v>
      </c>
      <c r="E456" s="115" t="s">
        <v>2421</v>
      </c>
      <c r="F456" s="49">
        <v>319.60000000000002</v>
      </c>
      <c r="G456" s="141">
        <v>0</v>
      </c>
      <c r="H456" s="141">
        <f>H455+G456</f>
        <v>8.1</v>
      </c>
      <c r="I456" s="50">
        <v>0</v>
      </c>
      <c r="J456" s="50">
        <f>J455+I456</f>
        <v>9.375E-2</v>
      </c>
      <c r="K456" s="142">
        <f>M456-N455</f>
        <v>6.94444444444553E-4</v>
      </c>
      <c r="L456" s="140">
        <f>N456-M456</f>
        <v>6.9444444444444198E-3</v>
      </c>
      <c r="M456" s="143">
        <v>0.5180555555555556</v>
      </c>
      <c r="N456" s="143">
        <v>0.52500000000000002</v>
      </c>
      <c r="O456" s="3" t="s">
        <v>2422</v>
      </c>
      <c r="P456" s="3"/>
      <c r="R456" s="52"/>
      <c r="S456" s="52"/>
      <c r="T456" s="52"/>
      <c r="U456" s="52"/>
      <c r="V456" s="52"/>
    </row>
    <row r="457" spans="1:22" hidden="1" outlineLevel="2">
      <c r="A457" s="38">
        <v>40</v>
      </c>
      <c r="B457" s="2" t="s">
        <v>768</v>
      </c>
      <c r="C457" s="38">
        <v>20</v>
      </c>
      <c r="D457" s="39" t="s">
        <v>2019</v>
      </c>
      <c r="E457" s="115" t="s">
        <v>110</v>
      </c>
      <c r="F457" s="49">
        <v>265.7</v>
      </c>
      <c r="G457" s="141">
        <v>1.8</v>
      </c>
      <c r="H457" s="141">
        <f>H456+G457</f>
        <v>9.9</v>
      </c>
      <c r="I457" s="50">
        <v>2.0833333333333332E-2</v>
      </c>
      <c r="J457" s="50">
        <f>J456+I457</f>
        <v>0.11458333333333333</v>
      </c>
      <c r="K457" s="142">
        <f>M457-N456</f>
        <v>2.0138888888888928E-2</v>
      </c>
      <c r="L457" s="140">
        <f>N457-M457</f>
        <v>0</v>
      </c>
      <c r="M457" s="143">
        <v>0.54513888888888895</v>
      </c>
      <c r="N457" s="143">
        <v>0.54513888888888895</v>
      </c>
      <c r="O457" s="3"/>
      <c r="P457" s="3"/>
      <c r="R457" s="52"/>
      <c r="S457" s="52"/>
      <c r="T457" s="52"/>
      <c r="U457" s="52"/>
      <c r="V457" s="52"/>
    </row>
    <row r="458" spans="1:22" hidden="1" outlineLevel="2">
      <c r="A458" s="38">
        <v>40</v>
      </c>
      <c r="B458" s="2" t="s">
        <v>768</v>
      </c>
      <c r="C458" s="38">
        <v>20</v>
      </c>
      <c r="D458" s="39" t="s">
        <v>2019</v>
      </c>
      <c r="E458" s="115" t="s">
        <v>2423</v>
      </c>
      <c r="F458" s="49">
        <v>258.39999999999998</v>
      </c>
      <c r="G458" s="141">
        <v>0.2</v>
      </c>
      <c r="H458" s="141">
        <f>H457+G458</f>
        <v>10.1</v>
      </c>
      <c r="I458" s="50">
        <v>3.472222222222222E-3</v>
      </c>
      <c r="J458" s="50">
        <f>J457+I458</f>
        <v>0.11805555555555555</v>
      </c>
      <c r="K458" s="142">
        <f>M458-N457</f>
        <v>2.0833333333332149E-3</v>
      </c>
      <c r="L458" s="140"/>
      <c r="M458" s="144">
        <v>0.54722222222222217</v>
      </c>
      <c r="N458" s="143"/>
      <c r="O458" s="3"/>
      <c r="P458" s="3"/>
      <c r="R458" s="52"/>
      <c r="S458" s="52"/>
      <c r="T458" s="52"/>
      <c r="U458" s="52"/>
      <c r="V458" s="52"/>
    </row>
    <row r="459" spans="1:22" hidden="1" outlineLevel="2">
      <c r="A459" s="38">
        <v>40</v>
      </c>
      <c r="B459" s="2" t="s">
        <v>768</v>
      </c>
      <c r="C459" s="38">
        <v>20</v>
      </c>
      <c r="D459" s="39" t="s">
        <v>2019</v>
      </c>
      <c r="E459" s="118" t="s">
        <v>2418</v>
      </c>
      <c r="F459" s="79"/>
      <c r="G459" s="63"/>
      <c r="H459" s="63"/>
      <c r="I459" s="64"/>
      <c r="J459" s="64"/>
      <c r="K459" s="65"/>
      <c r="L459" s="66"/>
      <c r="M459" s="65"/>
      <c r="N459" s="65"/>
      <c r="O459" s="67"/>
      <c r="P459" s="67"/>
      <c r="R459" s="54"/>
      <c r="S459" s="54"/>
      <c r="T459" s="54"/>
      <c r="U459" s="54"/>
      <c r="V459" s="54"/>
    </row>
    <row r="460" spans="1:22" hidden="1" outlineLevel="1" collapsed="1">
      <c r="A460" s="148" t="s">
        <v>2217</v>
      </c>
      <c r="B460" s="149"/>
      <c r="C460" s="150">
        <v>20</v>
      </c>
      <c r="D460" s="151" t="s">
        <v>2218</v>
      </c>
      <c r="E460" s="152" t="s">
        <v>2420</v>
      </c>
      <c r="F460" s="748">
        <v>10.1</v>
      </c>
      <c r="G460" s="749">
        <f>SUBTOTAL(9,G454:G458)</f>
        <v>10.1</v>
      </c>
      <c r="H460" s="153" t="s">
        <v>4008</v>
      </c>
      <c r="I460" s="156">
        <f>SUBTOTAL(9,I454:I458)</f>
        <v>0.11805555555555555</v>
      </c>
      <c r="J460" s="156"/>
      <c r="K460" s="157">
        <f>SUBTOTAL(9,K454:K458)</f>
        <v>0.10208333333333341</v>
      </c>
      <c r="L460" s="157">
        <f>SUBTOTAL(9,L454:L458)</f>
        <v>7.6388888888887507E-3</v>
      </c>
      <c r="M460" s="157">
        <f>M458-N454</f>
        <v>0.10972222222222217</v>
      </c>
      <c r="N460" s="158" t="s">
        <v>552</v>
      </c>
      <c r="O460" s="149" t="s">
        <v>553</v>
      </c>
      <c r="P460" s="149">
        <v>2</v>
      </c>
      <c r="R460" s="55">
        <f>SUM(R452:R459)</f>
        <v>2546</v>
      </c>
      <c r="S460" s="55">
        <f>SUM(S452:S459)</f>
        <v>570</v>
      </c>
      <c r="T460" s="55">
        <f>SUM(T452:T459)</f>
        <v>0</v>
      </c>
      <c r="U460" s="55">
        <f>SUM(U452:U459)</f>
        <v>0</v>
      </c>
      <c r="V460" s="55">
        <f>SUM(V452:V459)</f>
        <v>3116</v>
      </c>
    </row>
    <row r="461" spans="1:22" hidden="1" outlineLevel="2">
      <c r="A461" s="38">
        <v>41</v>
      </c>
      <c r="B461" s="2" t="s">
        <v>799</v>
      </c>
      <c r="C461" s="38">
        <v>21</v>
      </c>
      <c r="D461" s="39" t="s">
        <v>2110</v>
      </c>
      <c r="E461" s="745">
        <v>43298</v>
      </c>
      <c r="F461" s="117" t="s">
        <v>3752</v>
      </c>
      <c r="G461" s="58"/>
      <c r="H461" s="58"/>
      <c r="I461" s="59"/>
      <c r="J461" s="59"/>
      <c r="K461" s="60"/>
      <c r="L461" s="61"/>
      <c r="M461" s="60"/>
      <c r="N461" s="60"/>
      <c r="O461" s="68"/>
      <c r="P461" s="68"/>
      <c r="R461" s="47"/>
      <c r="S461" s="47"/>
      <c r="T461" s="47"/>
      <c r="U461" s="47"/>
      <c r="V461" s="47"/>
    </row>
    <row r="462" spans="1:22" hidden="1" outlineLevel="2">
      <c r="A462" s="38">
        <v>41</v>
      </c>
      <c r="B462" s="2" t="s">
        <v>768</v>
      </c>
      <c r="C462" s="38">
        <v>21</v>
      </c>
      <c r="D462" s="39" t="s">
        <v>2110</v>
      </c>
      <c r="E462" s="118" t="s">
        <v>2108</v>
      </c>
      <c r="F462" s="118" t="s">
        <v>3753</v>
      </c>
      <c r="G462" s="63"/>
      <c r="H462" s="63"/>
      <c r="I462" s="64"/>
      <c r="J462" s="64"/>
      <c r="K462" s="65"/>
      <c r="L462" s="66"/>
      <c r="M462" s="65"/>
      <c r="N462" s="65"/>
      <c r="O462" s="67"/>
      <c r="P462" s="67"/>
      <c r="R462" s="52">
        <v>2546</v>
      </c>
      <c r="S462" s="52">
        <v>570</v>
      </c>
      <c r="T462" s="52"/>
      <c r="U462" s="52"/>
      <c r="V462" s="52">
        <f>SUM(R462:U462)</f>
        <v>3116</v>
      </c>
    </row>
    <row r="463" spans="1:22" hidden="1" outlineLevel="2">
      <c r="A463" s="38">
        <v>41</v>
      </c>
      <c r="B463" s="2" t="s">
        <v>768</v>
      </c>
      <c r="C463" s="38">
        <v>21</v>
      </c>
      <c r="D463" s="39" t="s">
        <v>2110</v>
      </c>
      <c r="E463" s="115" t="s">
        <v>2415</v>
      </c>
      <c r="F463" s="49">
        <v>515.70000000000005</v>
      </c>
      <c r="G463" s="141"/>
      <c r="H463" s="141">
        <v>0</v>
      </c>
      <c r="I463" s="50"/>
      <c r="J463" s="50">
        <v>0</v>
      </c>
      <c r="K463" s="142"/>
      <c r="L463" s="140"/>
      <c r="M463" s="143"/>
      <c r="N463" s="144">
        <v>0.43402777777777773</v>
      </c>
      <c r="O463" s="3"/>
      <c r="P463" s="3"/>
      <c r="R463" s="52"/>
      <c r="S463" s="52"/>
      <c r="T463" s="52"/>
      <c r="U463" s="52"/>
      <c r="V463" s="52"/>
    </row>
    <row r="464" spans="1:22" hidden="1" outlineLevel="2">
      <c r="A464" s="38">
        <v>41</v>
      </c>
      <c r="B464" s="2" t="s">
        <v>768</v>
      </c>
      <c r="C464" s="38">
        <v>21</v>
      </c>
      <c r="D464" s="39" t="s">
        <v>2110</v>
      </c>
      <c r="E464" s="115" t="s">
        <v>3741</v>
      </c>
      <c r="F464" s="49">
        <v>880</v>
      </c>
      <c r="G464" s="141">
        <v>5.6</v>
      </c>
      <c r="H464" s="141">
        <f t="shared" ref="H464:H470" si="77">H463+G464</f>
        <v>5.6</v>
      </c>
      <c r="I464" s="50">
        <v>7.2916666666666671E-2</v>
      </c>
      <c r="J464" s="50">
        <f t="shared" ref="J464:J470" si="78">J463+I464</f>
        <v>7.2916666666666671E-2</v>
      </c>
      <c r="K464" s="142">
        <f t="shared" ref="K464:K470" si="79">M464-N463</f>
        <v>6.5277777777777768E-2</v>
      </c>
      <c r="L464" s="140">
        <f t="shared" ref="L464:L469" si="80">N464-M464</f>
        <v>6.2500000000000333E-3</v>
      </c>
      <c r="M464" s="143">
        <v>0.4993055555555555</v>
      </c>
      <c r="N464" s="143">
        <v>0.50555555555555554</v>
      </c>
      <c r="O464" s="3" t="s">
        <v>3742</v>
      </c>
      <c r="P464" s="3"/>
      <c r="R464" s="52"/>
      <c r="S464" s="52"/>
      <c r="T464" s="52"/>
      <c r="U464" s="52"/>
      <c r="V464" s="52"/>
    </row>
    <row r="465" spans="1:22" hidden="1" outlineLevel="2">
      <c r="A465" s="38">
        <v>41</v>
      </c>
      <c r="B465" s="2" t="s">
        <v>768</v>
      </c>
      <c r="C465" s="38">
        <v>21</v>
      </c>
      <c r="D465" s="39" t="s">
        <v>2110</v>
      </c>
      <c r="E465" s="115" t="s">
        <v>3740</v>
      </c>
      <c r="F465" s="49">
        <v>982.8</v>
      </c>
      <c r="G465" s="141">
        <v>1</v>
      </c>
      <c r="H465" s="141">
        <f t="shared" si="77"/>
        <v>6.6</v>
      </c>
      <c r="I465" s="50">
        <v>1.3888888888888888E-2</v>
      </c>
      <c r="J465" s="50">
        <f t="shared" si="78"/>
        <v>8.6805555555555552E-2</v>
      </c>
      <c r="K465" s="142">
        <f t="shared" si="79"/>
        <v>1.4583333333333282E-2</v>
      </c>
      <c r="L465" s="140">
        <f t="shared" si="80"/>
        <v>6.94444444444553E-4</v>
      </c>
      <c r="M465" s="143">
        <v>0.52013888888888882</v>
      </c>
      <c r="N465" s="143">
        <v>0.52083333333333337</v>
      </c>
      <c r="O465" s="3"/>
      <c r="P465" s="3"/>
      <c r="R465" s="52"/>
      <c r="S465" s="52"/>
      <c r="T465" s="52"/>
      <c r="U465" s="52"/>
      <c r="V465" s="52"/>
    </row>
    <row r="466" spans="1:22" hidden="1" outlineLevel="2">
      <c r="A466" s="38">
        <v>41</v>
      </c>
      <c r="B466" s="2" t="s">
        <v>768</v>
      </c>
      <c r="C466" s="38">
        <v>21</v>
      </c>
      <c r="D466" s="39" t="s">
        <v>2110</v>
      </c>
      <c r="E466" s="115" t="s">
        <v>3696</v>
      </c>
      <c r="F466" s="49">
        <v>1273</v>
      </c>
      <c r="G466" s="141">
        <v>3.6</v>
      </c>
      <c r="H466" s="141">
        <f t="shared" si="77"/>
        <v>10.199999999999999</v>
      </c>
      <c r="I466" s="50">
        <v>9.375E-2</v>
      </c>
      <c r="J466" s="50">
        <f t="shared" si="78"/>
        <v>0.18055555555555555</v>
      </c>
      <c r="K466" s="142">
        <f t="shared" si="79"/>
        <v>8.3333333333333259E-2</v>
      </c>
      <c r="L466" s="140">
        <f t="shared" si="80"/>
        <v>0</v>
      </c>
      <c r="M466" s="143">
        <v>0.60416666666666663</v>
      </c>
      <c r="N466" s="143">
        <v>0.60416666666666663</v>
      </c>
      <c r="O466" s="3"/>
      <c r="P466" s="3"/>
      <c r="R466" s="52"/>
      <c r="S466" s="52"/>
      <c r="T466" s="52"/>
      <c r="U466" s="52"/>
      <c r="V466" s="52"/>
    </row>
    <row r="467" spans="1:22" hidden="1" outlineLevel="2">
      <c r="A467" s="38">
        <v>41</v>
      </c>
      <c r="B467" s="2" t="s">
        <v>768</v>
      </c>
      <c r="C467" s="38">
        <v>21</v>
      </c>
      <c r="D467" s="39" t="s">
        <v>2110</v>
      </c>
      <c r="E467" s="115" t="s">
        <v>3746</v>
      </c>
      <c r="F467" s="49">
        <v>1341.1</v>
      </c>
      <c r="G467" s="141">
        <v>0.9</v>
      </c>
      <c r="H467" s="141">
        <f t="shared" si="77"/>
        <v>11.1</v>
      </c>
      <c r="I467" s="50">
        <v>1.3888888888888888E-2</v>
      </c>
      <c r="J467" s="50">
        <f t="shared" si="78"/>
        <v>0.19444444444444445</v>
      </c>
      <c r="K467" s="142">
        <f t="shared" si="79"/>
        <v>1.2500000000000067E-2</v>
      </c>
      <c r="L467" s="140">
        <f t="shared" si="80"/>
        <v>0</v>
      </c>
      <c r="M467" s="143">
        <v>0.6166666666666667</v>
      </c>
      <c r="N467" s="143">
        <v>0.6166666666666667</v>
      </c>
      <c r="O467" s="3"/>
      <c r="P467" s="3"/>
      <c r="R467" s="52"/>
      <c r="S467" s="52"/>
      <c r="T467" s="52"/>
      <c r="U467" s="52"/>
      <c r="V467" s="52"/>
    </row>
    <row r="468" spans="1:22" hidden="1" outlineLevel="2">
      <c r="A468" s="38">
        <v>41</v>
      </c>
      <c r="B468" s="2" t="s">
        <v>768</v>
      </c>
      <c r="C468" s="38">
        <v>21</v>
      </c>
      <c r="D468" s="39" t="s">
        <v>2110</v>
      </c>
      <c r="E468" s="115" t="s">
        <v>3745</v>
      </c>
      <c r="F468" s="49">
        <v>1368.7</v>
      </c>
      <c r="G468" s="141">
        <v>0.7</v>
      </c>
      <c r="H468" s="141">
        <f t="shared" si="77"/>
        <v>11.799999999999999</v>
      </c>
      <c r="I468" s="50">
        <v>1.3888888888888888E-2</v>
      </c>
      <c r="J468" s="50">
        <f t="shared" si="78"/>
        <v>0.20833333333333334</v>
      </c>
      <c r="K468" s="142">
        <f t="shared" si="79"/>
        <v>1.1111111111111072E-2</v>
      </c>
      <c r="L468" s="140">
        <f t="shared" si="80"/>
        <v>0</v>
      </c>
      <c r="M468" s="143">
        <v>0.62777777777777777</v>
      </c>
      <c r="N468" s="143">
        <v>0.62777777777777777</v>
      </c>
      <c r="O468" s="3"/>
      <c r="P468" s="3"/>
      <c r="R468" s="52"/>
      <c r="S468" s="52"/>
      <c r="T468" s="52"/>
      <c r="U468" s="52"/>
      <c r="V468" s="52"/>
    </row>
    <row r="469" spans="1:22" hidden="1" outlineLevel="2">
      <c r="A469" s="38">
        <v>41</v>
      </c>
      <c r="B469" s="2" t="s">
        <v>768</v>
      </c>
      <c r="C469" s="38">
        <v>21</v>
      </c>
      <c r="D469" s="39" t="s">
        <v>2110</v>
      </c>
      <c r="E469" s="115" t="s">
        <v>3743</v>
      </c>
      <c r="F469" s="49">
        <v>1345.4</v>
      </c>
      <c r="G469" s="141">
        <v>2</v>
      </c>
      <c r="H469" s="141">
        <f t="shared" si="77"/>
        <v>13.799999999999999</v>
      </c>
      <c r="I469" s="50">
        <v>2.4305555555555556E-2</v>
      </c>
      <c r="J469" s="50">
        <f t="shared" si="78"/>
        <v>0.2326388888888889</v>
      </c>
      <c r="K469" s="142">
        <f t="shared" si="79"/>
        <v>2.2916666666666696E-2</v>
      </c>
      <c r="L469" s="140">
        <f t="shared" si="80"/>
        <v>4.1666666666666519E-3</v>
      </c>
      <c r="M469" s="143">
        <v>0.65069444444444446</v>
      </c>
      <c r="N469" s="143">
        <v>0.65486111111111112</v>
      </c>
      <c r="O469" s="3"/>
      <c r="P469" s="3"/>
      <c r="R469" s="52"/>
      <c r="S469" s="52"/>
      <c r="T469" s="52"/>
      <c r="U469" s="52"/>
      <c r="V469" s="52"/>
    </row>
    <row r="470" spans="1:22" hidden="1" outlineLevel="2">
      <c r="A470" s="38">
        <v>41</v>
      </c>
      <c r="B470" s="2" t="s">
        <v>768</v>
      </c>
      <c r="C470" s="38">
        <v>21</v>
      </c>
      <c r="D470" s="39" t="s">
        <v>2110</v>
      </c>
      <c r="E470" s="115" t="s">
        <v>3744</v>
      </c>
      <c r="F470" s="49">
        <v>1347.5</v>
      </c>
      <c r="G470" s="141">
        <v>0.7</v>
      </c>
      <c r="H470" s="141">
        <f t="shared" si="77"/>
        <v>14.499999999999998</v>
      </c>
      <c r="I470" s="50">
        <v>1.0416666666666666E-2</v>
      </c>
      <c r="J470" s="50">
        <f t="shared" si="78"/>
        <v>0.24305555555555555</v>
      </c>
      <c r="K470" s="142">
        <f t="shared" si="79"/>
        <v>8.3333333333333037E-3</v>
      </c>
      <c r="L470" s="140"/>
      <c r="M470" s="144">
        <v>0.66319444444444442</v>
      </c>
      <c r="N470" s="143"/>
      <c r="O470" s="3"/>
      <c r="P470" s="3"/>
      <c r="R470" s="52"/>
      <c r="S470" s="52"/>
      <c r="T470" s="52"/>
      <c r="U470" s="52"/>
      <c r="V470" s="52"/>
    </row>
    <row r="471" spans="1:22" hidden="1" outlineLevel="2">
      <c r="A471" s="38">
        <v>41</v>
      </c>
      <c r="B471" s="2" t="s">
        <v>768</v>
      </c>
      <c r="C471" s="38">
        <v>21</v>
      </c>
      <c r="D471" s="39" t="s">
        <v>2110</v>
      </c>
      <c r="E471" s="118" t="s">
        <v>3747</v>
      </c>
      <c r="F471" s="79"/>
      <c r="G471" s="63"/>
      <c r="H471" s="63"/>
      <c r="I471" s="64"/>
      <c r="J471" s="64"/>
      <c r="K471" s="65"/>
      <c r="L471" s="66"/>
      <c r="M471" s="65"/>
      <c r="N471" s="65"/>
      <c r="O471" s="67"/>
      <c r="P471" s="67"/>
      <c r="R471" s="54"/>
      <c r="S471" s="54"/>
      <c r="T471" s="54"/>
      <c r="U471" s="54"/>
      <c r="V471" s="54"/>
    </row>
    <row r="472" spans="1:22" hidden="1" outlineLevel="1" collapsed="1">
      <c r="A472" s="148" t="s">
        <v>2129</v>
      </c>
      <c r="B472" s="149"/>
      <c r="C472" s="150">
        <v>21</v>
      </c>
      <c r="D472" s="151" t="s">
        <v>2219</v>
      </c>
      <c r="E472" s="751">
        <v>43298</v>
      </c>
      <c r="F472" s="748">
        <v>11.8</v>
      </c>
      <c r="G472" s="749">
        <f>SUBTOTAL(9,G463:G470)</f>
        <v>14.499999999999998</v>
      </c>
      <c r="H472" s="155"/>
      <c r="I472" s="156">
        <f>SUBTOTAL(9,I463:I470)</f>
        <v>0.24305555555555555</v>
      </c>
      <c r="J472" s="156"/>
      <c r="K472" s="157">
        <f>SUBTOTAL(9,K463:K470)</f>
        <v>0.21805555555555545</v>
      </c>
      <c r="L472" s="157">
        <f>SUBTOTAL(9,L463:L470)</f>
        <v>1.1111111111111238E-2</v>
      </c>
      <c r="M472" s="157">
        <f>M470-N463</f>
        <v>0.22916666666666669</v>
      </c>
      <c r="N472" s="158" t="s">
        <v>552</v>
      </c>
      <c r="O472" s="149" t="s">
        <v>553</v>
      </c>
      <c r="P472" s="149">
        <v>3</v>
      </c>
      <c r="R472" s="55">
        <f>SUM(R461:R471)</f>
        <v>2546</v>
      </c>
      <c r="S472" s="55">
        <f>SUM(S461:S471)</f>
        <v>570</v>
      </c>
      <c r="T472" s="55">
        <f>SUM(T461:T471)</f>
        <v>0</v>
      </c>
      <c r="U472" s="55">
        <f>SUM(U461:U471)</f>
        <v>0</v>
      </c>
      <c r="V472" s="55">
        <f>SUM(V461:V471)</f>
        <v>3116</v>
      </c>
    </row>
    <row r="473" spans="1:22" hidden="1" outlineLevel="2">
      <c r="A473" s="38">
        <v>42</v>
      </c>
      <c r="B473" s="2" t="s">
        <v>799</v>
      </c>
      <c r="C473" s="38">
        <v>22</v>
      </c>
      <c r="D473" s="39" t="s">
        <v>2111</v>
      </c>
      <c r="E473" s="744" t="s">
        <v>3754</v>
      </c>
      <c r="F473" s="111"/>
      <c r="G473" s="58"/>
      <c r="H473" s="58"/>
      <c r="I473" s="59"/>
      <c r="J473" s="59"/>
      <c r="K473" s="60"/>
      <c r="L473" s="61"/>
      <c r="M473" s="60"/>
      <c r="N473" s="60"/>
      <c r="O473" s="68"/>
      <c r="P473" s="68"/>
      <c r="R473" s="47"/>
      <c r="S473" s="47"/>
      <c r="T473" s="47"/>
      <c r="U473" s="47"/>
      <c r="V473" s="47"/>
    </row>
    <row r="474" spans="1:22" hidden="1" outlineLevel="2">
      <c r="A474" s="38">
        <v>42</v>
      </c>
      <c r="B474" s="2" t="s">
        <v>768</v>
      </c>
      <c r="C474" s="38">
        <v>22</v>
      </c>
      <c r="D474" s="39" t="s">
        <v>2111</v>
      </c>
      <c r="E474" s="115" t="s">
        <v>3744</v>
      </c>
      <c r="F474" s="49">
        <v>1347.5</v>
      </c>
      <c r="G474" s="141"/>
      <c r="H474" s="141">
        <v>0</v>
      </c>
      <c r="I474" s="50"/>
      <c r="J474" s="50">
        <v>0</v>
      </c>
      <c r="K474" s="142"/>
      <c r="L474" s="140"/>
      <c r="M474" s="143"/>
      <c r="N474" s="144">
        <v>0.66666666666666663</v>
      </c>
      <c r="O474" s="3"/>
      <c r="P474" s="3"/>
      <c r="R474" s="52"/>
      <c r="S474" s="52"/>
      <c r="T474" s="52"/>
      <c r="U474" s="52"/>
      <c r="V474" s="52"/>
    </row>
    <row r="475" spans="1:22" hidden="1" outlineLevel="2">
      <c r="A475" s="38">
        <v>42</v>
      </c>
      <c r="B475" s="2" t="s">
        <v>768</v>
      </c>
      <c r="C475" s="38">
        <v>22</v>
      </c>
      <c r="D475" s="39" t="s">
        <v>2111</v>
      </c>
      <c r="E475" s="115" t="s">
        <v>3748</v>
      </c>
      <c r="F475" s="49">
        <v>1361.8</v>
      </c>
      <c r="G475" s="141">
        <v>0.7</v>
      </c>
      <c r="H475" s="141">
        <f>H474+G475</f>
        <v>0.7</v>
      </c>
      <c r="I475" s="50">
        <v>6.9444444444444441E-3</v>
      </c>
      <c r="J475" s="50">
        <f t="shared" ref="J475:J481" si="81">J474+I475</f>
        <v>6.9444444444444441E-3</v>
      </c>
      <c r="K475" s="142">
        <f t="shared" ref="K475:K481" si="82">M475-N474</f>
        <v>9.7222222222222987E-3</v>
      </c>
      <c r="L475" s="140">
        <f t="shared" ref="L475:L480" si="83">N475-M475</f>
        <v>5.5555555555555358E-3</v>
      </c>
      <c r="M475" s="143">
        <v>0.67638888888888893</v>
      </c>
      <c r="N475" s="143">
        <v>0.68194444444444446</v>
      </c>
      <c r="O475" s="3" t="s">
        <v>3749</v>
      </c>
      <c r="P475" s="3"/>
      <c r="R475" s="52"/>
      <c r="S475" s="52"/>
      <c r="T475" s="52"/>
      <c r="U475" s="52"/>
      <c r="V475" s="52"/>
    </row>
    <row r="476" spans="1:22" hidden="1" outlineLevel="2">
      <c r="A476" s="38">
        <v>42</v>
      </c>
      <c r="B476" s="2" t="s">
        <v>768</v>
      </c>
      <c r="C476" s="38">
        <v>22</v>
      </c>
      <c r="D476" s="39" t="s">
        <v>2111</v>
      </c>
      <c r="E476" s="115" t="s">
        <v>3750</v>
      </c>
      <c r="F476" s="49">
        <v>1395.2</v>
      </c>
      <c r="G476" s="141">
        <v>1</v>
      </c>
      <c r="H476" s="141">
        <f>H475+G476</f>
        <v>1.7</v>
      </c>
      <c r="I476" s="50">
        <v>1.0416666666666666E-2</v>
      </c>
      <c r="J476" s="50">
        <f t="shared" si="81"/>
        <v>1.7361111111111112E-2</v>
      </c>
      <c r="K476" s="142">
        <f t="shared" si="82"/>
        <v>1.3194444444444398E-2</v>
      </c>
      <c r="L476" s="140">
        <f t="shared" si="83"/>
        <v>5.5555555555555358E-3</v>
      </c>
      <c r="M476" s="143">
        <v>0.69513888888888886</v>
      </c>
      <c r="N476" s="143">
        <v>0.7006944444444444</v>
      </c>
      <c r="O476" s="3"/>
      <c r="P476" s="3"/>
      <c r="R476" s="52"/>
      <c r="S476" s="52"/>
      <c r="T476" s="52"/>
      <c r="U476" s="52"/>
      <c r="V476" s="52"/>
    </row>
    <row r="477" spans="1:22" hidden="1" outlineLevel="2">
      <c r="A477" s="38">
        <v>42</v>
      </c>
      <c r="B477" s="2" t="s">
        <v>768</v>
      </c>
      <c r="C477" s="38">
        <v>22</v>
      </c>
      <c r="D477" s="39" t="s">
        <v>2111</v>
      </c>
      <c r="E477" s="115" t="s">
        <v>3728</v>
      </c>
      <c r="F477" s="49">
        <v>1475.6</v>
      </c>
      <c r="G477" s="141">
        <v>1.1000000000000001</v>
      </c>
      <c r="H477" s="141">
        <f>H476+G477</f>
        <v>2.8</v>
      </c>
      <c r="I477" s="50">
        <v>1.3888888888888888E-2</v>
      </c>
      <c r="J477" s="50">
        <f t="shared" si="81"/>
        <v>3.125E-2</v>
      </c>
      <c r="K477" s="142">
        <f t="shared" si="82"/>
        <v>1.5277777777777835E-2</v>
      </c>
      <c r="L477" s="140">
        <f t="shared" si="83"/>
        <v>2.0833333333333259E-3</v>
      </c>
      <c r="M477" s="143">
        <v>0.71597222222222223</v>
      </c>
      <c r="N477" s="143">
        <v>0.71805555555555556</v>
      </c>
      <c r="O477" s="3"/>
      <c r="P477" s="3"/>
      <c r="R477" s="52"/>
      <c r="S477" s="52"/>
      <c r="T477" s="52"/>
      <c r="U477" s="52"/>
      <c r="V477" s="52"/>
    </row>
    <row r="478" spans="1:22" hidden="1" outlineLevel="2">
      <c r="A478" s="38">
        <v>42</v>
      </c>
      <c r="B478" s="2" t="s">
        <v>768</v>
      </c>
      <c r="C478" s="38">
        <v>22</v>
      </c>
      <c r="D478" s="39" t="s">
        <v>2111</v>
      </c>
      <c r="E478" s="115" t="s">
        <v>3751</v>
      </c>
      <c r="F478" s="49">
        <v>1419.4</v>
      </c>
      <c r="G478" s="141">
        <v>3.5</v>
      </c>
      <c r="H478" s="141">
        <f>H477+G478</f>
        <v>6.3</v>
      </c>
      <c r="I478" s="50">
        <v>4.1666666666666664E-2</v>
      </c>
      <c r="J478" s="50">
        <f t="shared" si="81"/>
        <v>7.2916666666666657E-2</v>
      </c>
      <c r="K478" s="142">
        <f>M478-N477</f>
        <v>5.4861111111111138E-2</v>
      </c>
      <c r="L478" s="140"/>
      <c r="M478" s="144">
        <v>0.7729166666666667</v>
      </c>
      <c r="N478" s="143"/>
      <c r="O478" s="48" t="s">
        <v>4662</v>
      </c>
      <c r="P478" s="3"/>
      <c r="R478" s="52"/>
      <c r="S478" s="52"/>
      <c r="T478" s="52"/>
      <c r="U478" s="52"/>
      <c r="V478" s="52"/>
    </row>
    <row r="479" spans="1:22" hidden="1" outlineLevel="2">
      <c r="A479" s="38">
        <v>42</v>
      </c>
      <c r="B479" s="2" t="s">
        <v>768</v>
      </c>
      <c r="C479" s="38">
        <v>22</v>
      </c>
      <c r="D479" s="39" t="s">
        <v>2111</v>
      </c>
      <c r="E479" s="746">
        <v>43299</v>
      </c>
      <c r="F479" s="49"/>
      <c r="G479" s="141"/>
      <c r="H479" s="141"/>
      <c r="I479" s="50"/>
      <c r="J479" s="50"/>
      <c r="K479" s="142"/>
      <c r="L479" s="140"/>
      <c r="M479" s="143"/>
      <c r="N479" s="144">
        <v>0.19097222222222221</v>
      </c>
      <c r="O479" s="3"/>
      <c r="P479" s="3"/>
      <c r="R479" s="52"/>
      <c r="S479" s="52"/>
      <c r="T479" s="52"/>
      <c r="U479" s="52"/>
      <c r="V479" s="52"/>
    </row>
    <row r="480" spans="1:22" hidden="1" outlineLevel="2">
      <c r="A480" s="38">
        <v>42</v>
      </c>
      <c r="B480" s="2" t="s">
        <v>768</v>
      </c>
      <c r="C480" s="38">
        <v>22</v>
      </c>
      <c r="D480" s="39" t="s">
        <v>2111</v>
      </c>
      <c r="E480" s="115" t="s">
        <v>3729</v>
      </c>
      <c r="F480" s="49">
        <v>1243.7</v>
      </c>
      <c r="G480" s="141">
        <v>1.1000000000000001</v>
      </c>
      <c r="H480" s="141">
        <f>H478+G480</f>
        <v>7.4</v>
      </c>
      <c r="I480" s="50">
        <v>2.0833333333333332E-2</v>
      </c>
      <c r="J480" s="50">
        <f>J478+I480</f>
        <v>9.3749999999999986E-2</v>
      </c>
      <c r="K480" s="142">
        <f>M480-N479</f>
        <v>2.0833333333333343E-2</v>
      </c>
      <c r="L480" s="140">
        <f t="shared" si="83"/>
        <v>0</v>
      </c>
      <c r="M480" s="143">
        <v>0.21180555555555555</v>
      </c>
      <c r="N480" s="143">
        <v>0.21180555555555555</v>
      </c>
      <c r="O480" s="3"/>
      <c r="P480" s="3"/>
      <c r="R480" s="52"/>
      <c r="S480" s="52"/>
      <c r="T480" s="52"/>
      <c r="U480" s="52"/>
      <c r="V480" s="52"/>
    </row>
    <row r="481" spans="1:22" hidden="1" outlineLevel="2">
      <c r="A481" s="38">
        <v>42</v>
      </c>
      <c r="B481" s="2" t="s">
        <v>768</v>
      </c>
      <c r="C481" s="38">
        <v>22</v>
      </c>
      <c r="D481" s="39" t="s">
        <v>2111</v>
      </c>
      <c r="E481" s="115" t="s">
        <v>3730</v>
      </c>
      <c r="F481" s="49">
        <v>862.7</v>
      </c>
      <c r="G481" s="141">
        <v>4.5999999999999996</v>
      </c>
      <c r="H481" s="141">
        <f>H480+G481</f>
        <v>12</v>
      </c>
      <c r="I481" s="50">
        <v>6.5972222222222224E-2</v>
      </c>
      <c r="J481" s="50">
        <f t="shared" si="81"/>
        <v>0.15972222222222221</v>
      </c>
      <c r="K481" s="142">
        <f t="shared" si="82"/>
        <v>7.8472222222222249E-2</v>
      </c>
      <c r="L481" s="140"/>
      <c r="M481" s="144">
        <v>0.2902777777777778</v>
      </c>
      <c r="N481" s="143"/>
      <c r="O481" s="3"/>
      <c r="P481" s="3"/>
      <c r="R481" s="52"/>
      <c r="S481" s="52"/>
      <c r="T481" s="52"/>
      <c r="U481" s="52"/>
      <c r="V481" s="52"/>
    </row>
    <row r="482" spans="1:22" hidden="1" outlineLevel="2">
      <c r="A482" s="38">
        <v>42</v>
      </c>
      <c r="B482" s="2" t="s">
        <v>768</v>
      </c>
      <c r="C482" s="38">
        <v>22</v>
      </c>
      <c r="D482" s="39" t="s">
        <v>2111</v>
      </c>
      <c r="E482" s="746">
        <v>43299</v>
      </c>
      <c r="F482" s="111" t="s">
        <v>3761</v>
      </c>
      <c r="G482" s="58"/>
      <c r="H482" s="58"/>
      <c r="I482" s="59"/>
      <c r="J482" s="59"/>
      <c r="K482" s="60"/>
      <c r="L482" s="61"/>
      <c r="M482" s="60"/>
      <c r="N482" s="60"/>
      <c r="O482" s="62"/>
      <c r="P482" s="62"/>
      <c r="R482" s="52"/>
      <c r="S482" s="52"/>
      <c r="T482" s="52"/>
      <c r="U482" s="52"/>
      <c r="V482" s="52">
        <f>SUM(R482:U482)</f>
        <v>0</v>
      </c>
    </row>
    <row r="483" spans="1:22" hidden="1" outlineLevel="1" collapsed="1">
      <c r="A483" s="148" t="s">
        <v>2128</v>
      </c>
      <c r="B483" s="149"/>
      <c r="C483" s="150">
        <v>22</v>
      </c>
      <c r="D483" s="151" t="s">
        <v>2220</v>
      </c>
      <c r="E483" s="751">
        <v>43299</v>
      </c>
      <c r="F483" s="748">
        <v>12</v>
      </c>
      <c r="G483" s="749">
        <f>SUBTOTAL(9,G474:G481)</f>
        <v>12</v>
      </c>
      <c r="H483" s="155"/>
      <c r="I483" s="156">
        <f>SUBTOTAL(9,I474:I481)</f>
        <v>0.15972222222222221</v>
      </c>
      <c r="J483" s="156"/>
      <c r="K483" s="157">
        <f>SUBTOTAL(9,K474:K481)</f>
        <v>0.19236111111111126</v>
      </c>
      <c r="L483" s="157">
        <f>SUBTOTAL(9,L474:L481)</f>
        <v>1.3194444444444398E-2</v>
      </c>
      <c r="M483" s="157">
        <f>(M478-N474)+(M481-N479)</f>
        <v>0.20555555555555566</v>
      </c>
      <c r="N483" s="158" t="s">
        <v>552</v>
      </c>
      <c r="O483" s="149" t="s">
        <v>553</v>
      </c>
      <c r="P483" s="149">
        <v>3</v>
      </c>
      <c r="R483" s="55">
        <f>SUM(R473:R482)</f>
        <v>0</v>
      </c>
      <c r="S483" s="55">
        <f>SUM(S473:S482)</f>
        <v>0</v>
      </c>
      <c r="T483" s="55">
        <f>SUM(T473:T482)</f>
        <v>0</v>
      </c>
      <c r="U483" s="55">
        <f>SUM(U473:U482)</f>
        <v>0</v>
      </c>
      <c r="V483" s="55">
        <f>SUM(V473:V482)</f>
        <v>0</v>
      </c>
    </row>
    <row r="484" spans="1:22" hidden="1" outlineLevel="2">
      <c r="A484" s="38">
        <v>43</v>
      </c>
      <c r="B484" s="2" t="s">
        <v>799</v>
      </c>
      <c r="C484" s="38">
        <v>23</v>
      </c>
      <c r="D484" s="39" t="s">
        <v>2112</v>
      </c>
      <c r="E484" s="746">
        <v>43299</v>
      </c>
      <c r="F484" s="111" t="s">
        <v>3762</v>
      </c>
      <c r="G484" s="58"/>
      <c r="H484" s="58"/>
      <c r="I484" s="59"/>
      <c r="J484" s="59"/>
      <c r="K484" s="60"/>
      <c r="L484" s="61"/>
      <c r="M484" s="60"/>
      <c r="N484" s="60"/>
      <c r="O484" s="68"/>
      <c r="P484" s="68"/>
      <c r="R484" s="47"/>
      <c r="S484" s="47"/>
      <c r="T484" s="47"/>
      <c r="U484" s="47"/>
      <c r="V484" s="47"/>
    </row>
    <row r="485" spans="1:22" hidden="1" outlineLevel="2">
      <c r="A485" s="38">
        <v>43</v>
      </c>
      <c r="B485" s="2" t="s">
        <v>768</v>
      </c>
      <c r="C485" s="38">
        <v>23</v>
      </c>
      <c r="D485" s="39" t="s">
        <v>2112</v>
      </c>
      <c r="E485" s="115" t="s">
        <v>3730</v>
      </c>
      <c r="F485" s="49">
        <v>862.7</v>
      </c>
      <c r="G485" s="141"/>
      <c r="H485" s="141">
        <v>0</v>
      </c>
      <c r="I485" s="50"/>
      <c r="J485" s="50">
        <v>0</v>
      </c>
      <c r="K485" s="142"/>
      <c r="L485" s="140"/>
      <c r="M485" s="143"/>
      <c r="N485" s="144">
        <v>0.31041666666666667</v>
      </c>
      <c r="O485" s="3"/>
      <c r="P485" s="3"/>
      <c r="R485" s="52"/>
      <c r="S485" s="52"/>
      <c r="T485" s="52"/>
      <c r="U485" s="52"/>
      <c r="V485" s="52"/>
    </row>
    <row r="486" spans="1:22" hidden="1" outlineLevel="2">
      <c r="A486" s="38">
        <v>43</v>
      </c>
      <c r="B486" s="2" t="s">
        <v>768</v>
      </c>
      <c r="C486" s="38">
        <v>23</v>
      </c>
      <c r="D486" s="39" t="s">
        <v>2112</v>
      </c>
      <c r="E486" s="115" t="s">
        <v>3731</v>
      </c>
      <c r="F486" s="49">
        <v>808.1</v>
      </c>
      <c r="G486" s="141">
        <v>1.5</v>
      </c>
      <c r="H486" s="141">
        <f>H485+G486</f>
        <v>1.5</v>
      </c>
      <c r="I486" s="50">
        <v>2.4305555555555556E-2</v>
      </c>
      <c r="J486" s="50">
        <f>J485+I486</f>
        <v>2.4305555555555556E-2</v>
      </c>
      <c r="K486" s="142">
        <f>M486-N485</f>
        <v>2.6388888888888906E-2</v>
      </c>
      <c r="L486" s="140">
        <f>N486-M486</f>
        <v>0</v>
      </c>
      <c r="M486" s="143">
        <v>0.33680555555555558</v>
      </c>
      <c r="N486" s="143">
        <v>0.33680555555555558</v>
      </c>
      <c r="O486" s="3"/>
      <c r="P486" s="3"/>
      <c r="R486" s="52"/>
      <c r="S486" s="52"/>
      <c r="T486" s="52"/>
      <c r="U486" s="52"/>
      <c r="V486" s="52"/>
    </row>
    <row r="487" spans="1:22" hidden="1" outlineLevel="2">
      <c r="A487" s="38">
        <v>43</v>
      </c>
      <c r="B487" s="2" t="s">
        <v>768</v>
      </c>
      <c r="C487" s="38">
        <v>23</v>
      </c>
      <c r="D487" s="39" t="s">
        <v>2112</v>
      </c>
      <c r="E487" s="115" t="s">
        <v>3755</v>
      </c>
      <c r="F487" s="49">
        <v>796.9</v>
      </c>
      <c r="G487" s="141">
        <v>0.2</v>
      </c>
      <c r="H487" s="141">
        <f>H486+G487</f>
        <v>1.7</v>
      </c>
      <c r="I487" s="50">
        <v>3.472222222222222E-3</v>
      </c>
      <c r="J487" s="50">
        <f>J486+I487</f>
        <v>2.7777777777777776E-2</v>
      </c>
      <c r="K487" s="142">
        <f>M487-N486</f>
        <v>3.4722222222221544E-3</v>
      </c>
      <c r="L487" s="140">
        <f>N487-M487</f>
        <v>0</v>
      </c>
      <c r="M487" s="143">
        <v>0.34027777777777773</v>
      </c>
      <c r="N487" s="143">
        <v>0.34027777777777773</v>
      </c>
      <c r="O487" s="3" t="s">
        <v>3756</v>
      </c>
      <c r="P487" s="3"/>
      <c r="R487" s="52"/>
      <c r="S487" s="52"/>
      <c r="T487" s="52"/>
      <c r="U487" s="52"/>
      <c r="V487" s="52"/>
    </row>
    <row r="488" spans="1:22" hidden="1" outlineLevel="2">
      <c r="A488" s="38">
        <v>43</v>
      </c>
      <c r="B488" s="2" t="s">
        <v>768</v>
      </c>
      <c r="C488" s="38">
        <v>23</v>
      </c>
      <c r="D488" s="39" t="s">
        <v>2112</v>
      </c>
      <c r="E488" s="115" t="s">
        <v>3732</v>
      </c>
      <c r="F488" s="49">
        <v>687.8</v>
      </c>
      <c r="G488" s="141">
        <v>0.9</v>
      </c>
      <c r="H488" s="141">
        <f>H487+G488</f>
        <v>2.6</v>
      </c>
      <c r="I488" s="50">
        <v>4.1666666666666664E-2</v>
      </c>
      <c r="J488" s="50">
        <f>J487+I488</f>
        <v>6.9444444444444448E-2</v>
      </c>
      <c r="K488" s="142">
        <f>M488-N487</f>
        <v>4.0972222222222299E-2</v>
      </c>
      <c r="L488" s="140"/>
      <c r="M488" s="144">
        <v>0.38125000000000003</v>
      </c>
      <c r="N488" s="143"/>
      <c r="O488" s="3"/>
      <c r="P488" s="3"/>
      <c r="R488" s="52"/>
      <c r="S488" s="52"/>
      <c r="T488" s="52"/>
      <c r="U488" s="52"/>
      <c r="V488" s="52"/>
    </row>
    <row r="489" spans="1:22" hidden="1" outlineLevel="2">
      <c r="A489" s="38">
        <v>43</v>
      </c>
      <c r="B489" s="2" t="s">
        <v>768</v>
      </c>
      <c r="C489" s="38">
        <v>23</v>
      </c>
      <c r="D489" s="39" t="s">
        <v>2112</v>
      </c>
      <c r="E489" s="746">
        <v>43299</v>
      </c>
      <c r="F489" s="111" t="s">
        <v>3763</v>
      </c>
      <c r="G489" s="63"/>
      <c r="H489" s="63"/>
      <c r="I489" s="64"/>
      <c r="J489" s="64"/>
      <c r="K489" s="65"/>
      <c r="L489" s="66"/>
      <c r="M489" s="65"/>
      <c r="N489" s="65"/>
      <c r="O489" s="67"/>
      <c r="P489" s="67"/>
      <c r="R489" s="54"/>
      <c r="S489" s="54"/>
      <c r="T489" s="54"/>
      <c r="U489" s="54"/>
      <c r="V489" s="54"/>
    </row>
    <row r="490" spans="1:22" hidden="1" outlineLevel="1" collapsed="1">
      <c r="A490" s="148" t="s">
        <v>2127</v>
      </c>
      <c r="B490" s="149"/>
      <c r="C490" s="150">
        <v>23</v>
      </c>
      <c r="D490" s="151" t="s">
        <v>2221</v>
      </c>
      <c r="E490" s="751">
        <v>43299</v>
      </c>
      <c r="F490" s="748">
        <v>2.6</v>
      </c>
      <c r="G490" s="749">
        <f>SUBTOTAL(9,G485:G488)</f>
        <v>2.6</v>
      </c>
      <c r="H490" s="155"/>
      <c r="I490" s="156">
        <f>SUBTOTAL(9,I485:I488)</f>
        <v>6.9444444444444448E-2</v>
      </c>
      <c r="J490" s="156"/>
      <c r="K490" s="157">
        <f>SUBTOTAL(9,K485:K488)</f>
        <v>7.0833333333333359E-2</v>
      </c>
      <c r="L490" s="157">
        <f>SUBTOTAL(9,L485:L488)</f>
        <v>0</v>
      </c>
      <c r="M490" s="157">
        <f>M488-N485</f>
        <v>7.0833333333333359E-2</v>
      </c>
      <c r="N490" s="158" t="s">
        <v>552</v>
      </c>
      <c r="O490" s="149" t="s">
        <v>553</v>
      </c>
      <c r="P490" s="149">
        <v>1</v>
      </c>
      <c r="R490" s="55">
        <f>SUM(R484:R489)</f>
        <v>0</v>
      </c>
      <c r="S490" s="55">
        <f>SUM(S484:S489)</f>
        <v>0</v>
      </c>
      <c r="T490" s="55">
        <f>SUM(T484:T489)</f>
        <v>0</v>
      </c>
      <c r="U490" s="55">
        <f>SUM(U484:U489)</f>
        <v>0</v>
      </c>
      <c r="V490" s="55">
        <f>SUM(V484:V489)</f>
        <v>0</v>
      </c>
    </row>
    <row r="491" spans="1:22" hidden="1" outlineLevel="2">
      <c r="A491" s="38">
        <v>44</v>
      </c>
      <c r="B491" s="2" t="s">
        <v>799</v>
      </c>
      <c r="C491" s="38">
        <v>24</v>
      </c>
      <c r="D491" s="39" t="s">
        <v>2113</v>
      </c>
      <c r="E491" s="746">
        <v>43299</v>
      </c>
      <c r="F491" s="111" t="s">
        <v>3764</v>
      </c>
      <c r="G491" s="58"/>
      <c r="H491" s="58"/>
      <c r="I491" s="59"/>
      <c r="J491" s="59"/>
      <c r="K491" s="60"/>
      <c r="L491" s="61"/>
      <c r="M491" s="60"/>
      <c r="N491" s="60"/>
      <c r="O491" s="68"/>
      <c r="P491" s="68"/>
      <c r="R491" s="47"/>
      <c r="S491" s="47"/>
      <c r="T491" s="47"/>
      <c r="U491" s="47"/>
      <c r="V491" s="47"/>
    </row>
    <row r="492" spans="1:22" hidden="1" outlineLevel="2">
      <c r="A492" s="38">
        <v>44</v>
      </c>
      <c r="B492" s="2" t="s">
        <v>768</v>
      </c>
      <c r="C492" s="38">
        <v>24</v>
      </c>
      <c r="D492" s="39" t="s">
        <v>2113</v>
      </c>
      <c r="E492" s="115" t="s">
        <v>3733</v>
      </c>
      <c r="F492" s="49">
        <v>687.8</v>
      </c>
      <c r="G492" s="141"/>
      <c r="H492" s="141">
        <v>0</v>
      </c>
      <c r="I492" s="50"/>
      <c r="J492" s="50">
        <v>0</v>
      </c>
      <c r="K492" s="142"/>
      <c r="L492" s="140"/>
      <c r="M492" s="143"/>
      <c r="N492" s="144">
        <v>0.38194444444444442</v>
      </c>
      <c r="O492" s="3"/>
      <c r="P492" s="3"/>
      <c r="R492" s="52"/>
      <c r="S492" s="52"/>
      <c r="T492" s="52"/>
      <c r="U492" s="52"/>
      <c r="V492" s="52"/>
    </row>
    <row r="493" spans="1:22" hidden="1" outlineLevel="2">
      <c r="A493" s="38">
        <v>44</v>
      </c>
      <c r="B493" s="2" t="s">
        <v>768</v>
      </c>
      <c r="C493" s="38">
        <v>24</v>
      </c>
      <c r="D493" s="39" t="s">
        <v>2113</v>
      </c>
      <c r="E493" s="115" t="s">
        <v>3759</v>
      </c>
      <c r="F493" s="49">
        <v>527.5</v>
      </c>
      <c r="G493" s="141">
        <v>2.5</v>
      </c>
      <c r="H493" s="141">
        <f t="shared" ref="H493:H500" si="84">H492+G493</f>
        <v>2.5</v>
      </c>
      <c r="I493" s="50">
        <v>3.125E-2</v>
      </c>
      <c r="J493" s="50">
        <f t="shared" ref="J493:J500" si="85">J492+I493</f>
        <v>3.125E-2</v>
      </c>
      <c r="K493" s="142">
        <f t="shared" ref="K493:K500" si="86">M493-N492</f>
        <v>2.916666666666673E-2</v>
      </c>
      <c r="L493" s="140">
        <f t="shared" ref="L493:L499" si="87">N493-M493</f>
        <v>0</v>
      </c>
      <c r="M493" s="143">
        <v>0.41111111111111115</v>
      </c>
      <c r="N493" s="143">
        <v>0.41111111111111115</v>
      </c>
      <c r="O493" s="3"/>
      <c r="P493" s="3"/>
      <c r="R493" s="52"/>
      <c r="S493" s="52"/>
      <c r="T493" s="52"/>
      <c r="U493" s="52"/>
      <c r="V493" s="52"/>
    </row>
    <row r="494" spans="1:22" hidden="1" outlineLevel="2">
      <c r="A494" s="38">
        <v>44</v>
      </c>
      <c r="B494" s="2" t="s">
        <v>768</v>
      </c>
      <c r="C494" s="38">
        <v>24</v>
      </c>
      <c r="D494" s="39" t="s">
        <v>2113</v>
      </c>
      <c r="E494" s="115" t="s">
        <v>3758</v>
      </c>
      <c r="F494" s="49">
        <v>551.4</v>
      </c>
      <c r="G494" s="141">
        <v>0.4</v>
      </c>
      <c r="H494" s="141">
        <f t="shared" si="84"/>
        <v>2.9</v>
      </c>
      <c r="I494" s="50">
        <v>3.472222222222222E-3</v>
      </c>
      <c r="J494" s="50">
        <f t="shared" si="85"/>
        <v>3.4722222222222224E-2</v>
      </c>
      <c r="K494" s="142">
        <f t="shared" si="86"/>
        <v>3.4722222222221544E-3</v>
      </c>
      <c r="L494" s="140">
        <f t="shared" si="87"/>
        <v>9.0277777777778012E-3</v>
      </c>
      <c r="M494" s="143">
        <v>0.4145833333333333</v>
      </c>
      <c r="N494" s="143">
        <v>0.4236111111111111</v>
      </c>
      <c r="O494" s="3" t="s">
        <v>3760</v>
      </c>
      <c r="P494" s="3"/>
      <c r="R494" s="52"/>
      <c r="S494" s="52"/>
      <c r="T494" s="52"/>
      <c r="U494" s="52"/>
      <c r="V494" s="52"/>
    </row>
    <row r="495" spans="1:22" hidden="1" outlineLevel="2">
      <c r="A495" s="38">
        <v>44</v>
      </c>
      <c r="B495" s="2" t="s">
        <v>768</v>
      </c>
      <c r="C495" s="38">
        <v>24</v>
      </c>
      <c r="D495" s="39" t="s">
        <v>2113</v>
      </c>
      <c r="E495" s="115" t="s">
        <v>3734</v>
      </c>
      <c r="F495" s="49">
        <v>527.5</v>
      </c>
      <c r="G495" s="141">
        <v>0.4</v>
      </c>
      <c r="H495" s="141">
        <f t="shared" si="84"/>
        <v>3.3</v>
      </c>
      <c r="I495" s="50">
        <v>3.472222222222222E-3</v>
      </c>
      <c r="J495" s="50">
        <f t="shared" si="85"/>
        <v>3.8194444444444448E-2</v>
      </c>
      <c r="K495" s="142">
        <f t="shared" si="86"/>
        <v>4.1666666666667074E-3</v>
      </c>
      <c r="L495" s="140">
        <f>N495-M495</f>
        <v>0</v>
      </c>
      <c r="M495" s="143">
        <v>0.42777777777777781</v>
      </c>
      <c r="N495" s="143">
        <v>0.42777777777777781</v>
      </c>
      <c r="O495" s="3"/>
      <c r="P495" s="3"/>
      <c r="R495" s="52"/>
      <c r="S495" s="52"/>
      <c r="T495" s="52"/>
      <c r="U495" s="52"/>
      <c r="V495" s="52"/>
    </row>
    <row r="496" spans="1:22" hidden="1" outlineLevel="2">
      <c r="A496" s="38">
        <v>44</v>
      </c>
      <c r="B496" s="2" t="s">
        <v>768</v>
      </c>
      <c r="C496" s="38">
        <v>24</v>
      </c>
      <c r="D496" s="39" t="s">
        <v>2113</v>
      </c>
      <c r="E496" s="115" t="s">
        <v>3735</v>
      </c>
      <c r="F496" s="49">
        <v>420</v>
      </c>
      <c r="G496" s="141">
        <v>1.5</v>
      </c>
      <c r="H496" s="141">
        <f t="shared" si="84"/>
        <v>4.8</v>
      </c>
      <c r="I496" s="50">
        <v>2.7777777777777776E-2</v>
      </c>
      <c r="J496" s="50">
        <f t="shared" si="85"/>
        <v>6.5972222222222224E-2</v>
      </c>
      <c r="K496" s="142">
        <f t="shared" si="86"/>
        <v>1.9444444444444375E-2</v>
      </c>
      <c r="L496" s="140">
        <f t="shared" si="87"/>
        <v>0</v>
      </c>
      <c r="M496" s="143">
        <v>0.44722222222222219</v>
      </c>
      <c r="N496" s="143">
        <v>0.44722222222222219</v>
      </c>
      <c r="O496" s="3"/>
      <c r="P496" s="3"/>
      <c r="R496" s="52"/>
      <c r="S496" s="52"/>
      <c r="T496" s="52"/>
      <c r="U496" s="52"/>
      <c r="V496" s="52"/>
    </row>
    <row r="497" spans="1:22" hidden="1" outlineLevel="2">
      <c r="A497" s="38">
        <v>44</v>
      </c>
      <c r="B497" s="2" t="s">
        <v>768</v>
      </c>
      <c r="C497" s="38">
        <v>24</v>
      </c>
      <c r="D497" s="39" t="s">
        <v>2113</v>
      </c>
      <c r="E497" s="115" t="s">
        <v>3736</v>
      </c>
      <c r="F497" s="49">
        <v>431.7</v>
      </c>
      <c r="G497" s="141">
        <v>1.5</v>
      </c>
      <c r="H497" s="141">
        <f t="shared" si="84"/>
        <v>6.3</v>
      </c>
      <c r="I497" s="50">
        <v>2.7777777777777776E-2</v>
      </c>
      <c r="J497" s="50">
        <f t="shared" si="85"/>
        <v>9.375E-2</v>
      </c>
      <c r="K497" s="142">
        <f t="shared" si="86"/>
        <v>2.0138888888888928E-2</v>
      </c>
      <c r="L497" s="140">
        <f t="shared" si="87"/>
        <v>0</v>
      </c>
      <c r="M497" s="143">
        <v>0.46736111111111112</v>
      </c>
      <c r="N497" s="143">
        <v>0.46736111111111112</v>
      </c>
      <c r="O497" s="3"/>
      <c r="P497" s="3"/>
      <c r="R497" s="52"/>
      <c r="S497" s="52"/>
      <c r="T497" s="52"/>
      <c r="U497" s="52"/>
      <c r="V497" s="52"/>
    </row>
    <row r="498" spans="1:22" hidden="1" outlineLevel="2">
      <c r="A498" s="38">
        <v>44</v>
      </c>
      <c r="B498" s="2" t="s">
        <v>768</v>
      </c>
      <c r="C498" s="38">
        <v>24</v>
      </c>
      <c r="D498" s="39" t="s">
        <v>2113</v>
      </c>
      <c r="E498" s="115" t="s">
        <v>3757</v>
      </c>
      <c r="F498" s="49">
        <v>437</v>
      </c>
      <c r="G498" s="141">
        <v>3.2</v>
      </c>
      <c r="H498" s="141">
        <f t="shared" si="84"/>
        <v>9.5</v>
      </c>
      <c r="I498" s="50">
        <v>4.8611111111111112E-2</v>
      </c>
      <c r="J498" s="50">
        <f t="shared" si="85"/>
        <v>0.1423611111111111</v>
      </c>
      <c r="K498" s="142">
        <f t="shared" si="86"/>
        <v>3.9583333333333304E-2</v>
      </c>
      <c r="L498" s="140">
        <f t="shared" si="87"/>
        <v>2.083333333333337E-2</v>
      </c>
      <c r="M498" s="143">
        <v>0.50694444444444442</v>
      </c>
      <c r="N498" s="143">
        <v>0.52777777777777779</v>
      </c>
      <c r="O498" s="3" t="s">
        <v>611</v>
      </c>
      <c r="P498" s="3"/>
      <c r="R498" s="52"/>
      <c r="S498" s="52"/>
      <c r="T498" s="52"/>
      <c r="U498" s="52"/>
      <c r="V498" s="52"/>
    </row>
    <row r="499" spans="1:22" hidden="1" outlineLevel="2">
      <c r="A499" s="38">
        <v>44</v>
      </c>
      <c r="B499" s="2" t="s">
        <v>768</v>
      </c>
      <c r="C499" s="38">
        <v>24</v>
      </c>
      <c r="D499" s="39" t="s">
        <v>2113</v>
      </c>
      <c r="E499" s="115" t="s">
        <v>3687</v>
      </c>
      <c r="F499" s="49">
        <v>368</v>
      </c>
      <c r="G499" s="141">
        <v>1.8</v>
      </c>
      <c r="H499" s="141">
        <f t="shared" si="84"/>
        <v>11.3</v>
      </c>
      <c r="I499" s="50">
        <v>2.7777777777777776E-2</v>
      </c>
      <c r="J499" s="50">
        <f t="shared" si="85"/>
        <v>0.1701388888888889</v>
      </c>
      <c r="K499" s="142">
        <f t="shared" si="86"/>
        <v>2.777777777777779E-2</v>
      </c>
      <c r="L499" s="140">
        <f t="shared" si="87"/>
        <v>6.9444444444444198E-3</v>
      </c>
      <c r="M499" s="143">
        <v>0.55555555555555558</v>
      </c>
      <c r="N499" s="143">
        <v>0.5625</v>
      </c>
      <c r="O499" s="3"/>
      <c r="P499" s="3"/>
      <c r="R499" s="52"/>
      <c r="S499" s="52"/>
      <c r="T499" s="52"/>
      <c r="U499" s="52"/>
      <c r="V499" s="52"/>
    </row>
    <row r="500" spans="1:22" hidden="1" outlineLevel="2">
      <c r="A500" s="38">
        <v>44</v>
      </c>
      <c r="B500" s="2" t="s">
        <v>768</v>
      </c>
      <c r="C500" s="38">
        <v>24</v>
      </c>
      <c r="D500" s="39" t="s">
        <v>2113</v>
      </c>
      <c r="E500" s="115" t="s">
        <v>3686</v>
      </c>
      <c r="F500" s="49">
        <v>175</v>
      </c>
      <c r="G500" s="141">
        <v>5.3</v>
      </c>
      <c r="H500" s="141">
        <f t="shared" si="84"/>
        <v>16.600000000000001</v>
      </c>
      <c r="I500" s="50">
        <v>6.25E-2</v>
      </c>
      <c r="J500" s="50">
        <f t="shared" si="85"/>
        <v>0.2326388888888889</v>
      </c>
      <c r="K500" s="142">
        <f t="shared" si="86"/>
        <v>5.7638888888888906E-2</v>
      </c>
      <c r="L500" s="140"/>
      <c r="M500" s="144">
        <v>0.62013888888888891</v>
      </c>
      <c r="N500" s="143"/>
      <c r="O500" s="3"/>
      <c r="P500" s="3"/>
      <c r="R500" s="52"/>
      <c r="S500" s="52"/>
      <c r="T500" s="52"/>
      <c r="U500" s="52"/>
      <c r="V500" s="52"/>
    </row>
    <row r="501" spans="1:22" hidden="1" outlineLevel="2">
      <c r="A501" s="38">
        <v>44</v>
      </c>
      <c r="B501" s="2" t="s">
        <v>768</v>
      </c>
      <c r="C501" s="38">
        <v>24</v>
      </c>
      <c r="D501" s="39" t="s">
        <v>2113</v>
      </c>
      <c r="E501" s="745">
        <v>43299</v>
      </c>
      <c r="F501" s="111" t="s">
        <v>3765</v>
      </c>
      <c r="G501" s="58"/>
      <c r="H501" s="58"/>
      <c r="I501" s="59"/>
      <c r="J501" s="59"/>
      <c r="K501" s="60"/>
      <c r="L501" s="61"/>
      <c r="M501" s="60"/>
      <c r="N501" s="60"/>
      <c r="O501" s="62"/>
      <c r="P501" s="62"/>
      <c r="R501" s="52">
        <v>1907</v>
      </c>
      <c r="S501" s="52"/>
      <c r="T501" s="52"/>
      <c r="U501" s="52"/>
      <c r="V501" s="52">
        <f>SUM(R501:U501)</f>
        <v>1907</v>
      </c>
    </row>
    <row r="502" spans="1:22" hidden="1" outlineLevel="2">
      <c r="A502" s="38">
        <v>44</v>
      </c>
      <c r="B502" s="2" t="s">
        <v>768</v>
      </c>
      <c r="C502" s="38">
        <v>24</v>
      </c>
      <c r="D502" s="39" t="s">
        <v>2113</v>
      </c>
      <c r="E502" s="119"/>
      <c r="F502" s="747" t="s">
        <v>3766</v>
      </c>
      <c r="G502" s="73"/>
      <c r="H502" s="73"/>
      <c r="I502" s="74"/>
      <c r="J502" s="74"/>
      <c r="K502" s="75"/>
      <c r="L502" s="76"/>
      <c r="M502" s="75"/>
      <c r="N502" s="75"/>
      <c r="O502" s="77"/>
      <c r="P502" s="77"/>
      <c r="R502" s="52"/>
      <c r="S502" s="52"/>
      <c r="T502" s="52"/>
      <c r="U502" s="52"/>
      <c r="V502" s="52"/>
    </row>
    <row r="503" spans="1:22" hidden="1" outlineLevel="2">
      <c r="A503" s="38">
        <v>44</v>
      </c>
      <c r="B503" s="2" t="s">
        <v>768</v>
      </c>
      <c r="C503" s="38">
        <v>24</v>
      </c>
      <c r="D503" s="39" t="s">
        <v>2113</v>
      </c>
      <c r="E503" s="118"/>
      <c r="F503" s="738" t="s">
        <v>3767</v>
      </c>
      <c r="G503" s="63"/>
      <c r="H503" s="63"/>
      <c r="I503" s="64"/>
      <c r="J503" s="64"/>
      <c r="K503" s="65"/>
      <c r="L503" s="66"/>
      <c r="M503" s="65"/>
      <c r="N503" s="65"/>
      <c r="O503" s="67"/>
      <c r="P503" s="67"/>
      <c r="R503" s="54"/>
      <c r="S503" s="54"/>
      <c r="T503" s="54"/>
      <c r="U503" s="54"/>
      <c r="V503" s="54"/>
    </row>
    <row r="504" spans="1:22" hidden="1" outlineLevel="1" collapsed="1">
      <c r="A504" s="148" t="s">
        <v>2126</v>
      </c>
      <c r="B504" s="149"/>
      <c r="C504" s="150">
        <v>24</v>
      </c>
      <c r="D504" s="151" t="s">
        <v>2222</v>
      </c>
      <c r="E504" s="751">
        <v>43299</v>
      </c>
      <c r="F504" s="748">
        <v>8</v>
      </c>
      <c r="G504" s="749">
        <f>SUBTOTAL(9,G492:G500)</f>
        <v>16.600000000000001</v>
      </c>
      <c r="H504" s="155"/>
      <c r="I504" s="156">
        <f>SUBTOTAL(9,I492:I500)</f>
        <v>0.2326388888888889</v>
      </c>
      <c r="J504" s="156"/>
      <c r="K504" s="157">
        <f>SUBTOTAL(9,K492:K500)</f>
        <v>0.2013888888888889</v>
      </c>
      <c r="L504" s="157">
        <f>SUBTOTAL(9,L492:L500)</f>
        <v>3.6805555555555591E-2</v>
      </c>
      <c r="M504" s="157">
        <f>M500-N492</f>
        <v>0.23819444444444449</v>
      </c>
      <c r="N504" s="158" t="s">
        <v>552</v>
      </c>
      <c r="O504" s="149" t="s">
        <v>553</v>
      </c>
      <c r="P504" s="149">
        <v>1</v>
      </c>
      <c r="R504" s="55">
        <f>SUM(R491:R503)</f>
        <v>1907</v>
      </c>
      <c r="S504" s="55">
        <f>SUM(S491:S503)</f>
        <v>0</v>
      </c>
      <c r="T504" s="55">
        <f>SUM(T491:T503)</f>
        <v>0</v>
      </c>
      <c r="U504" s="55">
        <f>SUM(U491:U503)</f>
        <v>0</v>
      </c>
      <c r="V504" s="55">
        <f>SUM(V491:V503)</f>
        <v>1907</v>
      </c>
    </row>
    <row r="505" spans="1:22" hidden="1" outlineLevel="2">
      <c r="A505" s="38">
        <v>45</v>
      </c>
      <c r="B505" s="2" t="s">
        <v>799</v>
      </c>
      <c r="C505" s="38">
        <v>25</v>
      </c>
      <c r="D505" s="39" t="s">
        <v>2114</v>
      </c>
      <c r="E505" s="745">
        <v>43355</v>
      </c>
      <c r="F505" s="111" t="s">
        <v>3925</v>
      </c>
      <c r="G505" s="58"/>
      <c r="H505" s="58"/>
      <c r="I505" s="59"/>
      <c r="J505" s="59"/>
      <c r="K505" s="60"/>
      <c r="L505" s="61"/>
      <c r="M505" s="60"/>
      <c r="N505" s="60"/>
      <c r="O505" s="68"/>
      <c r="P505" s="68"/>
      <c r="R505" s="47"/>
      <c r="S505" s="47"/>
      <c r="T505" s="47"/>
      <c r="U505" s="47"/>
      <c r="V505" s="47"/>
    </row>
    <row r="506" spans="1:22" hidden="1" outlineLevel="2">
      <c r="A506" s="38">
        <v>45</v>
      </c>
      <c r="B506" s="2" t="s">
        <v>768</v>
      </c>
      <c r="C506" s="38">
        <v>25</v>
      </c>
      <c r="D506" s="39" t="s">
        <v>2114</v>
      </c>
      <c r="E506" s="118" t="s">
        <v>2108</v>
      </c>
      <c r="F506" s="112" t="s">
        <v>3922</v>
      </c>
      <c r="G506" s="63"/>
      <c r="H506" s="63"/>
      <c r="I506" s="64"/>
      <c r="J506" s="64"/>
      <c r="K506" s="65"/>
      <c r="L506" s="66"/>
      <c r="M506" s="65"/>
      <c r="N506" s="65"/>
      <c r="O506" s="67"/>
      <c r="P506" s="67"/>
      <c r="R506" s="52">
        <v>2782</v>
      </c>
      <c r="S506" s="52"/>
      <c r="T506" s="52">
        <v>300</v>
      </c>
      <c r="U506" s="52"/>
      <c r="V506" s="52">
        <f>SUM(R506:U506)</f>
        <v>3082</v>
      </c>
    </row>
    <row r="507" spans="1:22" hidden="1" outlineLevel="2">
      <c r="A507" s="38">
        <v>45</v>
      </c>
      <c r="B507" s="2" t="s">
        <v>768</v>
      </c>
      <c r="C507" s="38">
        <v>25</v>
      </c>
      <c r="D507" s="39" t="s">
        <v>2114</v>
      </c>
      <c r="E507" s="115" t="s">
        <v>3686</v>
      </c>
      <c r="F507" s="49"/>
      <c r="G507" s="141"/>
      <c r="H507" s="141"/>
      <c r="I507" s="50"/>
      <c r="J507" s="50"/>
      <c r="K507" s="142"/>
      <c r="L507" s="140"/>
      <c r="M507" s="143"/>
      <c r="N507" s="144"/>
      <c r="O507" s="48" t="s">
        <v>3928</v>
      </c>
      <c r="P507" s="3"/>
      <c r="R507" s="52"/>
      <c r="S507" s="52"/>
      <c r="T507" s="52"/>
      <c r="U507" s="52"/>
      <c r="V507" s="52"/>
    </row>
    <row r="508" spans="1:22" hidden="1" outlineLevel="2">
      <c r="A508" s="38">
        <v>45</v>
      </c>
      <c r="B508" s="2" t="s">
        <v>768</v>
      </c>
      <c r="C508" s="38">
        <v>25</v>
      </c>
      <c r="D508" s="39" t="s">
        <v>2114</v>
      </c>
      <c r="E508" s="115" t="s">
        <v>3687</v>
      </c>
      <c r="F508" s="49">
        <v>368</v>
      </c>
      <c r="G508" s="141"/>
      <c r="H508" s="141">
        <f t="shared" ref="H508:H514" si="88">H507+G508</f>
        <v>0</v>
      </c>
      <c r="I508" s="50"/>
      <c r="J508" s="50">
        <f>J507+I508</f>
        <v>0</v>
      </c>
      <c r="K508" s="142"/>
      <c r="L508" s="140"/>
      <c r="M508" s="143"/>
      <c r="N508" s="144">
        <v>0.41666666666666669</v>
      </c>
      <c r="O508" s="3"/>
      <c r="P508" s="3"/>
      <c r="R508" s="52"/>
      <c r="S508" s="52"/>
      <c r="T508" s="52"/>
      <c r="U508" s="52"/>
      <c r="V508" s="52"/>
    </row>
    <row r="509" spans="1:22" hidden="1" outlineLevel="2">
      <c r="A509" s="38">
        <v>45</v>
      </c>
      <c r="B509" s="2" t="s">
        <v>768</v>
      </c>
      <c r="C509" s="38">
        <v>25</v>
      </c>
      <c r="D509" s="39" t="s">
        <v>2114</v>
      </c>
      <c r="E509" s="115" t="s">
        <v>3688</v>
      </c>
      <c r="F509" s="49">
        <v>430.6</v>
      </c>
      <c r="G509" s="141">
        <v>1.1000000000000001</v>
      </c>
      <c r="H509" s="141">
        <f t="shared" si="88"/>
        <v>1.1000000000000001</v>
      </c>
      <c r="I509" s="50">
        <v>1.3888888888888888E-2</v>
      </c>
      <c r="J509" s="50">
        <f>J508+I509</f>
        <v>1.3888888888888888E-2</v>
      </c>
      <c r="K509" s="142">
        <f>M509-N508</f>
        <v>2.0833333333333315E-2</v>
      </c>
      <c r="L509" s="140">
        <f>N509-M509</f>
        <v>0</v>
      </c>
      <c r="M509" s="143">
        <v>0.4375</v>
      </c>
      <c r="N509" s="143">
        <v>0.4375</v>
      </c>
      <c r="O509" s="3"/>
      <c r="P509" s="3"/>
      <c r="R509" s="52"/>
      <c r="S509" s="52"/>
      <c r="T509" s="52"/>
      <c r="U509" s="52"/>
      <c r="V509" s="52"/>
    </row>
    <row r="510" spans="1:22" hidden="1" outlineLevel="2">
      <c r="A510" s="38">
        <v>45</v>
      </c>
      <c r="B510" s="2" t="s">
        <v>768</v>
      </c>
      <c r="C510" s="38">
        <v>25</v>
      </c>
      <c r="D510" s="39" t="s">
        <v>2114</v>
      </c>
      <c r="E510" s="115" t="s">
        <v>3689</v>
      </c>
      <c r="F510" s="49">
        <v>728.9</v>
      </c>
      <c r="G510" s="141">
        <v>3.8</v>
      </c>
      <c r="H510" s="141">
        <f t="shared" si="88"/>
        <v>4.9000000000000004</v>
      </c>
      <c r="I510" s="50">
        <v>6.25E-2</v>
      </c>
      <c r="J510" s="50">
        <f>J509+I510</f>
        <v>7.6388888888888895E-2</v>
      </c>
      <c r="K510" s="142">
        <f>M510-N509</f>
        <v>4.6527777777777779E-2</v>
      </c>
      <c r="L510" s="140">
        <f>N510-M510</f>
        <v>6.2500000000000333E-3</v>
      </c>
      <c r="M510" s="143">
        <v>0.48402777777777778</v>
      </c>
      <c r="N510" s="143">
        <v>0.49027777777777781</v>
      </c>
      <c r="O510" s="3" t="s">
        <v>3690</v>
      </c>
      <c r="P510" s="3"/>
      <c r="R510" s="52"/>
      <c r="S510" s="52"/>
      <c r="T510" s="52"/>
      <c r="U510" s="52"/>
      <c r="V510" s="52"/>
    </row>
    <row r="511" spans="1:22" hidden="1" outlineLevel="2">
      <c r="A511" s="38">
        <v>45</v>
      </c>
      <c r="B511" s="2" t="s">
        <v>768</v>
      </c>
      <c r="C511" s="38">
        <v>25</v>
      </c>
      <c r="D511" s="39" t="s">
        <v>2114</v>
      </c>
      <c r="E511" s="115" t="s">
        <v>3691</v>
      </c>
      <c r="F511" s="49">
        <v>499.9</v>
      </c>
      <c r="G511" s="141">
        <v>2.2000000000000002</v>
      </c>
      <c r="H511" s="141">
        <f t="shared" si="88"/>
        <v>7.1000000000000005</v>
      </c>
      <c r="I511" s="50">
        <v>4.8611111111111112E-2</v>
      </c>
      <c r="J511" s="50">
        <f>J510+I511</f>
        <v>0.125</v>
      </c>
      <c r="K511" s="142">
        <f>M511-N510</f>
        <v>5.3472222222222254E-2</v>
      </c>
      <c r="L511" s="140">
        <f>N511-M511</f>
        <v>1.388888888888884E-3</v>
      </c>
      <c r="M511" s="143">
        <v>0.54375000000000007</v>
      </c>
      <c r="N511" s="143">
        <v>0.54513888888888895</v>
      </c>
      <c r="O511" s="3" t="s">
        <v>547</v>
      </c>
      <c r="P511" s="3"/>
      <c r="R511" s="52"/>
      <c r="S511" s="52"/>
      <c r="T511" s="52"/>
      <c r="U511" s="52"/>
      <c r="V511" s="52"/>
    </row>
    <row r="512" spans="1:22" hidden="1" outlineLevel="2">
      <c r="A512" s="38">
        <v>45</v>
      </c>
      <c r="B512" s="2" t="s">
        <v>768</v>
      </c>
      <c r="C512" s="38">
        <v>25</v>
      </c>
      <c r="D512" s="39" t="s">
        <v>2114</v>
      </c>
      <c r="E512" s="115" t="s">
        <v>3929</v>
      </c>
      <c r="F512" s="49"/>
      <c r="G512" s="141">
        <v>1.2</v>
      </c>
      <c r="H512" s="141">
        <f t="shared" si="88"/>
        <v>8.3000000000000007</v>
      </c>
      <c r="I512" s="50"/>
      <c r="J512" s="50"/>
      <c r="K512" s="142"/>
      <c r="L512" s="140"/>
      <c r="M512" s="143"/>
      <c r="N512" s="143"/>
      <c r="O512" s="3"/>
      <c r="P512" s="3"/>
      <c r="R512" s="52"/>
      <c r="S512" s="52"/>
      <c r="T512" s="52"/>
      <c r="U512" s="52"/>
      <c r="V512" s="52"/>
    </row>
    <row r="513" spans="1:22" hidden="1" outlineLevel="2">
      <c r="A513" s="38">
        <v>45</v>
      </c>
      <c r="B513" s="2" t="s">
        <v>768</v>
      </c>
      <c r="C513" s="38">
        <v>25</v>
      </c>
      <c r="D513" s="39" t="s">
        <v>2114</v>
      </c>
      <c r="E513" s="115" t="s">
        <v>3817</v>
      </c>
      <c r="F513" s="49">
        <v>267</v>
      </c>
      <c r="G513" s="141">
        <v>5.0999999999999996</v>
      </c>
      <c r="H513" s="141">
        <f t="shared" si="88"/>
        <v>13.4</v>
      </c>
      <c r="I513" s="50">
        <v>6.25E-2</v>
      </c>
      <c r="J513" s="50">
        <f>J511+I513</f>
        <v>0.1875</v>
      </c>
      <c r="K513" s="142">
        <f>M513-N511</f>
        <v>6.1111111111111116E-2</v>
      </c>
      <c r="L513" s="140">
        <f>N513-M513</f>
        <v>0</v>
      </c>
      <c r="M513" s="143">
        <v>0.60625000000000007</v>
      </c>
      <c r="N513" s="143">
        <v>0.60625000000000007</v>
      </c>
      <c r="O513" s="3"/>
      <c r="P513" s="3"/>
      <c r="R513" s="52"/>
      <c r="S513" s="52"/>
      <c r="T513" s="52"/>
      <c r="U513" s="52"/>
      <c r="V513" s="52"/>
    </row>
    <row r="514" spans="1:22" hidden="1" outlineLevel="2">
      <c r="A514" s="38">
        <v>45</v>
      </c>
      <c r="B514" s="2" t="s">
        <v>768</v>
      </c>
      <c r="C514" s="38">
        <v>25</v>
      </c>
      <c r="D514" s="39" t="s">
        <v>2114</v>
      </c>
      <c r="E514" s="115" t="s">
        <v>3692</v>
      </c>
      <c r="F514" s="49">
        <v>225</v>
      </c>
      <c r="G514" s="141">
        <v>0.5</v>
      </c>
      <c r="H514" s="141">
        <f t="shared" si="88"/>
        <v>13.9</v>
      </c>
      <c r="I514" s="50">
        <v>3.472222222222222E-3</v>
      </c>
      <c r="J514" s="50">
        <f>J513+I514</f>
        <v>0.19097222222222221</v>
      </c>
      <c r="K514" s="142">
        <f>M514-N513</f>
        <v>3.4722222222220989E-3</v>
      </c>
      <c r="L514" s="140"/>
      <c r="M514" s="144">
        <v>0.60972222222222217</v>
      </c>
      <c r="N514" s="143"/>
      <c r="O514" s="3"/>
      <c r="P514" s="3"/>
      <c r="R514" s="52"/>
      <c r="S514" s="52"/>
      <c r="T514" s="52"/>
      <c r="U514" s="52"/>
      <c r="V514" s="52"/>
    </row>
    <row r="515" spans="1:22" hidden="1" outlineLevel="2">
      <c r="A515" s="38">
        <v>45</v>
      </c>
      <c r="B515" s="2" t="s">
        <v>768</v>
      </c>
      <c r="C515" s="38">
        <v>25</v>
      </c>
      <c r="D515" s="39" t="s">
        <v>2114</v>
      </c>
      <c r="E515" s="118" t="s">
        <v>3927</v>
      </c>
      <c r="F515" s="79"/>
      <c r="G515" s="63"/>
      <c r="H515" s="63"/>
      <c r="I515" s="64"/>
      <c r="J515" s="64"/>
      <c r="K515" s="65"/>
      <c r="L515" s="66"/>
      <c r="M515" s="65"/>
      <c r="N515" s="65"/>
      <c r="O515" s="67"/>
      <c r="P515" s="67"/>
      <c r="R515" s="54"/>
      <c r="S515" s="54"/>
      <c r="T515" s="54"/>
      <c r="U515" s="54"/>
      <c r="V515" s="54"/>
    </row>
    <row r="516" spans="1:22" hidden="1" outlineLevel="1" collapsed="1">
      <c r="A516" s="148" t="s">
        <v>2125</v>
      </c>
      <c r="B516" s="149"/>
      <c r="C516" s="150">
        <v>25</v>
      </c>
      <c r="D516" s="151" t="s">
        <v>2223</v>
      </c>
      <c r="E516" s="750">
        <v>43355</v>
      </c>
      <c r="F516" s="748">
        <v>12.2</v>
      </c>
      <c r="G516" s="749">
        <f>SUBTOTAL(9,G507:G514)</f>
        <v>13.9</v>
      </c>
      <c r="H516" s="155"/>
      <c r="I516" s="156">
        <f>SUBTOTAL(9,I507:I514)</f>
        <v>0.19097222222222221</v>
      </c>
      <c r="J516" s="156"/>
      <c r="K516" s="157">
        <f>SUBTOTAL(9,K507:K514)</f>
        <v>0.18541666666666656</v>
      </c>
      <c r="L516" s="157">
        <f>SUBTOTAL(9,L507:L514)</f>
        <v>7.6388888888889173E-3</v>
      </c>
      <c r="M516" s="157">
        <f>M514-N508</f>
        <v>0.19305555555555548</v>
      </c>
      <c r="N516" s="158" t="s">
        <v>552</v>
      </c>
      <c r="O516" s="149" t="s">
        <v>3914</v>
      </c>
      <c r="P516" s="149">
        <v>2</v>
      </c>
      <c r="R516" s="55">
        <f>SUM(R505:R515)</f>
        <v>2782</v>
      </c>
      <c r="S516" s="55">
        <f>SUM(S505:S515)</f>
        <v>0</v>
      </c>
      <c r="T516" s="55">
        <f>SUM(T505:T515)</f>
        <v>300</v>
      </c>
      <c r="U516" s="55">
        <f>SUM(U505:U515)</f>
        <v>0</v>
      </c>
      <c r="V516" s="55">
        <f>SUM(V505:V515)</f>
        <v>3082</v>
      </c>
    </row>
    <row r="517" spans="1:22" hidden="1" outlineLevel="2">
      <c r="A517" s="38">
        <v>46</v>
      </c>
      <c r="B517" s="2" t="s">
        <v>799</v>
      </c>
      <c r="C517" s="38">
        <v>26</v>
      </c>
      <c r="D517" s="39" t="s">
        <v>112</v>
      </c>
      <c r="E517" s="745">
        <v>43335</v>
      </c>
      <c r="F517" s="793" t="s">
        <v>4663</v>
      </c>
      <c r="G517" s="58"/>
      <c r="H517" s="58"/>
      <c r="I517" s="59"/>
      <c r="J517" s="59"/>
      <c r="K517" s="60"/>
      <c r="L517" s="61"/>
      <c r="M517" s="60"/>
      <c r="N517" s="60"/>
      <c r="O517" s="68"/>
      <c r="P517" s="68"/>
      <c r="R517" s="47"/>
      <c r="S517" s="47"/>
      <c r="T517" s="47"/>
      <c r="U517" s="47"/>
      <c r="V517" s="47"/>
    </row>
    <row r="518" spans="1:22" hidden="1" outlineLevel="2">
      <c r="A518" s="38">
        <v>46</v>
      </c>
      <c r="B518" s="2" t="s">
        <v>768</v>
      </c>
      <c r="C518" s="38">
        <v>26</v>
      </c>
      <c r="D518" s="39" t="s">
        <v>112</v>
      </c>
      <c r="E518" s="115" t="s">
        <v>3813</v>
      </c>
      <c r="F518" s="49"/>
      <c r="G518" s="141"/>
      <c r="H518" s="141">
        <v>0</v>
      </c>
      <c r="I518" s="50"/>
      <c r="J518" s="50">
        <v>0</v>
      </c>
      <c r="K518" s="142"/>
      <c r="L518" s="140"/>
      <c r="M518" s="143"/>
      <c r="N518" s="144">
        <v>0.32500000000000001</v>
      </c>
      <c r="O518" s="3" t="s">
        <v>3815</v>
      </c>
      <c r="P518" s="3"/>
      <c r="R518" s="52"/>
      <c r="S518" s="52"/>
      <c r="T518" s="52"/>
      <c r="U518" s="52"/>
      <c r="V518" s="52"/>
    </row>
    <row r="519" spans="1:22" hidden="1" outlineLevel="2">
      <c r="A519" s="38">
        <v>46</v>
      </c>
      <c r="B519" s="2" t="s">
        <v>768</v>
      </c>
      <c r="C519" s="38">
        <v>26</v>
      </c>
      <c r="D519" s="39" t="s">
        <v>112</v>
      </c>
      <c r="E519" s="115" t="s">
        <v>3814</v>
      </c>
      <c r="F519" s="49">
        <v>525.79999999999995</v>
      </c>
      <c r="G519" s="141">
        <v>5.3</v>
      </c>
      <c r="H519" s="141">
        <f>H518+G519</f>
        <v>5.3</v>
      </c>
      <c r="I519" s="50">
        <v>5.208333333333337E-2</v>
      </c>
      <c r="J519" s="50">
        <f>J518+I519</f>
        <v>5.208333333333337E-2</v>
      </c>
      <c r="K519" s="142">
        <f>M519-N518</f>
        <v>5.208333333333337E-2</v>
      </c>
      <c r="L519" s="140">
        <f>N519-M519</f>
        <v>9.0277777777777457E-3</v>
      </c>
      <c r="M519" s="143">
        <v>0.37708333333333338</v>
      </c>
      <c r="N519" s="143">
        <v>0.38611111111111113</v>
      </c>
      <c r="O519" s="3"/>
      <c r="P519" s="3"/>
      <c r="R519" s="52"/>
      <c r="S519" s="52"/>
      <c r="T519" s="52"/>
      <c r="U519" s="52"/>
      <c r="V519" s="52"/>
    </row>
    <row r="520" spans="1:22" hidden="1" outlineLevel="2">
      <c r="A520" s="38">
        <v>46</v>
      </c>
      <c r="B520" s="2" t="s">
        <v>768</v>
      </c>
      <c r="C520" s="38">
        <v>26</v>
      </c>
      <c r="D520" s="39" t="s">
        <v>112</v>
      </c>
      <c r="E520" s="115" t="s">
        <v>3826</v>
      </c>
      <c r="F520" s="49">
        <v>414.6</v>
      </c>
      <c r="G520" s="141">
        <v>3.2</v>
      </c>
      <c r="H520" s="141">
        <f>H519+G520</f>
        <v>8.5</v>
      </c>
      <c r="I520" s="50">
        <v>4.1666666666666664E-2</v>
      </c>
      <c r="J520" s="50">
        <f>J519+I520</f>
        <v>9.3750000000000028E-2</v>
      </c>
      <c r="K520" s="142">
        <f>M520-N519</f>
        <v>3.472222222222221E-2</v>
      </c>
      <c r="L520" s="140">
        <f>N520-M520</f>
        <v>1.8055555555555547E-2</v>
      </c>
      <c r="M520" s="143">
        <v>0.42083333333333334</v>
      </c>
      <c r="N520" s="143">
        <v>0.43888888888888888</v>
      </c>
      <c r="O520" s="3" t="s">
        <v>3816</v>
      </c>
      <c r="P520" s="3"/>
      <c r="R520" s="52"/>
      <c r="S520" s="52"/>
      <c r="T520" s="52"/>
      <c r="U520" s="52"/>
      <c r="V520" s="52"/>
    </row>
    <row r="521" spans="1:22" hidden="1" outlineLevel="2">
      <c r="A521" s="38">
        <v>46</v>
      </c>
      <c r="B521" s="2" t="s">
        <v>768</v>
      </c>
      <c r="C521" s="38">
        <v>26</v>
      </c>
      <c r="D521" s="39" t="s">
        <v>112</v>
      </c>
      <c r="E521" s="115" t="s">
        <v>3939</v>
      </c>
      <c r="F521" s="49">
        <v>373.1</v>
      </c>
      <c r="G521" s="141">
        <v>1.5</v>
      </c>
      <c r="H521" s="141">
        <f>H520+G521</f>
        <v>10</v>
      </c>
      <c r="I521" s="50">
        <v>2.4305555555555556E-2</v>
      </c>
      <c r="J521" s="50">
        <f>J520+I521</f>
        <v>0.11805555555555558</v>
      </c>
      <c r="K521" s="142">
        <f>M521-N520</f>
        <v>1.7361111111111105E-2</v>
      </c>
      <c r="L521" s="140">
        <f>N521-M521</f>
        <v>4.8611111111110938E-3</v>
      </c>
      <c r="M521" s="143">
        <v>0.45624999999999999</v>
      </c>
      <c r="N521" s="143">
        <v>0.46111111111111108</v>
      </c>
      <c r="O521" s="3" t="s">
        <v>3926</v>
      </c>
      <c r="P521" s="3"/>
      <c r="R521" s="52"/>
      <c r="S521" s="52"/>
      <c r="T521" s="52"/>
      <c r="U521" s="52"/>
      <c r="V521" s="52"/>
    </row>
    <row r="522" spans="1:22" hidden="1" outlineLevel="2">
      <c r="A522" s="38">
        <v>46</v>
      </c>
      <c r="B522" s="2" t="s">
        <v>768</v>
      </c>
      <c r="C522" s="38">
        <v>26</v>
      </c>
      <c r="D522" s="39" t="s">
        <v>112</v>
      </c>
      <c r="E522" s="115" t="s">
        <v>3817</v>
      </c>
      <c r="F522" s="49">
        <v>267</v>
      </c>
      <c r="G522" s="141">
        <v>2.5</v>
      </c>
      <c r="H522" s="141">
        <f>H521+G522</f>
        <v>12.5</v>
      </c>
      <c r="I522" s="50">
        <v>5.2083333333333336E-2</v>
      </c>
      <c r="J522" s="50">
        <f>J521+I522</f>
        <v>0.17013888888888892</v>
      </c>
      <c r="K522" s="142">
        <f>M522-N521</f>
        <v>4.7916666666666663E-2</v>
      </c>
      <c r="L522" s="140">
        <f>N522-M522</f>
        <v>1.388888888888884E-3</v>
      </c>
      <c r="M522" s="143">
        <v>0.50902777777777775</v>
      </c>
      <c r="N522" s="143">
        <v>0.51041666666666663</v>
      </c>
      <c r="O522" s="3"/>
      <c r="P522" s="3"/>
      <c r="R522" s="52"/>
      <c r="S522" s="52"/>
      <c r="T522" s="52"/>
      <c r="U522" s="52"/>
      <c r="V522" s="52"/>
    </row>
    <row r="523" spans="1:22" hidden="1" outlineLevel="2">
      <c r="A523" s="38">
        <v>46</v>
      </c>
      <c r="B523" s="2" t="s">
        <v>768</v>
      </c>
      <c r="C523" s="38">
        <v>26</v>
      </c>
      <c r="D523" s="39" t="s">
        <v>112</v>
      </c>
      <c r="E523" s="115" t="s">
        <v>3818</v>
      </c>
      <c r="F523" s="49">
        <v>225</v>
      </c>
      <c r="G523" s="141">
        <v>0.5</v>
      </c>
      <c r="H523" s="141">
        <f>H522+G523</f>
        <v>13</v>
      </c>
      <c r="I523" s="50">
        <v>3.472222222222222E-3</v>
      </c>
      <c r="J523" s="50">
        <f>J522+I523</f>
        <v>0.17361111111111113</v>
      </c>
      <c r="K523" s="142">
        <f>M523-N522</f>
        <v>9.7222222222221877E-3</v>
      </c>
      <c r="L523" s="140"/>
      <c r="M523" s="144">
        <v>0.52013888888888882</v>
      </c>
      <c r="N523" s="143"/>
      <c r="O523" s="3" t="s">
        <v>3931</v>
      </c>
      <c r="P523" s="3"/>
      <c r="R523" s="52"/>
      <c r="S523" s="52"/>
      <c r="T523" s="52"/>
      <c r="U523" s="52"/>
      <c r="V523" s="52"/>
    </row>
    <row r="524" spans="1:22" hidden="1" outlineLevel="2">
      <c r="A524" s="38">
        <v>46</v>
      </c>
      <c r="B524" s="2" t="s">
        <v>768</v>
      </c>
      <c r="C524" s="38">
        <v>26</v>
      </c>
      <c r="D524" s="39" t="s">
        <v>112</v>
      </c>
      <c r="E524" s="744" t="s">
        <v>3819</v>
      </c>
      <c r="F524" s="111"/>
      <c r="G524" s="58"/>
      <c r="H524" s="58"/>
      <c r="I524" s="59"/>
      <c r="J524" s="59"/>
      <c r="K524" s="60"/>
      <c r="L524" s="61"/>
      <c r="M524" s="60"/>
      <c r="N524" s="60"/>
      <c r="O524" s="62"/>
      <c r="P524" s="62"/>
      <c r="R524" s="52">
        <v>280</v>
      </c>
      <c r="S524" s="52"/>
      <c r="T524" s="52"/>
      <c r="U524" s="52"/>
      <c r="V524" s="52">
        <f>SUM(R524:U524)</f>
        <v>280</v>
      </c>
    </row>
    <row r="525" spans="1:22" hidden="1" outlineLevel="2">
      <c r="A525" s="38">
        <v>46</v>
      </c>
      <c r="B525" s="2" t="s">
        <v>768</v>
      </c>
      <c r="C525" s="38">
        <v>26</v>
      </c>
      <c r="D525" s="39" t="s">
        <v>112</v>
      </c>
      <c r="E525" s="745">
        <v>43335</v>
      </c>
      <c r="F525" s="111" t="s">
        <v>3820</v>
      </c>
      <c r="G525" s="58"/>
      <c r="H525" s="58"/>
      <c r="I525" s="59"/>
      <c r="J525" s="59"/>
      <c r="K525" s="60"/>
      <c r="L525" s="61"/>
      <c r="M525" s="60"/>
      <c r="N525" s="60"/>
      <c r="O525" s="62"/>
      <c r="P525" s="62"/>
      <c r="R525" s="52">
        <v>3136</v>
      </c>
      <c r="S525" s="52"/>
      <c r="T525" s="52"/>
      <c r="U525" s="52"/>
      <c r="V525" s="52">
        <f>SUM(R525:U525)</f>
        <v>3136</v>
      </c>
    </row>
    <row r="526" spans="1:22" hidden="1" outlineLevel="2">
      <c r="A526" s="38">
        <v>46</v>
      </c>
      <c r="B526" s="2" t="s">
        <v>768</v>
      </c>
      <c r="C526" s="38">
        <v>26</v>
      </c>
      <c r="D526" s="39" t="s">
        <v>112</v>
      </c>
      <c r="E526" s="118"/>
      <c r="F526" s="112" t="s">
        <v>3821</v>
      </c>
      <c r="G526" s="63"/>
      <c r="H526" s="63"/>
      <c r="I526" s="64"/>
      <c r="J526" s="64"/>
      <c r="K526" s="65"/>
      <c r="L526" s="66"/>
      <c r="M526" s="65"/>
      <c r="N526" s="65"/>
      <c r="O526" s="67"/>
      <c r="P526" s="67"/>
      <c r="R526" s="54"/>
      <c r="S526" s="54"/>
      <c r="T526" s="54"/>
      <c r="U526" s="54"/>
      <c r="V526" s="54"/>
    </row>
    <row r="527" spans="1:22" hidden="1" outlineLevel="1" collapsed="1">
      <c r="A527" s="148" t="s">
        <v>2124</v>
      </c>
      <c r="B527" s="149"/>
      <c r="C527" s="150">
        <v>26</v>
      </c>
      <c r="D527" s="151" t="s">
        <v>2224</v>
      </c>
      <c r="E527" s="750">
        <v>43335</v>
      </c>
      <c r="F527" s="748">
        <v>7.2</v>
      </c>
      <c r="G527" s="749">
        <f>SUBTOTAL(9,G518:G523)</f>
        <v>13</v>
      </c>
      <c r="H527" s="155"/>
      <c r="I527" s="156">
        <f>SUBTOTAL(9,I518:I523)</f>
        <v>0.17361111111111113</v>
      </c>
      <c r="J527" s="156"/>
      <c r="K527" s="157">
        <f>SUBTOTAL(9,K518:K523)</f>
        <v>0.16180555555555554</v>
      </c>
      <c r="L527" s="157">
        <f>SUBTOTAL(9,L518:L523)</f>
        <v>3.333333333333327E-2</v>
      </c>
      <c r="M527" s="157">
        <f>M523-N518</f>
        <v>0.19513888888888881</v>
      </c>
      <c r="N527" s="158" t="s">
        <v>552</v>
      </c>
      <c r="O527" s="149" t="s">
        <v>682</v>
      </c>
      <c r="P527" s="149">
        <v>2</v>
      </c>
      <c r="R527" s="55">
        <f>SUM(R517:R526)</f>
        <v>3416</v>
      </c>
      <c r="S527" s="55">
        <f>SUM(S517:S526)</f>
        <v>0</v>
      </c>
      <c r="T527" s="55">
        <f>SUM(T517:T526)</f>
        <v>0</v>
      </c>
      <c r="U527" s="55">
        <f>SUM(U517:U526)</f>
        <v>0</v>
      </c>
      <c r="V527" s="55">
        <f>SUM(V517:V526)</f>
        <v>3416</v>
      </c>
    </row>
    <row r="528" spans="1:22" hidden="1" outlineLevel="2">
      <c r="A528" s="38">
        <v>47</v>
      </c>
      <c r="B528" s="2" t="s">
        <v>799</v>
      </c>
      <c r="C528" s="38">
        <v>27</v>
      </c>
      <c r="D528" s="39" t="s">
        <v>113</v>
      </c>
      <c r="E528" s="745">
        <v>43334</v>
      </c>
      <c r="F528" s="111" t="s">
        <v>3812</v>
      </c>
      <c r="G528" s="58"/>
      <c r="H528" s="58"/>
      <c r="I528" s="59"/>
      <c r="J528" s="59"/>
      <c r="K528" s="60"/>
      <c r="L528" s="61"/>
      <c r="M528" s="60"/>
      <c r="N528" s="60"/>
      <c r="O528" s="68"/>
      <c r="P528" s="68"/>
      <c r="R528" s="47"/>
      <c r="S528" s="47"/>
      <c r="T528" s="47"/>
      <c r="U528" s="47"/>
      <c r="V528" s="47"/>
    </row>
    <row r="529" spans="1:22" hidden="1" outlineLevel="2">
      <c r="A529" s="38">
        <v>47</v>
      </c>
      <c r="B529" s="2" t="s">
        <v>768</v>
      </c>
      <c r="C529" s="38">
        <v>27</v>
      </c>
      <c r="D529" s="39" t="s">
        <v>113</v>
      </c>
      <c r="E529" s="115" t="s">
        <v>3806</v>
      </c>
      <c r="F529" s="49">
        <v>1180</v>
      </c>
      <c r="G529" s="141"/>
      <c r="H529" s="141">
        <v>0</v>
      </c>
      <c r="I529" s="50"/>
      <c r="J529" s="50">
        <v>0</v>
      </c>
      <c r="K529" s="142"/>
      <c r="L529" s="140"/>
      <c r="M529" s="143"/>
      <c r="N529" s="144">
        <v>0.7319444444444444</v>
      </c>
      <c r="O529" s="3" t="s">
        <v>3805</v>
      </c>
      <c r="P529" s="3"/>
      <c r="R529" s="52"/>
      <c r="S529" s="52"/>
      <c r="T529" s="52"/>
      <c r="U529" s="52"/>
      <c r="V529" s="52"/>
    </row>
    <row r="530" spans="1:22" hidden="1" outlineLevel="2">
      <c r="A530" s="38">
        <v>47</v>
      </c>
      <c r="B530" s="2" t="s">
        <v>768</v>
      </c>
      <c r="C530" s="38">
        <v>27</v>
      </c>
      <c r="D530" s="39" t="s">
        <v>113</v>
      </c>
      <c r="E530" s="115" t="s">
        <v>3807</v>
      </c>
      <c r="F530" s="49">
        <v>1013</v>
      </c>
      <c r="G530" s="141">
        <v>2.4</v>
      </c>
      <c r="H530" s="141">
        <f>H529+G530</f>
        <v>2.4</v>
      </c>
      <c r="I530" s="50">
        <v>2.4305555555555556E-2</v>
      </c>
      <c r="J530" s="50">
        <f>J529+I530</f>
        <v>2.4305555555555556E-2</v>
      </c>
      <c r="K530" s="142">
        <f>M530-N529</f>
        <v>2.1527777777777812E-2</v>
      </c>
      <c r="L530" s="140"/>
      <c r="M530" s="143">
        <v>0.75347222222222221</v>
      </c>
      <c r="N530" s="143"/>
      <c r="O530" s="3" t="s">
        <v>4664</v>
      </c>
      <c r="P530" s="3"/>
      <c r="R530" s="52"/>
      <c r="S530" s="52"/>
      <c r="T530" s="52"/>
      <c r="U530" s="52"/>
      <c r="V530" s="52"/>
    </row>
    <row r="531" spans="1:22" hidden="1" outlineLevel="2">
      <c r="A531" s="38">
        <v>47</v>
      </c>
      <c r="B531" s="2" t="s">
        <v>768</v>
      </c>
      <c r="C531" s="38">
        <v>27</v>
      </c>
      <c r="D531" s="39" t="s">
        <v>113</v>
      </c>
      <c r="E531" s="745">
        <v>43335</v>
      </c>
      <c r="F531" s="79"/>
      <c r="G531" s="63"/>
      <c r="H531" s="63"/>
      <c r="I531" s="64"/>
      <c r="J531" s="64"/>
      <c r="K531" s="65"/>
      <c r="L531" s="66"/>
      <c r="M531" s="65"/>
      <c r="N531" s="65"/>
      <c r="O531" s="67"/>
      <c r="P531" s="67"/>
      <c r="R531" s="52"/>
      <c r="S531" s="52"/>
      <c r="T531" s="52"/>
      <c r="U531" s="52"/>
      <c r="V531" s="52">
        <f>SUM(R531:U531)</f>
        <v>0</v>
      </c>
    </row>
    <row r="532" spans="1:22" hidden="1" outlineLevel="2">
      <c r="A532" s="38">
        <v>47</v>
      </c>
      <c r="B532" s="2" t="s">
        <v>768</v>
      </c>
      <c r="C532" s="38">
        <v>27</v>
      </c>
      <c r="D532" s="39" t="s">
        <v>113</v>
      </c>
      <c r="E532" s="115" t="s">
        <v>3807</v>
      </c>
      <c r="F532" s="49">
        <v>1013</v>
      </c>
      <c r="G532" s="141"/>
      <c r="H532" s="141">
        <f>H530+G532</f>
        <v>2.4</v>
      </c>
      <c r="I532" s="50"/>
      <c r="J532" s="50">
        <f>J530+I532</f>
        <v>2.4305555555555556E-2</v>
      </c>
      <c r="K532" s="142"/>
      <c r="L532" s="140"/>
      <c r="M532" s="143"/>
      <c r="N532" s="143">
        <v>0.21111111111111111</v>
      </c>
      <c r="O532" s="3"/>
      <c r="P532" s="3"/>
      <c r="R532" s="52"/>
      <c r="S532" s="52"/>
      <c r="T532" s="52"/>
      <c r="U532" s="52"/>
      <c r="V532" s="52"/>
    </row>
    <row r="533" spans="1:22" hidden="1" outlineLevel="2">
      <c r="A533" s="38">
        <v>47</v>
      </c>
      <c r="B533" s="2" t="s">
        <v>768</v>
      </c>
      <c r="C533" s="38">
        <v>27</v>
      </c>
      <c r="D533" s="39" t="s">
        <v>113</v>
      </c>
      <c r="E533" s="115" t="s">
        <v>3808</v>
      </c>
      <c r="F533" s="49">
        <v>956.8</v>
      </c>
      <c r="G533" s="141">
        <v>1.5</v>
      </c>
      <c r="H533" s="141">
        <f>H532+G533</f>
        <v>3.9</v>
      </c>
      <c r="I533" s="50">
        <v>1.7361111111111112E-2</v>
      </c>
      <c r="J533" s="50">
        <f>J532+I533</f>
        <v>4.1666666666666671E-2</v>
      </c>
      <c r="K533" s="142">
        <f>M533-N532</f>
        <v>1.8055555555555547E-2</v>
      </c>
      <c r="L533" s="140">
        <f>N533-M533</f>
        <v>0</v>
      </c>
      <c r="M533" s="143">
        <v>0.22916666666666666</v>
      </c>
      <c r="N533" s="143">
        <v>0.22916666666666666</v>
      </c>
      <c r="O533" s="3"/>
      <c r="P533" s="3"/>
      <c r="R533" s="52"/>
      <c r="S533" s="52"/>
      <c r="T533" s="52"/>
      <c r="U533" s="52"/>
      <c r="V533" s="52"/>
    </row>
    <row r="534" spans="1:22" hidden="1" outlineLevel="2">
      <c r="A534" s="38">
        <v>47</v>
      </c>
      <c r="B534" s="2" t="s">
        <v>768</v>
      </c>
      <c r="C534" s="38">
        <v>27</v>
      </c>
      <c r="D534" s="39" t="s">
        <v>113</v>
      </c>
      <c r="E534" s="115" t="s">
        <v>3807</v>
      </c>
      <c r="F534" s="49">
        <v>1013</v>
      </c>
      <c r="G534" s="141">
        <v>1.5</v>
      </c>
      <c r="H534" s="141">
        <f>H533+G534</f>
        <v>5.4</v>
      </c>
      <c r="I534" s="50">
        <v>1.7361111111111112E-2</v>
      </c>
      <c r="J534" s="50">
        <f>J533+I534</f>
        <v>5.9027777777777783E-2</v>
      </c>
      <c r="K534" s="142">
        <f>M534-N533</f>
        <v>1.5972222222222221E-2</v>
      </c>
      <c r="L534" s="140">
        <f>N534-M534</f>
        <v>1.8055555555555575E-2</v>
      </c>
      <c r="M534" s="143">
        <v>0.24513888888888888</v>
      </c>
      <c r="N534" s="143">
        <v>0.26319444444444445</v>
      </c>
      <c r="O534" s="3" t="s">
        <v>3811</v>
      </c>
      <c r="P534" s="3"/>
      <c r="R534" s="52"/>
      <c r="S534" s="52"/>
      <c r="T534" s="52"/>
      <c r="U534" s="52"/>
      <c r="V534" s="52"/>
    </row>
    <row r="535" spans="1:22" hidden="1" outlineLevel="2">
      <c r="A535" s="38">
        <v>47</v>
      </c>
      <c r="B535" s="2" t="s">
        <v>768</v>
      </c>
      <c r="C535" s="38">
        <v>27</v>
      </c>
      <c r="D535" s="39" t="s">
        <v>113</v>
      </c>
      <c r="E535" s="115" t="s">
        <v>3809</v>
      </c>
      <c r="F535" s="49">
        <v>691.5</v>
      </c>
      <c r="G535" s="141">
        <v>2.8</v>
      </c>
      <c r="H535" s="141">
        <f>H534+G535</f>
        <v>8.1999999999999993</v>
      </c>
      <c r="I535" s="50">
        <v>3.125E-2</v>
      </c>
      <c r="J535" s="50">
        <f>J534+I535</f>
        <v>9.027777777777779E-2</v>
      </c>
      <c r="K535" s="142">
        <f>M535-N534</f>
        <v>5.9722222222222232E-2</v>
      </c>
      <c r="L535" s="140"/>
      <c r="M535" s="144">
        <v>0.32291666666666669</v>
      </c>
      <c r="N535" s="143"/>
      <c r="O535" s="3"/>
      <c r="P535" s="3"/>
      <c r="R535" s="52"/>
      <c r="S535" s="52"/>
      <c r="T535" s="52"/>
      <c r="U535" s="52"/>
      <c r="V535" s="52"/>
    </row>
    <row r="536" spans="1:22" hidden="1" outlineLevel="2">
      <c r="A536" s="38">
        <v>47</v>
      </c>
      <c r="B536" s="2" t="s">
        <v>768</v>
      </c>
      <c r="C536" s="38">
        <v>27</v>
      </c>
      <c r="D536" s="39" t="s">
        <v>113</v>
      </c>
      <c r="E536" s="118" t="s">
        <v>3810</v>
      </c>
      <c r="F536" s="79"/>
      <c r="G536" s="63"/>
      <c r="H536" s="63"/>
      <c r="I536" s="64"/>
      <c r="J536" s="64"/>
      <c r="K536" s="65"/>
      <c r="L536" s="66"/>
      <c r="M536" s="65"/>
      <c r="N536" s="65"/>
      <c r="O536" s="67"/>
      <c r="P536" s="67"/>
      <c r="R536" s="54"/>
      <c r="S536" s="54"/>
      <c r="T536" s="54"/>
      <c r="U536" s="54"/>
      <c r="V536" s="54"/>
    </row>
    <row r="537" spans="1:22" hidden="1" outlineLevel="1" collapsed="1">
      <c r="A537" s="148" t="s">
        <v>2123</v>
      </c>
      <c r="B537" s="149"/>
      <c r="C537" s="150">
        <v>27</v>
      </c>
      <c r="D537" s="151" t="s">
        <v>2225</v>
      </c>
      <c r="E537" s="750">
        <v>43335</v>
      </c>
      <c r="F537" s="748">
        <v>7</v>
      </c>
      <c r="G537" s="749">
        <f>SUBTOTAL(9,G529:G535)</f>
        <v>8.1999999999999993</v>
      </c>
      <c r="H537" s="155"/>
      <c r="I537" s="156">
        <f>SUBTOTAL(9,I529:I535)</f>
        <v>9.027777777777779E-2</v>
      </c>
      <c r="J537" s="156"/>
      <c r="K537" s="157">
        <f>SUBTOTAL(9,K529:K535)</f>
        <v>0.11527777777777781</v>
      </c>
      <c r="L537" s="157">
        <f>SUBTOTAL(9,L529:L535)</f>
        <v>1.8055555555555575E-2</v>
      </c>
      <c r="M537" s="157">
        <f>(M530-N529)+(M535-N532)</f>
        <v>0.13333333333333339</v>
      </c>
      <c r="N537" s="158" t="s">
        <v>552</v>
      </c>
      <c r="O537" s="149" t="s">
        <v>682</v>
      </c>
      <c r="P537" s="149">
        <v>2</v>
      </c>
      <c r="R537" s="55">
        <f>SUM(R528:R536)</f>
        <v>0</v>
      </c>
      <c r="S537" s="55">
        <f>SUM(S528:S536)</f>
        <v>0</v>
      </c>
      <c r="T537" s="55">
        <f>SUM(T528:T536)</f>
        <v>0</v>
      </c>
      <c r="U537" s="55">
        <f>SUM(U528:U536)</f>
        <v>0</v>
      </c>
      <c r="V537" s="55">
        <f>SUM(V528:V536)</f>
        <v>0</v>
      </c>
    </row>
    <row r="538" spans="1:22" hidden="1" outlineLevel="2">
      <c r="A538" s="38">
        <v>48</v>
      </c>
      <c r="B538" s="2" t="s">
        <v>799</v>
      </c>
      <c r="C538" s="38">
        <v>28</v>
      </c>
      <c r="D538" s="39" t="s">
        <v>2115</v>
      </c>
      <c r="E538" s="117" t="s">
        <v>3668</v>
      </c>
      <c r="F538" s="69"/>
      <c r="G538" s="58"/>
      <c r="H538" s="58"/>
      <c r="I538" s="59"/>
      <c r="J538" s="59"/>
      <c r="K538" s="60"/>
      <c r="L538" s="61"/>
      <c r="M538" s="60"/>
      <c r="N538" s="60"/>
      <c r="O538" s="68"/>
      <c r="P538" s="68"/>
      <c r="R538" s="47"/>
      <c r="S538" s="47"/>
      <c r="T538" s="47"/>
      <c r="U538" s="47"/>
      <c r="V538" s="47"/>
    </row>
    <row r="539" spans="1:22" hidden="1" outlineLevel="2">
      <c r="A539" s="38">
        <v>48</v>
      </c>
      <c r="B539" s="2" t="s">
        <v>768</v>
      </c>
      <c r="C539" s="38">
        <v>28</v>
      </c>
      <c r="D539" s="39" t="s">
        <v>2115</v>
      </c>
      <c r="E539" s="115" t="s">
        <v>3670</v>
      </c>
      <c r="F539" s="49">
        <v>393</v>
      </c>
      <c r="G539" s="141"/>
      <c r="H539" s="141">
        <v>0</v>
      </c>
      <c r="I539" s="50"/>
      <c r="J539" s="50">
        <v>0</v>
      </c>
      <c r="K539" s="142"/>
      <c r="L539" s="140"/>
      <c r="M539" s="143"/>
      <c r="N539" s="144">
        <v>0.21041666666666667</v>
      </c>
      <c r="O539" s="3"/>
      <c r="P539" s="3"/>
      <c r="R539" s="52"/>
      <c r="S539" s="52"/>
      <c r="T539" s="52"/>
      <c r="U539" s="52"/>
      <c r="V539" s="52"/>
    </row>
    <row r="540" spans="1:22" hidden="1" outlineLevel="2">
      <c r="A540" s="38">
        <v>48</v>
      </c>
      <c r="B540" s="2" t="s">
        <v>768</v>
      </c>
      <c r="C540" s="38">
        <v>28</v>
      </c>
      <c r="D540" s="39" t="s">
        <v>2115</v>
      </c>
      <c r="E540" s="115" t="s">
        <v>3669</v>
      </c>
      <c r="F540" s="49">
        <v>382</v>
      </c>
      <c r="G540" s="141">
        <v>1.4</v>
      </c>
      <c r="H540" s="141">
        <f>H539+G540</f>
        <v>1.4</v>
      </c>
      <c r="I540" s="50">
        <v>1.7361111111111112E-2</v>
      </c>
      <c r="J540" s="50">
        <f>J539+I540</f>
        <v>1.7361111111111112E-2</v>
      </c>
      <c r="K540" s="142">
        <f>M540-N539</f>
        <v>1.5277777777777779E-2</v>
      </c>
      <c r="L540" s="140">
        <f>N540-M540</f>
        <v>0</v>
      </c>
      <c r="M540" s="143">
        <v>0.22569444444444445</v>
      </c>
      <c r="N540" s="143">
        <v>0.22569444444444445</v>
      </c>
      <c r="O540" s="3"/>
      <c r="P540" s="3"/>
      <c r="R540" s="52"/>
      <c r="S540" s="52"/>
      <c r="T540" s="52"/>
      <c r="U540" s="52"/>
      <c r="V540" s="52"/>
    </row>
    <row r="541" spans="1:22" hidden="1" outlineLevel="2">
      <c r="A541" s="38">
        <v>48</v>
      </c>
      <c r="B541" s="2" t="s">
        <v>768</v>
      </c>
      <c r="C541" s="38">
        <v>28</v>
      </c>
      <c r="D541" s="39" t="s">
        <v>2115</v>
      </c>
      <c r="E541" s="115" t="s">
        <v>3671</v>
      </c>
      <c r="F541" s="49">
        <v>318.2</v>
      </c>
      <c r="G541" s="141">
        <v>3.4</v>
      </c>
      <c r="H541" s="141">
        <f>H540+G541</f>
        <v>4.8</v>
      </c>
      <c r="I541" s="50">
        <v>3.4722222222222224E-2</v>
      </c>
      <c r="J541" s="50">
        <f>J540+I541</f>
        <v>5.2083333333333336E-2</v>
      </c>
      <c r="K541" s="142">
        <f>M541-N540</f>
        <v>3.2638888888888912E-2</v>
      </c>
      <c r="L541" s="140">
        <f>N541-M541</f>
        <v>0</v>
      </c>
      <c r="M541" s="143">
        <v>0.25833333333333336</v>
      </c>
      <c r="N541" s="143">
        <v>0.25833333333333336</v>
      </c>
      <c r="O541" s="3"/>
      <c r="P541" s="3"/>
      <c r="R541" s="52"/>
      <c r="S541" s="52"/>
      <c r="T541" s="52"/>
      <c r="U541" s="52"/>
      <c r="V541" s="52"/>
    </row>
    <row r="542" spans="1:22" hidden="1" outlineLevel="2">
      <c r="A542" s="38">
        <v>48</v>
      </c>
      <c r="B542" s="2" t="s">
        <v>768</v>
      </c>
      <c r="C542" s="38">
        <v>28</v>
      </c>
      <c r="D542" s="39" t="s">
        <v>2115</v>
      </c>
      <c r="E542" s="115" t="s">
        <v>114</v>
      </c>
      <c r="F542" s="49">
        <v>291</v>
      </c>
      <c r="G542" s="141">
        <v>2.1</v>
      </c>
      <c r="H542" s="141">
        <f>H541+G542</f>
        <v>6.9</v>
      </c>
      <c r="I542" s="50">
        <v>2.7777777777777776E-2</v>
      </c>
      <c r="J542" s="50">
        <f>J541+I542</f>
        <v>7.9861111111111105E-2</v>
      </c>
      <c r="K542" s="142">
        <f>M542-N541</f>
        <v>3.1944444444444442E-2</v>
      </c>
      <c r="L542" s="140">
        <f>N542-M542</f>
        <v>2.7777777777777679E-3</v>
      </c>
      <c r="M542" s="143">
        <v>0.2902777777777778</v>
      </c>
      <c r="N542" s="143">
        <v>0.29305555555555557</v>
      </c>
      <c r="O542" s="3"/>
      <c r="P542" s="3"/>
      <c r="R542" s="52"/>
      <c r="S542" s="52"/>
      <c r="T542" s="52"/>
      <c r="U542" s="52"/>
      <c r="V542" s="52"/>
    </row>
    <row r="543" spans="1:22" hidden="1" outlineLevel="2">
      <c r="A543" s="38">
        <v>48</v>
      </c>
      <c r="B543" s="2" t="s">
        <v>768</v>
      </c>
      <c r="C543" s="38">
        <v>28</v>
      </c>
      <c r="D543" s="39" t="s">
        <v>2115</v>
      </c>
      <c r="E543" s="115" t="s">
        <v>3672</v>
      </c>
      <c r="F543" s="49">
        <v>290.3</v>
      </c>
      <c r="G543" s="141">
        <v>0.2</v>
      </c>
      <c r="H543" s="141">
        <f>H542+G543</f>
        <v>7.1000000000000005</v>
      </c>
      <c r="I543" s="50">
        <v>3.472222222222222E-3</v>
      </c>
      <c r="J543" s="50">
        <f>J542+I543</f>
        <v>8.3333333333333329E-2</v>
      </c>
      <c r="K543" s="142">
        <f>M543-N542</f>
        <v>2.0833333333333259E-3</v>
      </c>
      <c r="L543" s="140"/>
      <c r="M543" s="144">
        <v>0.2951388888888889</v>
      </c>
      <c r="N543" s="143"/>
      <c r="O543" s="3"/>
      <c r="P543" s="3"/>
      <c r="R543" s="52"/>
      <c r="S543" s="52"/>
      <c r="T543" s="52"/>
      <c r="U543" s="52"/>
      <c r="V543" s="52"/>
    </row>
    <row r="544" spans="1:22" hidden="1" outlineLevel="2">
      <c r="A544" s="38">
        <v>48</v>
      </c>
      <c r="B544" s="2" t="s">
        <v>768</v>
      </c>
      <c r="C544" s="38">
        <v>28</v>
      </c>
      <c r="D544" s="39" t="s">
        <v>2115</v>
      </c>
      <c r="E544" s="117" t="s">
        <v>3667</v>
      </c>
      <c r="F544" s="111" t="s">
        <v>3679</v>
      </c>
      <c r="G544" s="58"/>
      <c r="H544" s="58"/>
      <c r="I544" s="59"/>
      <c r="J544" s="59"/>
      <c r="K544" s="60"/>
      <c r="L544" s="61"/>
      <c r="M544" s="60"/>
      <c r="N544" s="60"/>
      <c r="O544" s="62"/>
      <c r="P544" s="62"/>
      <c r="R544" s="52">
        <v>3136</v>
      </c>
      <c r="S544" s="52"/>
      <c r="T544" s="52"/>
      <c r="U544" s="52"/>
      <c r="V544" s="52">
        <f>SUM(R544:U544)</f>
        <v>3136</v>
      </c>
    </row>
    <row r="545" spans="1:22" hidden="1" outlineLevel="2">
      <c r="A545" s="38">
        <v>48</v>
      </c>
      <c r="B545" s="2" t="s">
        <v>768</v>
      </c>
      <c r="C545" s="38">
        <v>28</v>
      </c>
      <c r="D545" s="39" t="s">
        <v>2115</v>
      </c>
      <c r="E545" s="118"/>
      <c r="F545" s="112" t="s">
        <v>3680</v>
      </c>
      <c r="G545" s="63"/>
      <c r="H545" s="63"/>
      <c r="I545" s="64"/>
      <c r="J545" s="64"/>
      <c r="K545" s="65"/>
      <c r="L545" s="66"/>
      <c r="M545" s="65"/>
      <c r="N545" s="65"/>
      <c r="O545" s="67"/>
      <c r="P545" s="67"/>
      <c r="R545" s="54"/>
      <c r="S545" s="54"/>
      <c r="T545" s="54"/>
      <c r="U545" s="54"/>
      <c r="V545" s="54"/>
    </row>
    <row r="546" spans="1:22" hidden="1" outlineLevel="1" collapsed="1">
      <c r="A546" s="148" t="s">
        <v>2122</v>
      </c>
      <c r="B546" s="149"/>
      <c r="C546" s="150">
        <v>28</v>
      </c>
      <c r="D546" s="151" t="s">
        <v>2226</v>
      </c>
      <c r="E546" s="750">
        <v>43265</v>
      </c>
      <c r="F546" s="748">
        <v>7.1</v>
      </c>
      <c r="G546" s="749">
        <f>SUBTOTAL(9,G539:G543)</f>
        <v>7.1000000000000005</v>
      </c>
      <c r="H546" s="155"/>
      <c r="I546" s="156">
        <f>SUBTOTAL(9,I539:I543)</f>
        <v>8.3333333333333329E-2</v>
      </c>
      <c r="J546" s="156"/>
      <c r="K546" s="157">
        <f>SUBTOTAL(9,K539:K543)</f>
        <v>8.1944444444444459E-2</v>
      </c>
      <c r="L546" s="157">
        <f>SUBTOTAL(9,L539:L543)</f>
        <v>2.7777777777777679E-3</v>
      </c>
      <c r="M546" s="157">
        <f>M543-N539</f>
        <v>8.4722222222222227E-2</v>
      </c>
      <c r="N546" s="158" t="s">
        <v>552</v>
      </c>
      <c r="O546" s="149" t="s">
        <v>682</v>
      </c>
      <c r="P546" s="149">
        <v>1</v>
      </c>
      <c r="R546" s="55">
        <f>SUM(R538:R545)</f>
        <v>3136</v>
      </c>
      <c r="S546" s="55">
        <f>SUM(S538:S545)</f>
        <v>0</v>
      </c>
      <c r="T546" s="55">
        <f>SUM(T538:T545)</f>
        <v>0</v>
      </c>
      <c r="U546" s="55">
        <f>SUM(U538:U545)</f>
        <v>0</v>
      </c>
      <c r="V546" s="55">
        <f>SUM(V538:V545)</f>
        <v>3136</v>
      </c>
    </row>
    <row r="547" spans="1:22" hidden="1" outlineLevel="2">
      <c r="A547" s="38">
        <v>49</v>
      </c>
      <c r="B547" s="2" t="s">
        <v>799</v>
      </c>
      <c r="C547" s="38">
        <v>29</v>
      </c>
      <c r="D547" s="39" t="s">
        <v>2116</v>
      </c>
      <c r="E547" s="117" t="s">
        <v>3652</v>
      </c>
      <c r="F547" s="111" t="s">
        <v>3656</v>
      </c>
      <c r="G547" s="58"/>
      <c r="H547" s="58"/>
      <c r="I547" s="59"/>
      <c r="J547" s="59"/>
      <c r="K547" s="60"/>
      <c r="L547" s="61"/>
      <c r="M547" s="60"/>
      <c r="N547" s="60"/>
      <c r="O547" s="68"/>
      <c r="P547" s="68"/>
      <c r="R547" s="47"/>
      <c r="S547" s="47"/>
      <c r="T547" s="47"/>
      <c r="U547" s="47"/>
      <c r="V547" s="47"/>
    </row>
    <row r="548" spans="1:22" hidden="1" outlineLevel="2">
      <c r="A548" s="38">
        <v>49</v>
      </c>
      <c r="B548" s="2" t="s">
        <v>768</v>
      </c>
      <c r="C548" s="38">
        <v>29</v>
      </c>
      <c r="D548" s="39" t="s">
        <v>2116</v>
      </c>
      <c r="E548" s="119"/>
      <c r="F548" s="8" t="s">
        <v>3657</v>
      </c>
      <c r="G548" s="73"/>
      <c r="H548" s="73"/>
      <c r="I548" s="74"/>
      <c r="J548" s="74"/>
      <c r="K548" s="75"/>
      <c r="L548" s="76"/>
      <c r="M548" s="75"/>
      <c r="N548" s="75"/>
      <c r="O548" s="736"/>
      <c r="P548" s="736"/>
      <c r="R548" s="52"/>
      <c r="S548" s="52"/>
      <c r="T548" s="52"/>
      <c r="U548" s="52"/>
      <c r="V548" s="52"/>
    </row>
    <row r="549" spans="1:22" hidden="1" outlineLevel="2">
      <c r="A549" s="38">
        <v>49</v>
      </c>
      <c r="B549" s="2" t="s">
        <v>768</v>
      </c>
      <c r="C549" s="38">
        <v>29</v>
      </c>
      <c r="D549" s="39" t="s">
        <v>2116</v>
      </c>
      <c r="E549" s="118" t="s">
        <v>2108</v>
      </c>
      <c r="F549" s="738" t="s">
        <v>3658</v>
      </c>
      <c r="G549" s="63"/>
      <c r="H549" s="63"/>
      <c r="I549" s="64"/>
      <c r="J549" s="64"/>
      <c r="K549" s="65"/>
      <c r="L549" s="66"/>
      <c r="M549" s="65"/>
      <c r="N549" s="65"/>
      <c r="O549" s="67"/>
      <c r="P549" s="67"/>
      <c r="R549" s="52">
        <v>2337</v>
      </c>
      <c r="S549" s="52"/>
      <c r="T549" s="52"/>
      <c r="U549" s="52"/>
      <c r="V549" s="52">
        <f>SUM(R549:U549)</f>
        <v>2337</v>
      </c>
    </row>
    <row r="550" spans="1:22" hidden="1" outlineLevel="2">
      <c r="A550" s="38">
        <v>49</v>
      </c>
      <c r="B550" s="2" t="s">
        <v>768</v>
      </c>
      <c r="C550" s="38">
        <v>29</v>
      </c>
      <c r="D550" s="39" t="s">
        <v>2116</v>
      </c>
      <c r="E550" s="115" t="s">
        <v>3655</v>
      </c>
      <c r="F550" s="49">
        <v>317</v>
      </c>
      <c r="G550" s="141"/>
      <c r="H550" s="141">
        <v>0</v>
      </c>
      <c r="I550" s="50"/>
      <c r="J550" s="50">
        <v>0</v>
      </c>
      <c r="K550" s="142"/>
      <c r="L550" s="140"/>
      <c r="M550" s="143"/>
      <c r="N550" s="144">
        <v>0.45902777777777781</v>
      </c>
      <c r="O550" s="3"/>
      <c r="P550" s="3"/>
      <c r="R550" s="52"/>
      <c r="S550" s="52"/>
      <c r="T550" s="52"/>
      <c r="U550" s="52"/>
      <c r="V550" s="52"/>
    </row>
    <row r="551" spans="1:22" hidden="1" outlineLevel="2">
      <c r="A551" s="38">
        <v>49</v>
      </c>
      <c r="B551" s="2" t="s">
        <v>768</v>
      </c>
      <c r="C551" s="38">
        <v>29</v>
      </c>
      <c r="D551" s="39" t="s">
        <v>2116</v>
      </c>
      <c r="E551" s="115" t="s">
        <v>3653</v>
      </c>
      <c r="F551" s="49">
        <v>492.4</v>
      </c>
      <c r="G551" s="141">
        <v>4.0999999999999996</v>
      </c>
      <c r="H551" s="141">
        <f t="shared" ref="H551:H556" si="89">H550+G551</f>
        <v>4.0999999999999996</v>
      </c>
      <c r="I551" s="50">
        <v>4.8611111111111112E-2</v>
      </c>
      <c r="J551" s="50">
        <f t="shared" ref="J551:J556" si="90">J550+I551</f>
        <v>4.8611111111111112E-2</v>
      </c>
      <c r="K551" s="142">
        <f t="shared" ref="K551:K556" si="91">M551-N550</f>
        <v>4.5833333333333282E-2</v>
      </c>
      <c r="L551" s="140">
        <f>N551-M551</f>
        <v>0</v>
      </c>
      <c r="M551" s="143">
        <v>0.50486111111111109</v>
      </c>
      <c r="N551" s="143">
        <v>0.50486111111111109</v>
      </c>
      <c r="O551" s="3"/>
      <c r="P551" s="3"/>
      <c r="R551" s="52"/>
      <c r="S551" s="52"/>
      <c r="T551" s="52"/>
      <c r="U551" s="52"/>
      <c r="V551" s="52"/>
    </row>
    <row r="552" spans="1:22" hidden="1" outlineLevel="2">
      <c r="A552" s="38">
        <v>49</v>
      </c>
      <c r="B552" s="2" t="s">
        <v>768</v>
      </c>
      <c r="C552" s="38">
        <v>29</v>
      </c>
      <c r="D552" s="39" t="s">
        <v>2116</v>
      </c>
      <c r="E552" s="115" t="s">
        <v>3654</v>
      </c>
      <c r="F552" s="49">
        <v>736.3</v>
      </c>
      <c r="G552" s="141">
        <v>3.1</v>
      </c>
      <c r="H552" s="141">
        <f t="shared" si="89"/>
        <v>7.1999999999999993</v>
      </c>
      <c r="I552" s="50">
        <v>3.4722222222222224E-2</v>
      </c>
      <c r="J552" s="50">
        <f t="shared" si="90"/>
        <v>8.3333333333333343E-2</v>
      </c>
      <c r="K552" s="142">
        <f t="shared" si="91"/>
        <v>3.1944444444444442E-2</v>
      </c>
      <c r="L552" s="140">
        <f>N552-M552</f>
        <v>0</v>
      </c>
      <c r="M552" s="143">
        <v>0.53680555555555554</v>
      </c>
      <c r="N552" s="143">
        <v>0.53680555555555554</v>
      </c>
      <c r="O552" s="3"/>
      <c r="P552" s="3"/>
      <c r="R552" s="52"/>
      <c r="S552" s="52"/>
      <c r="T552" s="52"/>
      <c r="U552" s="52"/>
      <c r="V552" s="52"/>
    </row>
    <row r="553" spans="1:22" hidden="1" outlineLevel="2">
      <c r="A553" s="38">
        <v>49</v>
      </c>
      <c r="B553" s="2" t="s">
        <v>768</v>
      </c>
      <c r="C553" s="38">
        <v>29</v>
      </c>
      <c r="D553" s="39" t="s">
        <v>2116</v>
      </c>
      <c r="E553" s="115" t="s">
        <v>3674</v>
      </c>
      <c r="F553" s="49">
        <v>777.3</v>
      </c>
      <c r="G553" s="141">
        <v>0.9</v>
      </c>
      <c r="H553" s="141">
        <f t="shared" si="89"/>
        <v>8.1</v>
      </c>
      <c r="I553" s="50">
        <v>2.7777777777777776E-2</v>
      </c>
      <c r="J553" s="50">
        <f t="shared" si="90"/>
        <v>0.11111111111111112</v>
      </c>
      <c r="K553" s="142">
        <f t="shared" si="91"/>
        <v>2.1527777777777812E-2</v>
      </c>
      <c r="L553" s="140">
        <f>N553-M553</f>
        <v>7.6388888888888618E-3</v>
      </c>
      <c r="M553" s="143">
        <v>0.55833333333333335</v>
      </c>
      <c r="N553" s="143">
        <v>0.56597222222222221</v>
      </c>
      <c r="O553" s="78" t="s">
        <v>3666</v>
      </c>
      <c r="P553" s="3"/>
      <c r="R553" s="52"/>
      <c r="S553" s="52"/>
      <c r="T553" s="52"/>
      <c r="U553" s="52"/>
      <c r="V553" s="52"/>
    </row>
    <row r="554" spans="1:22" hidden="1" outlineLevel="2">
      <c r="A554" s="38">
        <v>49</v>
      </c>
      <c r="B554" s="2" t="s">
        <v>768</v>
      </c>
      <c r="C554" s="38">
        <v>29</v>
      </c>
      <c r="D554" s="39" t="s">
        <v>2116</v>
      </c>
      <c r="E554" s="115" t="s">
        <v>3654</v>
      </c>
      <c r="F554" s="49">
        <v>736.3</v>
      </c>
      <c r="G554" s="141">
        <v>0.3</v>
      </c>
      <c r="H554" s="141">
        <f t="shared" si="89"/>
        <v>8.4</v>
      </c>
      <c r="I554" s="50">
        <v>6.9444444444444441E-3</v>
      </c>
      <c r="J554" s="50">
        <f t="shared" si="90"/>
        <v>0.11805555555555557</v>
      </c>
      <c r="K554" s="142">
        <f t="shared" si="91"/>
        <v>5.5555555555555358E-3</v>
      </c>
      <c r="L554" s="140">
        <f>N554-M554</f>
        <v>0</v>
      </c>
      <c r="M554" s="143">
        <v>0.57152777777777775</v>
      </c>
      <c r="N554" s="143">
        <v>0.57152777777777775</v>
      </c>
      <c r="O554" s="3"/>
      <c r="P554" s="3"/>
      <c r="R554" s="52"/>
      <c r="S554" s="52"/>
      <c r="T554" s="52"/>
      <c r="U554" s="52"/>
      <c r="V554" s="52"/>
    </row>
    <row r="555" spans="1:22" hidden="1" outlineLevel="2">
      <c r="A555" s="38">
        <v>49</v>
      </c>
      <c r="B555" s="2" t="s">
        <v>768</v>
      </c>
      <c r="C555" s="38">
        <v>29</v>
      </c>
      <c r="D555" s="39" t="s">
        <v>2116</v>
      </c>
      <c r="E555" s="115" t="s">
        <v>3675</v>
      </c>
      <c r="F555" s="49">
        <v>492.4</v>
      </c>
      <c r="G555" s="141">
        <v>3.1</v>
      </c>
      <c r="H555" s="141">
        <f t="shared" si="89"/>
        <v>11.5</v>
      </c>
      <c r="I555" s="50">
        <v>2.7777777777777776E-2</v>
      </c>
      <c r="J555" s="50">
        <f t="shared" si="90"/>
        <v>0.14583333333333334</v>
      </c>
      <c r="K555" s="142">
        <f t="shared" si="91"/>
        <v>2.1527777777777812E-2</v>
      </c>
      <c r="L555" s="140">
        <f>N555-M555</f>
        <v>6.9444444444444198E-4</v>
      </c>
      <c r="M555" s="143">
        <v>0.59305555555555556</v>
      </c>
      <c r="N555" s="143">
        <v>0.59375</v>
      </c>
      <c r="O555" s="3"/>
      <c r="P555" s="3"/>
      <c r="R555" s="52"/>
      <c r="S555" s="52"/>
      <c r="T555" s="52"/>
      <c r="U555" s="52"/>
      <c r="V555" s="52"/>
    </row>
    <row r="556" spans="1:22" hidden="1" outlineLevel="2">
      <c r="A556" s="38">
        <v>49</v>
      </c>
      <c r="B556" s="2" t="s">
        <v>768</v>
      </c>
      <c r="C556" s="38">
        <v>29</v>
      </c>
      <c r="D556" s="39" t="s">
        <v>2116</v>
      </c>
      <c r="E556" s="115" t="s">
        <v>3655</v>
      </c>
      <c r="F556" s="49">
        <v>317</v>
      </c>
      <c r="G556" s="141">
        <v>4.0999999999999996</v>
      </c>
      <c r="H556" s="141">
        <f t="shared" si="89"/>
        <v>15.6</v>
      </c>
      <c r="I556" s="50">
        <v>4.1666666666666664E-2</v>
      </c>
      <c r="J556" s="50">
        <f t="shared" si="90"/>
        <v>0.1875</v>
      </c>
      <c r="K556" s="142">
        <f t="shared" si="91"/>
        <v>4.3055555555555514E-2</v>
      </c>
      <c r="L556" s="140"/>
      <c r="M556" s="144">
        <v>0.63680555555555551</v>
      </c>
      <c r="N556" s="143"/>
      <c r="O556" s="3"/>
      <c r="P556" s="3"/>
      <c r="R556" s="52"/>
      <c r="S556" s="52"/>
      <c r="T556" s="52"/>
      <c r="U556" s="52"/>
      <c r="V556" s="52"/>
    </row>
    <row r="557" spans="1:22" hidden="1" outlineLevel="2">
      <c r="A557" s="38">
        <v>49</v>
      </c>
      <c r="B557" s="2" t="s">
        <v>768</v>
      </c>
      <c r="C557" s="38">
        <v>29</v>
      </c>
      <c r="D557" s="39" t="s">
        <v>2116</v>
      </c>
      <c r="E557" s="118" t="s">
        <v>3659</v>
      </c>
      <c r="F557" s="112"/>
      <c r="G557" s="63"/>
      <c r="H557" s="63"/>
      <c r="I557" s="64"/>
      <c r="J557" s="64"/>
      <c r="K557" s="65"/>
      <c r="L557" s="66"/>
      <c r="M557" s="65"/>
      <c r="N557" s="65"/>
      <c r="O557" s="67"/>
      <c r="P557" s="67"/>
      <c r="R557" s="54"/>
      <c r="S557" s="54"/>
      <c r="T557" s="54"/>
      <c r="U557" s="54"/>
      <c r="V557" s="54"/>
    </row>
    <row r="558" spans="1:22" hidden="1" outlineLevel="1" collapsed="1">
      <c r="A558" s="148" t="s">
        <v>2121</v>
      </c>
      <c r="B558" s="149"/>
      <c r="C558" s="150">
        <v>29</v>
      </c>
      <c r="D558" s="151" t="s">
        <v>2227</v>
      </c>
      <c r="E558" s="750">
        <v>43265</v>
      </c>
      <c r="F558" s="748">
        <v>7.4</v>
      </c>
      <c r="G558" s="749">
        <f>SUBTOTAL(9,G550:G556)</f>
        <v>15.6</v>
      </c>
      <c r="H558" s="155"/>
      <c r="I558" s="156">
        <f>SUBTOTAL(9,I550:I556)</f>
        <v>0.1875</v>
      </c>
      <c r="J558" s="156"/>
      <c r="K558" s="157">
        <f>SUBTOTAL(9,K550:K556)</f>
        <v>0.1694444444444444</v>
      </c>
      <c r="L558" s="157">
        <f>SUBTOTAL(9,L550:L556)</f>
        <v>8.3333333333333037E-3</v>
      </c>
      <c r="M558" s="157">
        <f>M556-N550</f>
        <v>0.1777777777777777</v>
      </c>
      <c r="N558" s="158" t="s">
        <v>552</v>
      </c>
      <c r="O558" s="149" t="s">
        <v>682</v>
      </c>
      <c r="P558" s="149">
        <v>1</v>
      </c>
      <c r="R558" s="55">
        <f>SUM(R547:R557)</f>
        <v>2337</v>
      </c>
      <c r="S558" s="55">
        <f>SUM(S547:S557)</f>
        <v>0</v>
      </c>
      <c r="T558" s="55">
        <f>SUM(T547:T557)</f>
        <v>0</v>
      </c>
      <c r="U558" s="55">
        <f>SUM(U547:U557)</f>
        <v>0</v>
      </c>
      <c r="V558" s="55">
        <f>SUM(V547:V557)</f>
        <v>2337</v>
      </c>
    </row>
    <row r="559" spans="1:22" hidden="1" outlineLevel="2">
      <c r="A559" s="38">
        <v>50</v>
      </c>
      <c r="B559" s="2" t="s">
        <v>799</v>
      </c>
      <c r="C559" s="38">
        <v>30</v>
      </c>
      <c r="D559" s="39" t="s">
        <v>2117</v>
      </c>
      <c r="E559" s="745">
        <v>43355</v>
      </c>
      <c r="F559" s="111" t="s">
        <v>3924</v>
      </c>
      <c r="G559" s="58"/>
      <c r="H559" s="58"/>
      <c r="I559" s="59"/>
      <c r="J559" s="59"/>
      <c r="K559" s="60"/>
      <c r="L559" s="61"/>
      <c r="M559" s="60"/>
      <c r="N559" s="60"/>
      <c r="O559" s="68"/>
      <c r="P559" s="68"/>
      <c r="R559" s="47">
        <v>590</v>
      </c>
      <c r="S559" s="47"/>
      <c r="T559" s="47"/>
      <c r="U559" s="47"/>
      <c r="V559" s="47">
        <f>SUM(R559:U559)</f>
        <v>590</v>
      </c>
    </row>
    <row r="560" spans="1:22" hidden="1" outlineLevel="2">
      <c r="A560" s="38">
        <v>50</v>
      </c>
      <c r="B560" s="2" t="s">
        <v>768</v>
      </c>
      <c r="C560" s="38">
        <v>30</v>
      </c>
      <c r="D560" s="39" t="s">
        <v>2117</v>
      </c>
      <c r="E560" s="115" t="s">
        <v>3661</v>
      </c>
      <c r="F560" s="49">
        <v>470</v>
      </c>
      <c r="G560" s="141"/>
      <c r="H560" s="141">
        <v>0</v>
      </c>
      <c r="I560" s="50"/>
      <c r="J560" s="50">
        <v>0</v>
      </c>
      <c r="K560" s="142"/>
      <c r="L560" s="140"/>
      <c r="M560" s="143"/>
      <c r="N560" s="144">
        <v>0.66249999999999998</v>
      </c>
      <c r="O560" s="3"/>
      <c r="P560" s="3"/>
      <c r="R560" s="52"/>
      <c r="S560" s="52"/>
      <c r="T560" s="52"/>
      <c r="U560" s="52"/>
      <c r="V560" s="52"/>
    </row>
    <row r="561" spans="1:22" hidden="1" outlineLevel="2">
      <c r="A561" s="38">
        <v>50</v>
      </c>
      <c r="B561" s="2" t="s">
        <v>768</v>
      </c>
      <c r="C561" s="38">
        <v>30</v>
      </c>
      <c r="D561" s="39" t="s">
        <v>2117</v>
      </c>
      <c r="E561" s="115" t="s">
        <v>3693</v>
      </c>
      <c r="F561" s="49">
        <v>489.7</v>
      </c>
      <c r="G561" s="141">
        <v>0.8</v>
      </c>
      <c r="H561" s="141">
        <f t="shared" ref="H561:H571" si="92">H560+G561</f>
        <v>0.8</v>
      </c>
      <c r="I561" s="50">
        <v>1.3888888888888888E-2</v>
      </c>
      <c r="J561" s="50">
        <f t="shared" ref="J561:J567" si="93">J560+I561</f>
        <v>1.3888888888888888E-2</v>
      </c>
      <c r="K561" s="142">
        <f t="shared" ref="K561:K567" si="94">M561-N560</f>
        <v>1.5277777777777724E-2</v>
      </c>
      <c r="L561" s="140">
        <f t="shared" ref="L561:L567" si="95">N561-M561</f>
        <v>0</v>
      </c>
      <c r="M561" s="143">
        <v>0.6777777777777777</v>
      </c>
      <c r="N561" s="143">
        <v>0.6777777777777777</v>
      </c>
      <c r="O561" s="3"/>
      <c r="P561" s="3"/>
      <c r="R561" s="52"/>
      <c r="S561" s="52"/>
      <c r="T561" s="52"/>
      <c r="U561" s="52"/>
      <c r="V561" s="52"/>
    </row>
    <row r="562" spans="1:22" hidden="1" outlineLevel="2">
      <c r="A562" s="38">
        <v>50</v>
      </c>
      <c r="B562" s="2" t="s">
        <v>768</v>
      </c>
      <c r="C562" s="38">
        <v>30</v>
      </c>
      <c r="D562" s="39" t="s">
        <v>2117</v>
      </c>
      <c r="E562" s="115" t="s">
        <v>3694</v>
      </c>
      <c r="F562" s="49">
        <v>687.8</v>
      </c>
      <c r="G562" s="141">
        <v>2.8</v>
      </c>
      <c r="H562" s="141">
        <f t="shared" si="92"/>
        <v>3.5999999999999996</v>
      </c>
      <c r="I562" s="50">
        <v>3.4722222222222224E-2</v>
      </c>
      <c r="J562" s="50">
        <f t="shared" si="93"/>
        <v>4.8611111111111112E-2</v>
      </c>
      <c r="K562" s="142">
        <f t="shared" si="94"/>
        <v>3.3333333333333437E-2</v>
      </c>
      <c r="L562" s="140">
        <f t="shared" si="95"/>
        <v>2.0833333333333259E-3</v>
      </c>
      <c r="M562" s="143">
        <v>0.71111111111111114</v>
      </c>
      <c r="N562" s="143">
        <v>0.71319444444444446</v>
      </c>
      <c r="O562" s="3"/>
      <c r="P562" s="3"/>
      <c r="R562" s="52"/>
      <c r="S562" s="52"/>
      <c r="T562" s="52"/>
      <c r="U562" s="52"/>
      <c r="V562" s="52"/>
    </row>
    <row r="563" spans="1:22" hidden="1" outlineLevel="2">
      <c r="A563" s="38">
        <v>50</v>
      </c>
      <c r="B563" s="2" t="s">
        <v>768</v>
      </c>
      <c r="C563" s="38">
        <v>30</v>
      </c>
      <c r="D563" s="39" t="s">
        <v>2117</v>
      </c>
      <c r="E563" s="115" t="s">
        <v>3934</v>
      </c>
      <c r="F563" s="49">
        <v>891</v>
      </c>
      <c r="G563" s="141">
        <v>1.4</v>
      </c>
      <c r="H563" s="141">
        <f t="shared" si="92"/>
        <v>5</v>
      </c>
      <c r="I563" s="50">
        <v>2.0833333333333332E-2</v>
      </c>
      <c r="J563" s="50">
        <f t="shared" si="93"/>
        <v>6.9444444444444448E-2</v>
      </c>
      <c r="K563" s="142">
        <f t="shared" si="94"/>
        <v>1.9444444444444375E-2</v>
      </c>
      <c r="L563" s="140"/>
      <c r="M563" s="143">
        <v>0.73263888888888884</v>
      </c>
      <c r="N563" s="143"/>
      <c r="O563" s="3" t="s">
        <v>4665</v>
      </c>
      <c r="P563" s="3"/>
      <c r="R563" s="52"/>
      <c r="S563" s="52"/>
      <c r="T563" s="52"/>
      <c r="U563" s="52"/>
      <c r="V563" s="52"/>
    </row>
    <row r="564" spans="1:22" hidden="1" outlineLevel="2">
      <c r="A564" s="38">
        <v>50</v>
      </c>
      <c r="B564" s="2" t="s">
        <v>768</v>
      </c>
      <c r="C564" s="38">
        <v>30</v>
      </c>
      <c r="D564" s="39" t="s">
        <v>2117</v>
      </c>
      <c r="E564" s="745">
        <v>43356</v>
      </c>
      <c r="F564" s="49"/>
      <c r="G564" s="141"/>
      <c r="H564" s="141"/>
      <c r="I564" s="50"/>
      <c r="J564" s="50"/>
      <c r="K564" s="142"/>
      <c r="L564" s="140"/>
      <c r="M564" s="143"/>
      <c r="N564" s="143"/>
      <c r="O564" s="3"/>
      <c r="P564" s="3"/>
      <c r="R564" s="52"/>
      <c r="S564" s="52"/>
      <c r="T564" s="52"/>
      <c r="U564" s="52"/>
      <c r="V564" s="52"/>
    </row>
    <row r="565" spans="1:22" hidden="1" outlineLevel="2">
      <c r="A565" s="38">
        <v>50</v>
      </c>
      <c r="B565" s="2" t="s">
        <v>768</v>
      </c>
      <c r="C565" s="38">
        <v>30</v>
      </c>
      <c r="D565" s="39" t="s">
        <v>2117</v>
      </c>
      <c r="E565" s="115" t="s">
        <v>3934</v>
      </c>
      <c r="F565" s="49">
        <v>891</v>
      </c>
      <c r="G565" s="141"/>
      <c r="H565" s="141"/>
      <c r="I565" s="50"/>
      <c r="J565" s="50"/>
      <c r="K565" s="142"/>
      <c r="L565" s="140"/>
      <c r="M565" s="143"/>
      <c r="N565" s="143">
        <v>0.21875</v>
      </c>
      <c r="O565" s="3"/>
      <c r="P565" s="3"/>
      <c r="R565" s="52"/>
      <c r="S565" s="52"/>
      <c r="T565" s="52"/>
      <c r="U565" s="52"/>
      <c r="V565" s="52"/>
    </row>
    <row r="566" spans="1:22" hidden="1" outlineLevel="2">
      <c r="A566" s="38">
        <v>50</v>
      </c>
      <c r="B566" s="2" t="s">
        <v>768</v>
      </c>
      <c r="C566" s="38">
        <v>30</v>
      </c>
      <c r="D566" s="39" t="s">
        <v>2117</v>
      </c>
      <c r="E566" s="115" t="s">
        <v>3938</v>
      </c>
      <c r="F566" s="49">
        <v>1150</v>
      </c>
      <c r="G566" s="141">
        <v>1.8</v>
      </c>
      <c r="H566" s="141">
        <f>H563+G566</f>
        <v>6.8</v>
      </c>
      <c r="I566" s="50">
        <v>6.25E-2</v>
      </c>
      <c r="J566" s="50">
        <f>J563+I566</f>
        <v>0.13194444444444445</v>
      </c>
      <c r="K566" s="142">
        <f>M566-N565</f>
        <v>6.1111111111111116E-2</v>
      </c>
      <c r="L566" s="140">
        <f t="shared" si="95"/>
        <v>1.3888888888888895E-2</v>
      </c>
      <c r="M566" s="143">
        <v>0.27986111111111112</v>
      </c>
      <c r="N566" s="143">
        <v>0.29375000000000001</v>
      </c>
      <c r="O566" s="3" t="s">
        <v>3935</v>
      </c>
      <c r="P566" s="3"/>
      <c r="R566" s="52"/>
      <c r="S566" s="52"/>
      <c r="T566" s="52"/>
      <c r="U566" s="52"/>
      <c r="V566" s="52"/>
    </row>
    <row r="567" spans="1:22" hidden="1" outlineLevel="2">
      <c r="A567" s="38">
        <v>50</v>
      </c>
      <c r="B567" s="2" t="s">
        <v>768</v>
      </c>
      <c r="C567" s="38">
        <v>30</v>
      </c>
      <c r="D567" s="39" t="s">
        <v>2117</v>
      </c>
      <c r="E567" s="115" t="s">
        <v>3695</v>
      </c>
      <c r="F567" s="49">
        <v>1550</v>
      </c>
      <c r="G567" s="141">
        <v>1.5</v>
      </c>
      <c r="H567" s="141">
        <f t="shared" si="92"/>
        <v>8.3000000000000007</v>
      </c>
      <c r="I567" s="50">
        <v>6.9444444444444434E-2</v>
      </c>
      <c r="J567" s="50">
        <f t="shared" si="93"/>
        <v>0.2013888888888889</v>
      </c>
      <c r="K567" s="142">
        <f t="shared" si="94"/>
        <v>7.0833333333333304E-2</v>
      </c>
      <c r="L567" s="140">
        <f t="shared" si="95"/>
        <v>3.4722222222222654E-3</v>
      </c>
      <c r="M567" s="143">
        <v>0.36458333333333331</v>
      </c>
      <c r="N567" s="143">
        <v>0.36805555555555558</v>
      </c>
      <c r="O567" s="3" t="s">
        <v>3937</v>
      </c>
      <c r="P567" s="3"/>
      <c r="R567" s="52"/>
      <c r="S567" s="52"/>
      <c r="T567" s="52"/>
      <c r="U567" s="52"/>
      <c r="V567" s="52"/>
    </row>
    <row r="568" spans="1:22" hidden="1" outlineLevel="2">
      <c r="A568" s="38">
        <v>50</v>
      </c>
      <c r="B568" s="2" t="s">
        <v>768</v>
      </c>
      <c r="C568" s="38">
        <v>30</v>
      </c>
      <c r="D568" s="39" t="s">
        <v>2117</v>
      </c>
      <c r="E568" s="115" t="s">
        <v>3936</v>
      </c>
      <c r="F568" s="49">
        <v>1200</v>
      </c>
      <c r="G568" s="141">
        <v>1.7</v>
      </c>
      <c r="H568" s="141">
        <f t="shared" si="92"/>
        <v>10</v>
      </c>
      <c r="I568" s="50">
        <v>3.125E-2</v>
      </c>
      <c r="J568" s="50">
        <f>J567+I568</f>
        <v>0.2326388888888889</v>
      </c>
      <c r="K568" s="142">
        <f>M568-N567</f>
        <v>3.333333333333327E-2</v>
      </c>
      <c r="L568" s="140">
        <f>N568-M568</f>
        <v>6.2500000000000333E-3</v>
      </c>
      <c r="M568" s="143">
        <v>0.40138888888888885</v>
      </c>
      <c r="N568" s="143">
        <v>0.40763888888888888</v>
      </c>
      <c r="O568" s="3"/>
      <c r="P568" s="3"/>
      <c r="R568" s="52"/>
      <c r="S568" s="52"/>
      <c r="T568" s="52"/>
      <c r="U568" s="52"/>
      <c r="V568" s="52"/>
    </row>
    <row r="569" spans="1:22" hidden="1" outlineLevel="2">
      <c r="A569" s="38">
        <v>50</v>
      </c>
      <c r="B569" s="2" t="s">
        <v>768</v>
      </c>
      <c r="C569" s="38">
        <v>30</v>
      </c>
      <c r="D569" s="39" t="s">
        <v>2117</v>
      </c>
      <c r="E569" s="115" t="s">
        <v>3694</v>
      </c>
      <c r="F569" s="49">
        <v>687.8</v>
      </c>
      <c r="G569" s="141">
        <v>6.8</v>
      </c>
      <c r="H569" s="141">
        <f t="shared" si="92"/>
        <v>16.8</v>
      </c>
      <c r="I569" s="50">
        <v>5.2083333333333336E-2</v>
      </c>
      <c r="J569" s="50">
        <f>J568+I569</f>
        <v>0.28472222222222221</v>
      </c>
      <c r="K569" s="142">
        <f>M569-N568</f>
        <v>5.3472222222222199E-2</v>
      </c>
      <c r="L569" s="140">
        <f>N569-M569</f>
        <v>2.0833333333333814E-3</v>
      </c>
      <c r="M569" s="143">
        <v>0.46111111111111108</v>
      </c>
      <c r="N569" s="143">
        <v>0.46319444444444446</v>
      </c>
      <c r="O569" s="3"/>
      <c r="P569" s="3"/>
      <c r="R569" s="52"/>
      <c r="S569" s="52"/>
      <c r="T569" s="52"/>
      <c r="U569" s="52"/>
      <c r="V569" s="52"/>
    </row>
    <row r="570" spans="1:22" hidden="1" outlineLevel="2">
      <c r="A570" s="38">
        <v>50</v>
      </c>
      <c r="B570" s="2" t="s">
        <v>768</v>
      </c>
      <c r="C570" s="38">
        <v>30</v>
      </c>
      <c r="D570" s="39" t="s">
        <v>2117</v>
      </c>
      <c r="E570" s="115" t="s">
        <v>3693</v>
      </c>
      <c r="F570" s="49">
        <v>489.7</v>
      </c>
      <c r="G570" s="141">
        <v>2.8</v>
      </c>
      <c r="H570" s="141">
        <f t="shared" si="92"/>
        <v>19.600000000000001</v>
      </c>
      <c r="I570" s="50">
        <v>3.4722222222222224E-2</v>
      </c>
      <c r="J570" s="50">
        <f>J569+I570</f>
        <v>0.31944444444444442</v>
      </c>
      <c r="K570" s="142">
        <f>M570-N569</f>
        <v>3.6805555555555536E-2</v>
      </c>
      <c r="L570" s="140">
        <f>N570-M570</f>
        <v>3.4722222222222099E-3</v>
      </c>
      <c r="M570" s="143">
        <v>0.5</v>
      </c>
      <c r="N570" s="143">
        <v>0.50347222222222221</v>
      </c>
      <c r="O570" s="3"/>
      <c r="P570" s="3"/>
      <c r="R570" s="52"/>
      <c r="S570" s="52"/>
      <c r="T570" s="52"/>
      <c r="U570" s="52"/>
      <c r="V570" s="52"/>
    </row>
    <row r="571" spans="1:22" hidden="1" outlineLevel="2">
      <c r="A571" s="38">
        <v>50</v>
      </c>
      <c r="B571" s="2" t="s">
        <v>768</v>
      </c>
      <c r="C571" s="38">
        <v>30</v>
      </c>
      <c r="D571" s="39" t="s">
        <v>2117</v>
      </c>
      <c r="E571" s="115" t="s">
        <v>3661</v>
      </c>
      <c r="F571" s="49">
        <v>470</v>
      </c>
      <c r="G571" s="141">
        <v>0.8</v>
      </c>
      <c r="H571" s="141">
        <f t="shared" si="92"/>
        <v>20.400000000000002</v>
      </c>
      <c r="I571" s="50">
        <v>1.3888888888888888E-2</v>
      </c>
      <c r="J571" s="50">
        <f>J570+I571</f>
        <v>0.33333333333333331</v>
      </c>
      <c r="K571" s="142">
        <f>M571-N570</f>
        <v>1.4583333333333393E-2</v>
      </c>
      <c r="L571" s="140"/>
      <c r="M571" s="144">
        <v>0.5180555555555556</v>
      </c>
      <c r="N571" s="143"/>
      <c r="O571" s="3"/>
      <c r="P571" s="3"/>
      <c r="R571" s="52"/>
      <c r="S571" s="52"/>
      <c r="T571" s="52"/>
      <c r="U571" s="52"/>
      <c r="V571" s="52"/>
    </row>
    <row r="572" spans="1:22" hidden="1" outlineLevel="2">
      <c r="A572" s="38">
        <v>50</v>
      </c>
      <c r="B572" s="2" t="s">
        <v>768</v>
      </c>
      <c r="C572" s="38">
        <v>30</v>
      </c>
      <c r="D572" s="39" t="s">
        <v>2117</v>
      </c>
      <c r="E572" s="745">
        <v>43356</v>
      </c>
      <c r="F572" s="111" t="s">
        <v>3940</v>
      </c>
      <c r="G572" s="58"/>
      <c r="H572" s="58"/>
      <c r="I572" s="59"/>
      <c r="J572" s="59"/>
      <c r="K572" s="60"/>
      <c r="L572" s="61"/>
      <c r="M572" s="60"/>
      <c r="N572" s="60"/>
      <c r="O572" s="62"/>
      <c r="P572" s="62"/>
      <c r="R572" s="52">
        <v>3476</v>
      </c>
      <c r="S572" s="52"/>
      <c r="T572" s="52"/>
      <c r="U572" s="52"/>
      <c r="V572" s="52">
        <f>SUM(R572:U572)</f>
        <v>3476</v>
      </c>
    </row>
    <row r="573" spans="1:22" hidden="1" outlineLevel="2">
      <c r="A573" s="38">
        <v>50</v>
      </c>
      <c r="B573" s="2" t="s">
        <v>768</v>
      </c>
      <c r="C573" s="38">
        <v>30</v>
      </c>
      <c r="D573" s="39" t="s">
        <v>2117</v>
      </c>
      <c r="E573" s="118"/>
      <c r="F573" s="112" t="s">
        <v>3941</v>
      </c>
      <c r="G573" s="63"/>
      <c r="H573" s="63"/>
      <c r="I573" s="64"/>
      <c r="J573" s="64"/>
      <c r="K573" s="65"/>
      <c r="L573" s="66"/>
      <c r="M573" s="65"/>
      <c r="N573" s="65"/>
      <c r="O573" s="67"/>
      <c r="P573" s="67"/>
      <c r="R573" s="54"/>
      <c r="S573" s="54"/>
      <c r="T573" s="54"/>
      <c r="U573" s="54"/>
      <c r="V573" s="54"/>
    </row>
    <row r="574" spans="1:22" hidden="1" outlineLevel="1" collapsed="1">
      <c r="A574" s="148" t="s">
        <v>2120</v>
      </c>
      <c r="B574" s="149"/>
      <c r="C574" s="150">
        <v>30</v>
      </c>
      <c r="D574" s="151" t="s">
        <v>2228</v>
      </c>
      <c r="E574" s="750">
        <v>43356</v>
      </c>
      <c r="F574" s="748">
        <v>20.399999999999999</v>
      </c>
      <c r="G574" s="749">
        <f>SUBTOTAL(9,G560:G571)</f>
        <v>20.400000000000002</v>
      </c>
      <c r="H574" s="155"/>
      <c r="I574" s="156">
        <f>SUBTOTAL(9,I560:I571)</f>
        <v>0.33333333333333331</v>
      </c>
      <c r="J574" s="156"/>
      <c r="K574" s="157">
        <f>SUBTOTAL(9,K560:K571)</f>
        <v>0.33819444444444435</v>
      </c>
      <c r="L574" s="157">
        <f>SUBTOTAL(9,L560:L571)</f>
        <v>3.1250000000000111E-2</v>
      </c>
      <c r="M574" s="157">
        <f>(M563-N560)+(M571-N565)</f>
        <v>0.36944444444444446</v>
      </c>
      <c r="N574" s="158" t="s">
        <v>552</v>
      </c>
      <c r="O574" s="149" t="s">
        <v>2157</v>
      </c>
      <c r="P574" s="149">
        <v>3</v>
      </c>
      <c r="R574" s="55">
        <f>SUM(R559:R573)</f>
        <v>4066</v>
      </c>
      <c r="S574" s="55">
        <f>SUM(S559:S573)</f>
        <v>0</v>
      </c>
      <c r="T574" s="55">
        <f>SUM(T559:T573)</f>
        <v>0</v>
      </c>
      <c r="U574" s="55">
        <f>SUM(U559:U573)</f>
        <v>0</v>
      </c>
      <c r="V574" s="55">
        <f>SUM(V559:V573)</f>
        <v>4066</v>
      </c>
    </row>
    <row r="575" spans="1:22" hidden="1" outlineLevel="2">
      <c r="A575" s="38">
        <v>51</v>
      </c>
      <c r="B575" s="2" t="s">
        <v>799</v>
      </c>
      <c r="C575" s="38">
        <v>31</v>
      </c>
      <c r="D575" s="39" t="s">
        <v>2118</v>
      </c>
      <c r="E575" s="117" t="s">
        <v>3660</v>
      </c>
      <c r="F575" s="111" t="s">
        <v>3923</v>
      </c>
      <c r="G575" s="58"/>
      <c r="H575" s="58"/>
      <c r="I575" s="59"/>
      <c r="J575" s="59"/>
      <c r="K575" s="60"/>
      <c r="L575" s="61"/>
      <c r="M575" s="60"/>
      <c r="N575" s="60"/>
      <c r="O575" s="68"/>
      <c r="P575" s="68"/>
      <c r="R575" s="47">
        <v>280</v>
      </c>
      <c r="S575" s="47"/>
      <c r="T575" s="47"/>
      <c r="U575" s="47"/>
      <c r="V575" s="47">
        <f>SUM(R575:U575)</f>
        <v>280</v>
      </c>
    </row>
    <row r="576" spans="1:22" hidden="1" outlineLevel="2">
      <c r="A576" s="38">
        <v>51</v>
      </c>
      <c r="B576" s="2" t="s">
        <v>768</v>
      </c>
      <c r="C576" s="38">
        <v>31</v>
      </c>
      <c r="D576" s="39" t="s">
        <v>2118</v>
      </c>
      <c r="E576" s="115" t="s">
        <v>3661</v>
      </c>
      <c r="F576" s="49">
        <v>470</v>
      </c>
      <c r="G576" s="141"/>
      <c r="H576" s="141">
        <v>0</v>
      </c>
      <c r="I576" s="50"/>
      <c r="J576" s="50">
        <v>0</v>
      </c>
      <c r="K576" s="142"/>
      <c r="L576" s="140"/>
      <c r="M576" s="143"/>
      <c r="N576" s="144">
        <v>0.66666666666666663</v>
      </c>
      <c r="O576" s="3"/>
      <c r="P576" s="3"/>
      <c r="R576" s="52"/>
      <c r="S576" s="52"/>
      <c r="T576" s="52"/>
      <c r="U576" s="52"/>
      <c r="V576" s="52"/>
    </row>
    <row r="577" spans="1:22" hidden="1" outlineLevel="2">
      <c r="A577" s="38">
        <v>51</v>
      </c>
      <c r="B577" s="2" t="s">
        <v>768</v>
      </c>
      <c r="C577" s="38">
        <v>31</v>
      </c>
      <c r="D577" s="39" t="s">
        <v>2118</v>
      </c>
      <c r="E577" s="115" t="s">
        <v>3662</v>
      </c>
      <c r="F577" s="49">
        <v>462.5</v>
      </c>
      <c r="G577" s="141">
        <v>1.5</v>
      </c>
      <c r="H577" s="141">
        <f t="shared" ref="H577:H582" si="96">H576+G577</f>
        <v>1.5</v>
      </c>
      <c r="I577" s="50">
        <v>1.7361111111111112E-2</v>
      </c>
      <c r="J577" s="50">
        <f t="shared" ref="J577:J582" si="97">J576+I577</f>
        <v>1.7361111111111112E-2</v>
      </c>
      <c r="K577" s="142">
        <f t="shared" ref="K577:K582" si="98">M577-N576</f>
        <v>1.5277777777777835E-2</v>
      </c>
      <c r="L577" s="140">
        <f>N577-M577</f>
        <v>0</v>
      </c>
      <c r="M577" s="143">
        <v>0.68194444444444446</v>
      </c>
      <c r="N577" s="143">
        <v>0.68194444444444446</v>
      </c>
      <c r="O577" s="3"/>
      <c r="P577" s="3"/>
      <c r="R577" s="52"/>
      <c r="S577" s="52"/>
      <c r="T577" s="52"/>
      <c r="U577" s="52"/>
      <c r="V577" s="52"/>
    </row>
    <row r="578" spans="1:22" hidden="1" outlineLevel="2">
      <c r="A578" s="38">
        <v>51</v>
      </c>
      <c r="B578" s="2" t="s">
        <v>768</v>
      </c>
      <c r="C578" s="38">
        <v>31</v>
      </c>
      <c r="D578" s="39" t="s">
        <v>2118</v>
      </c>
      <c r="E578" s="115" t="s">
        <v>3676</v>
      </c>
      <c r="F578" s="49">
        <v>478.5</v>
      </c>
      <c r="G578" s="141">
        <v>3.3</v>
      </c>
      <c r="H578" s="141">
        <f t="shared" si="96"/>
        <v>4.8</v>
      </c>
      <c r="I578" s="50">
        <v>3.125E-2</v>
      </c>
      <c r="J578" s="50">
        <f t="shared" si="97"/>
        <v>4.8611111111111112E-2</v>
      </c>
      <c r="K578" s="142">
        <f t="shared" si="98"/>
        <v>3.3333333333333326E-2</v>
      </c>
      <c r="L578" s="140">
        <f>N578-M578</f>
        <v>0</v>
      </c>
      <c r="M578" s="143">
        <v>0.71527777777777779</v>
      </c>
      <c r="N578" s="143">
        <v>0.71527777777777779</v>
      </c>
      <c r="O578" s="3"/>
      <c r="P578" s="3"/>
      <c r="R578" s="52"/>
      <c r="S578" s="52"/>
      <c r="T578" s="52"/>
      <c r="U578" s="52"/>
      <c r="V578" s="52"/>
    </row>
    <row r="579" spans="1:22" hidden="1" outlineLevel="2">
      <c r="A579" s="38">
        <v>51</v>
      </c>
      <c r="B579" s="2" t="s">
        <v>768</v>
      </c>
      <c r="C579" s="38">
        <v>31</v>
      </c>
      <c r="D579" s="39" t="s">
        <v>2118</v>
      </c>
      <c r="E579" s="115" t="s">
        <v>3663</v>
      </c>
      <c r="F579" s="49">
        <v>440</v>
      </c>
      <c r="G579" s="141">
        <v>3</v>
      </c>
      <c r="H579" s="141">
        <f t="shared" si="96"/>
        <v>7.8</v>
      </c>
      <c r="I579" s="50">
        <v>3.125E-2</v>
      </c>
      <c r="J579" s="50">
        <f t="shared" si="97"/>
        <v>7.9861111111111105E-2</v>
      </c>
      <c r="K579" s="142">
        <f t="shared" si="98"/>
        <v>3.5416666666666652E-2</v>
      </c>
      <c r="L579" s="140">
        <f>N579-M579</f>
        <v>0</v>
      </c>
      <c r="M579" s="143">
        <v>0.75069444444444444</v>
      </c>
      <c r="N579" s="143">
        <v>0.75069444444444444</v>
      </c>
      <c r="O579" s="3"/>
      <c r="P579" s="3"/>
      <c r="R579" s="52"/>
      <c r="S579" s="52"/>
      <c r="T579" s="52"/>
      <c r="U579" s="52"/>
      <c r="V579" s="52"/>
    </row>
    <row r="580" spans="1:22" hidden="1" outlineLevel="2">
      <c r="A580" s="38">
        <v>51</v>
      </c>
      <c r="B580" s="2" t="s">
        <v>768</v>
      </c>
      <c r="C580" s="38">
        <v>31</v>
      </c>
      <c r="D580" s="39" t="s">
        <v>2118</v>
      </c>
      <c r="E580" s="115" t="s">
        <v>3664</v>
      </c>
      <c r="F580" s="49">
        <v>375</v>
      </c>
      <c r="G580" s="141">
        <v>1</v>
      </c>
      <c r="H580" s="141">
        <f t="shared" si="96"/>
        <v>8.8000000000000007</v>
      </c>
      <c r="I580" s="50">
        <v>1.0416666666666666E-2</v>
      </c>
      <c r="J580" s="50">
        <f t="shared" si="97"/>
        <v>9.0277777777777776E-2</v>
      </c>
      <c r="K580" s="142">
        <f t="shared" si="98"/>
        <v>9.7222222222221877E-3</v>
      </c>
      <c r="L580" s="140">
        <f>N580-M580</f>
        <v>6.9444444444445308E-3</v>
      </c>
      <c r="M580" s="143">
        <v>0.76041666666666663</v>
      </c>
      <c r="N580" s="143">
        <v>0.76736111111111116</v>
      </c>
      <c r="O580" s="3" t="s">
        <v>115</v>
      </c>
      <c r="P580" s="3"/>
      <c r="R580" s="52"/>
      <c r="S580" s="52"/>
      <c r="T580" s="52"/>
      <c r="U580" s="52"/>
      <c r="V580" s="52"/>
    </row>
    <row r="581" spans="1:22" hidden="1" outlineLevel="2">
      <c r="A581" s="38">
        <v>51</v>
      </c>
      <c r="B581" s="2" t="s">
        <v>768</v>
      </c>
      <c r="C581" s="38">
        <v>31</v>
      </c>
      <c r="D581" s="39" t="s">
        <v>2118</v>
      </c>
      <c r="E581" s="115" t="s">
        <v>3677</v>
      </c>
      <c r="F581" s="49">
        <v>403.5</v>
      </c>
      <c r="G581" s="141">
        <v>1</v>
      </c>
      <c r="H581" s="141">
        <f t="shared" si="96"/>
        <v>9.8000000000000007</v>
      </c>
      <c r="I581" s="50">
        <v>1.0416666666666666E-2</v>
      </c>
      <c r="J581" s="50">
        <f t="shared" si="97"/>
        <v>0.10069444444444445</v>
      </c>
      <c r="K581" s="142">
        <f t="shared" si="98"/>
        <v>7.6388888888888618E-3</v>
      </c>
      <c r="L581" s="140">
        <f>N581-M581</f>
        <v>0</v>
      </c>
      <c r="M581" s="143">
        <v>0.77500000000000002</v>
      </c>
      <c r="N581" s="143">
        <v>0.77500000000000002</v>
      </c>
      <c r="O581" s="3"/>
      <c r="P581" s="3"/>
      <c r="R581" s="52"/>
      <c r="S581" s="52"/>
      <c r="T581" s="52"/>
      <c r="U581" s="52"/>
      <c r="V581" s="52"/>
    </row>
    <row r="582" spans="1:22" hidden="1" outlineLevel="2">
      <c r="A582" s="38">
        <v>51</v>
      </c>
      <c r="B582" s="2" t="s">
        <v>768</v>
      </c>
      <c r="C582" s="38">
        <v>31</v>
      </c>
      <c r="D582" s="39" t="s">
        <v>2118</v>
      </c>
      <c r="E582" s="115" t="s">
        <v>3665</v>
      </c>
      <c r="F582" s="49">
        <v>393</v>
      </c>
      <c r="G582" s="141">
        <v>0.2</v>
      </c>
      <c r="H582" s="141">
        <f t="shared" si="96"/>
        <v>10</v>
      </c>
      <c r="I582" s="50">
        <v>3.472222222222222E-3</v>
      </c>
      <c r="J582" s="50">
        <f t="shared" si="97"/>
        <v>0.10416666666666667</v>
      </c>
      <c r="K582" s="142">
        <f t="shared" si="98"/>
        <v>2.7777777777777679E-3</v>
      </c>
      <c r="L582" s="140"/>
      <c r="M582" s="144">
        <v>0.77777777777777779</v>
      </c>
      <c r="N582" s="143"/>
      <c r="O582" s="3" t="s">
        <v>3678</v>
      </c>
      <c r="P582" s="3"/>
      <c r="R582" s="52"/>
      <c r="S582" s="52"/>
      <c r="T582" s="52"/>
      <c r="U582" s="52"/>
      <c r="V582" s="52"/>
    </row>
    <row r="583" spans="1:22" hidden="1" outlineLevel="2">
      <c r="A583" s="38">
        <v>51</v>
      </c>
      <c r="B583" s="2" t="s">
        <v>768</v>
      </c>
      <c r="C583" s="38">
        <v>31</v>
      </c>
      <c r="D583" s="39" t="s">
        <v>2118</v>
      </c>
      <c r="E583" s="118" t="s">
        <v>4661</v>
      </c>
      <c r="F583" s="79"/>
      <c r="G583" s="63"/>
      <c r="H583" s="63"/>
      <c r="I583" s="64"/>
      <c r="J583" s="64"/>
      <c r="K583" s="65"/>
      <c r="L583" s="66"/>
      <c r="M583" s="65"/>
      <c r="N583" s="65"/>
      <c r="O583" s="67"/>
      <c r="P583" s="67"/>
      <c r="R583" s="54"/>
      <c r="S583" s="54"/>
      <c r="T583" s="54"/>
      <c r="U583" s="54"/>
      <c r="V583" s="54"/>
    </row>
    <row r="584" spans="1:22" hidden="1" outlineLevel="1" collapsed="1">
      <c r="A584" s="148" t="s">
        <v>2119</v>
      </c>
      <c r="B584" s="149"/>
      <c r="C584" s="150">
        <v>31</v>
      </c>
      <c r="D584" s="151" t="s">
        <v>2229</v>
      </c>
      <c r="E584" s="750">
        <v>43264</v>
      </c>
      <c r="F584" s="748">
        <v>10</v>
      </c>
      <c r="G584" s="749">
        <f>SUBTOTAL(9,G576:G582)</f>
        <v>10</v>
      </c>
      <c r="H584" s="155" t="s">
        <v>4008</v>
      </c>
      <c r="I584" s="156">
        <f>SUBTOTAL(9,I576:I582)</f>
        <v>0.10416666666666667</v>
      </c>
      <c r="J584" s="156"/>
      <c r="K584" s="157">
        <f>SUBTOTAL(9,K576:K582)</f>
        <v>0.10416666666666663</v>
      </c>
      <c r="L584" s="157">
        <f>SUBTOTAL(9,L576:L582)</f>
        <v>6.9444444444445308E-3</v>
      </c>
      <c r="M584" s="157">
        <f>M582-N576</f>
        <v>0.11111111111111116</v>
      </c>
      <c r="N584" s="158" t="s">
        <v>552</v>
      </c>
      <c r="O584" s="149" t="s">
        <v>682</v>
      </c>
      <c r="P584" s="149">
        <v>1</v>
      </c>
      <c r="R584" s="55">
        <f>SUM(R575:R583)</f>
        <v>280</v>
      </c>
      <c r="S584" s="55">
        <f>SUM(S575:S583)</f>
        <v>0</v>
      </c>
      <c r="T584" s="55">
        <f>SUM(T575:T583)</f>
        <v>0</v>
      </c>
      <c r="U584" s="55">
        <f>SUM(U575:U583)</f>
        <v>0</v>
      </c>
      <c r="V584" s="55">
        <f>SUM(V575:V583)</f>
        <v>280</v>
      </c>
    </row>
    <row r="585" spans="1:22" hidden="1" outlineLevel="2">
      <c r="A585" s="38">
        <v>52</v>
      </c>
      <c r="B585" s="2" t="s">
        <v>799</v>
      </c>
      <c r="C585" s="38">
        <v>32</v>
      </c>
      <c r="D585" s="39" t="s">
        <v>2022</v>
      </c>
      <c r="E585" s="117" t="s">
        <v>2031</v>
      </c>
      <c r="F585" s="111" t="s">
        <v>4392</v>
      </c>
      <c r="G585" s="58"/>
      <c r="H585" s="58"/>
      <c r="I585" s="59"/>
      <c r="J585" s="59"/>
      <c r="K585" s="60"/>
      <c r="L585" s="61"/>
      <c r="M585" s="60"/>
      <c r="N585" s="60"/>
      <c r="O585" s="68"/>
      <c r="P585" s="68"/>
      <c r="R585" s="47"/>
      <c r="S585" s="47"/>
      <c r="T585" s="47"/>
      <c r="U585" s="47"/>
      <c r="V585" s="47"/>
    </row>
    <row r="586" spans="1:22" hidden="1" outlineLevel="2">
      <c r="A586" s="38">
        <v>52</v>
      </c>
      <c r="B586" s="2" t="s">
        <v>768</v>
      </c>
      <c r="C586" s="38">
        <v>32</v>
      </c>
      <c r="D586" s="39" t="s">
        <v>2021</v>
      </c>
      <c r="E586" s="119"/>
      <c r="F586" s="8" t="s">
        <v>4393</v>
      </c>
      <c r="G586" s="73"/>
      <c r="H586" s="73"/>
      <c r="I586" s="74"/>
      <c r="J586" s="74"/>
      <c r="K586" s="75"/>
      <c r="L586" s="76"/>
      <c r="M586" s="75"/>
      <c r="N586" s="75"/>
      <c r="O586" s="77"/>
      <c r="P586" s="77"/>
      <c r="R586" s="52"/>
      <c r="S586" s="52"/>
      <c r="T586" s="52"/>
      <c r="U586" s="52"/>
      <c r="V586" s="52"/>
    </row>
    <row r="587" spans="1:22" hidden="1" outlineLevel="2">
      <c r="A587" s="38">
        <v>52</v>
      </c>
      <c r="B587" s="2" t="s">
        <v>2050</v>
      </c>
      <c r="C587" s="38">
        <v>32</v>
      </c>
      <c r="D587" s="39" t="s">
        <v>2021</v>
      </c>
      <c r="E587" s="118"/>
      <c r="F587" s="738" t="s">
        <v>4394</v>
      </c>
      <c r="G587" s="63"/>
      <c r="H587" s="63"/>
      <c r="I587" s="64"/>
      <c r="J587" s="64"/>
      <c r="K587" s="65"/>
      <c r="L587" s="66"/>
      <c r="M587" s="65"/>
      <c r="N587" s="65"/>
      <c r="O587" s="67"/>
      <c r="P587" s="67"/>
      <c r="R587" s="52">
        <v>2037</v>
      </c>
      <c r="S587" s="52"/>
      <c r="T587" s="52"/>
      <c r="U587" s="52"/>
      <c r="V587" s="52">
        <f>SUM(R587:U587)</f>
        <v>2037</v>
      </c>
    </row>
    <row r="588" spans="1:22" hidden="1" outlineLevel="2">
      <c r="A588" s="38">
        <v>52</v>
      </c>
      <c r="B588" s="2" t="s">
        <v>768</v>
      </c>
      <c r="C588" s="38">
        <v>32</v>
      </c>
      <c r="D588" s="39" t="s">
        <v>2021</v>
      </c>
      <c r="E588" s="115" t="s">
        <v>2026</v>
      </c>
      <c r="F588" s="49">
        <v>223.2</v>
      </c>
      <c r="G588" s="141"/>
      <c r="H588" s="141">
        <v>0</v>
      </c>
      <c r="I588" s="50"/>
      <c r="J588" s="50">
        <v>0</v>
      </c>
      <c r="K588" s="142"/>
      <c r="L588" s="140"/>
      <c r="M588" s="143"/>
      <c r="N588" s="144">
        <v>0.44305555555555554</v>
      </c>
      <c r="O588" s="3"/>
      <c r="P588" s="3"/>
      <c r="R588" s="52"/>
      <c r="S588" s="52"/>
      <c r="T588" s="52"/>
      <c r="U588" s="52"/>
      <c r="V588" s="52"/>
    </row>
    <row r="589" spans="1:22" hidden="1" outlineLevel="2">
      <c r="A589" s="38">
        <v>52</v>
      </c>
      <c r="B589" s="2" t="s">
        <v>768</v>
      </c>
      <c r="C589" s="38">
        <v>32</v>
      </c>
      <c r="D589" s="39" t="s">
        <v>2021</v>
      </c>
      <c r="E589" s="115" t="s">
        <v>2027</v>
      </c>
      <c r="F589" s="49">
        <v>261.2</v>
      </c>
      <c r="G589" s="141">
        <v>1.1000000000000001</v>
      </c>
      <c r="H589" s="141">
        <f t="shared" ref="H589:H594" si="99">H588+G589</f>
        <v>1.1000000000000001</v>
      </c>
      <c r="I589" s="50">
        <v>1.3888888888888895E-2</v>
      </c>
      <c r="J589" s="50">
        <f t="shared" ref="J589:J594" si="100">J588+I589</f>
        <v>1.3888888888888895E-2</v>
      </c>
      <c r="K589" s="142">
        <f t="shared" ref="K589:K594" si="101">M589-N588</f>
        <v>1.3888888888888895E-2</v>
      </c>
      <c r="L589" s="140">
        <f>N589-M589</f>
        <v>3.4722222222222654E-3</v>
      </c>
      <c r="M589" s="143">
        <v>0.45694444444444443</v>
      </c>
      <c r="N589" s="143">
        <v>0.4604166666666667</v>
      </c>
      <c r="O589" s="3" t="s">
        <v>2033</v>
      </c>
      <c r="P589" s="3"/>
      <c r="R589" s="52"/>
      <c r="S589" s="52"/>
      <c r="T589" s="52"/>
      <c r="U589" s="52"/>
      <c r="V589" s="52"/>
    </row>
    <row r="590" spans="1:22" hidden="1" outlineLevel="2">
      <c r="A590" s="38">
        <v>52</v>
      </c>
      <c r="B590" s="2" t="s">
        <v>768</v>
      </c>
      <c r="C590" s="38">
        <v>32</v>
      </c>
      <c r="D590" s="39" t="s">
        <v>2021</v>
      </c>
      <c r="E590" s="115" t="s">
        <v>2042</v>
      </c>
      <c r="F590" s="49">
        <v>260.7</v>
      </c>
      <c r="G590" s="141">
        <v>6.5</v>
      </c>
      <c r="H590" s="141">
        <f t="shared" si="99"/>
        <v>7.6</v>
      </c>
      <c r="I590" s="50">
        <v>6.944444444444442E-2</v>
      </c>
      <c r="J590" s="50">
        <f t="shared" si="100"/>
        <v>8.3333333333333315E-2</v>
      </c>
      <c r="K590" s="142">
        <f t="shared" si="101"/>
        <v>6.944444444444442E-2</v>
      </c>
      <c r="L590" s="140">
        <f>N590-M590</f>
        <v>2.2222222222222254E-2</v>
      </c>
      <c r="M590" s="143">
        <v>0.52986111111111112</v>
      </c>
      <c r="N590" s="143">
        <v>0.55208333333333337</v>
      </c>
      <c r="O590" s="78" t="s">
        <v>2043</v>
      </c>
      <c r="P590" s="78"/>
      <c r="R590" s="52"/>
      <c r="S590" s="52"/>
      <c r="T590" s="52"/>
      <c r="U590" s="52"/>
      <c r="V590" s="52"/>
    </row>
    <row r="591" spans="1:22" hidden="1" outlineLevel="2">
      <c r="A591" s="38">
        <v>52</v>
      </c>
      <c r="B591" s="2" t="s">
        <v>768</v>
      </c>
      <c r="C591" s="38">
        <v>32</v>
      </c>
      <c r="D591" s="39" t="s">
        <v>2021</v>
      </c>
      <c r="E591" s="115" t="s">
        <v>2028</v>
      </c>
      <c r="F591" s="49">
        <v>225.7</v>
      </c>
      <c r="G591" s="141">
        <v>2.2000000000000002</v>
      </c>
      <c r="H591" s="141">
        <f t="shared" si="99"/>
        <v>9.8000000000000007</v>
      </c>
      <c r="I591" s="50">
        <v>2.0833333333333332E-2</v>
      </c>
      <c r="J591" s="50">
        <f t="shared" si="100"/>
        <v>0.10416666666666664</v>
      </c>
      <c r="K591" s="142">
        <f t="shared" si="101"/>
        <v>2.1527777777777812E-2</v>
      </c>
      <c r="L591" s="140">
        <f>N591-M591</f>
        <v>0</v>
      </c>
      <c r="M591" s="143">
        <v>0.57361111111111118</v>
      </c>
      <c r="N591" s="143">
        <v>0.57361111111111118</v>
      </c>
      <c r="O591" s="3"/>
      <c r="P591" s="3"/>
      <c r="R591" s="52"/>
      <c r="S591" s="52"/>
      <c r="T591" s="52"/>
      <c r="U591" s="52"/>
      <c r="V591" s="52"/>
    </row>
    <row r="592" spans="1:22" hidden="1" outlineLevel="2">
      <c r="A592" s="38">
        <v>52</v>
      </c>
      <c r="B592" s="2" t="s">
        <v>768</v>
      </c>
      <c r="C592" s="38">
        <v>32</v>
      </c>
      <c r="D592" s="39" t="s">
        <v>2021</v>
      </c>
      <c r="E592" s="115" t="s">
        <v>2029</v>
      </c>
      <c r="F592" s="49">
        <v>198.8</v>
      </c>
      <c r="G592" s="141">
        <v>3.7</v>
      </c>
      <c r="H592" s="141">
        <f t="shared" si="99"/>
        <v>13.5</v>
      </c>
      <c r="I592" s="50">
        <v>4.1666666666666664E-2</v>
      </c>
      <c r="J592" s="50">
        <f t="shared" si="100"/>
        <v>0.14583333333333331</v>
      </c>
      <c r="K592" s="142">
        <f t="shared" si="101"/>
        <v>4.0972222222222188E-2</v>
      </c>
      <c r="L592" s="140">
        <f>N592-M592</f>
        <v>3.4722222222222099E-3</v>
      </c>
      <c r="M592" s="143">
        <v>0.61458333333333337</v>
      </c>
      <c r="N592" s="143">
        <v>0.61805555555555558</v>
      </c>
      <c r="O592" s="3"/>
      <c r="P592" s="3"/>
      <c r="R592" s="52"/>
      <c r="S592" s="52"/>
      <c r="T592" s="52"/>
      <c r="U592" s="52"/>
      <c r="V592" s="52"/>
    </row>
    <row r="593" spans="1:22" hidden="1" outlineLevel="2">
      <c r="A593" s="38">
        <v>52</v>
      </c>
      <c r="B593" s="2" t="s">
        <v>768</v>
      </c>
      <c r="C593" s="38">
        <v>32</v>
      </c>
      <c r="D593" s="39" t="s">
        <v>2021</v>
      </c>
      <c r="E593" s="115" t="s">
        <v>2030</v>
      </c>
      <c r="F593" s="49"/>
      <c r="G593" s="141">
        <v>0.4</v>
      </c>
      <c r="H593" s="141">
        <f t="shared" si="99"/>
        <v>13.9</v>
      </c>
      <c r="I593" s="50">
        <v>1.041666666666663E-2</v>
      </c>
      <c r="J593" s="50">
        <f t="shared" si="100"/>
        <v>0.15624999999999994</v>
      </c>
      <c r="K593" s="142">
        <f t="shared" si="101"/>
        <v>1.041666666666663E-2</v>
      </c>
      <c r="L593" s="140">
        <f>N593-M593</f>
        <v>1.388888888888884E-3</v>
      </c>
      <c r="M593" s="143">
        <v>0.62847222222222221</v>
      </c>
      <c r="N593" s="143">
        <v>0.62986111111111109</v>
      </c>
      <c r="O593" s="3"/>
      <c r="P593" s="3"/>
      <c r="R593" s="52"/>
      <c r="S593" s="52"/>
      <c r="T593" s="52"/>
      <c r="U593" s="52"/>
      <c r="V593" s="52"/>
    </row>
    <row r="594" spans="1:22" hidden="1" outlineLevel="2">
      <c r="A594" s="38">
        <v>52</v>
      </c>
      <c r="B594" s="2" t="s">
        <v>768</v>
      </c>
      <c r="C594" s="38">
        <v>32</v>
      </c>
      <c r="D594" s="39" t="s">
        <v>2021</v>
      </c>
      <c r="E594" s="115" t="s">
        <v>4659</v>
      </c>
      <c r="F594" s="49">
        <v>183</v>
      </c>
      <c r="G594" s="141">
        <v>0.6</v>
      </c>
      <c r="H594" s="141">
        <f t="shared" si="99"/>
        <v>14.5</v>
      </c>
      <c r="I594" s="50">
        <v>1.0416666666666666E-2</v>
      </c>
      <c r="J594" s="50">
        <f t="shared" si="100"/>
        <v>0.1666666666666666</v>
      </c>
      <c r="K594" s="142">
        <f t="shared" si="101"/>
        <v>1.1805555555555625E-2</v>
      </c>
      <c r="L594" s="140"/>
      <c r="M594" s="144">
        <v>0.64166666666666672</v>
      </c>
      <c r="N594" s="143"/>
      <c r="O594" s="3"/>
      <c r="P594" s="3"/>
      <c r="R594" s="52"/>
      <c r="S594" s="52"/>
      <c r="T594" s="52"/>
      <c r="U594" s="52"/>
      <c r="V594" s="52"/>
    </row>
    <row r="595" spans="1:22" hidden="1" outlineLevel="2">
      <c r="A595" s="38">
        <v>52</v>
      </c>
      <c r="B595" s="2" t="s">
        <v>768</v>
      </c>
      <c r="C595" s="38">
        <v>32</v>
      </c>
      <c r="D595" s="39" t="s">
        <v>2021</v>
      </c>
      <c r="E595" s="118" t="s">
        <v>4658</v>
      </c>
      <c r="F595" s="792" t="s">
        <v>4668</v>
      </c>
      <c r="G595" s="63"/>
      <c r="H595" s="63"/>
      <c r="I595" s="64"/>
      <c r="J595" s="64"/>
      <c r="K595" s="65"/>
      <c r="L595" s="66"/>
      <c r="M595" s="65"/>
      <c r="N595" s="65"/>
      <c r="O595" s="67"/>
      <c r="P595" s="67"/>
      <c r="R595" s="54"/>
      <c r="S595" s="54"/>
      <c r="T595" s="54"/>
      <c r="U595" s="54">
        <v>4300</v>
      </c>
      <c r="V595" s="54">
        <f>SUM(R595:U595)</f>
        <v>4300</v>
      </c>
    </row>
    <row r="596" spans="1:22" hidden="1" outlineLevel="1" collapsed="1">
      <c r="A596" s="148" t="s">
        <v>2230</v>
      </c>
      <c r="B596" s="149"/>
      <c r="C596" s="150">
        <v>32</v>
      </c>
      <c r="D596" s="151" t="s">
        <v>2231</v>
      </c>
      <c r="E596" s="152" t="s">
        <v>2031</v>
      </c>
      <c r="F596" s="748">
        <v>14.5</v>
      </c>
      <c r="G596" s="749">
        <f>SUBTOTAL(9,G588:G594)</f>
        <v>14.5</v>
      </c>
      <c r="H596" s="155"/>
      <c r="I596" s="156">
        <f>SUBTOTAL(9,I588:I594)</f>
        <v>0.1666666666666666</v>
      </c>
      <c r="J596" s="156"/>
      <c r="K596" s="157">
        <f>SUBTOTAL(9,K588:K594)</f>
        <v>0.16805555555555557</v>
      </c>
      <c r="L596" s="157">
        <f>SUBTOTAL(9,L588:L594)</f>
        <v>3.0555555555555614E-2</v>
      </c>
      <c r="M596" s="157">
        <f>M594-N588</f>
        <v>0.19861111111111118</v>
      </c>
      <c r="N596" s="158" t="s">
        <v>552</v>
      </c>
      <c r="O596" s="149" t="s">
        <v>682</v>
      </c>
      <c r="P596" s="149">
        <v>2</v>
      </c>
      <c r="R596" s="55">
        <f>SUM(R585:R595)</f>
        <v>2037</v>
      </c>
      <c r="S596" s="55">
        <f>SUM(S585:S595)</f>
        <v>0</v>
      </c>
      <c r="T596" s="55">
        <f>SUM(T585:T595)</f>
        <v>0</v>
      </c>
      <c r="U596" s="55">
        <f>SUM(U585:U595)</f>
        <v>4300</v>
      </c>
      <c r="V596" s="55">
        <f>SUM(V585:V595)</f>
        <v>6337</v>
      </c>
    </row>
    <row r="597" spans="1:22" hidden="1" outlineLevel="2">
      <c r="A597" s="38">
        <v>53</v>
      </c>
      <c r="B597" s="2" t="s">
        <v>799</v>
      </c>
      <c r="C597" s="38">
        <v>33</v>
      </c>
      <c r="D597" s="39" t="s">
        <v>2006</v>
      </c>
      <c r="E597" s="117" t="s">
        <v>2049</v>
      </c>
      <c r="F597" s="110"/>
      <c r="G597" s="58"/>
      <c r="H597" s="58"/>
      <c r="I597" s="59"/>
      <c r="J597" s="59"/>
      <c r="K597" s="60"/>
      <c r="L597" s="61"/>
      <c r="M597" s="60"/>
      <c r="N597" s="60"/>
      <c r="O597" s="68"/>
      <c r="P597" s="68"/>
      <c r="R597" s="47"/>
      <c r="S597" s="47"/>
      <c r="T597" s="47"/>
      <c r="U597" s="47"/>
      <c r="V597" s="47"/>
    </row>
    <row r="598" spans="1:22" hidden="1" outlineLevel="2">
      <c r="A598" s="38">
        <v>53</v>
      </c>
      <c r="B598" s="2" t="s">
        <v>768</v>
      </c>
      <c r="C598" s="38">
        <v>33</v>
      </c>
      <c r="D598" s="39" t="s">
        <v>2034</v>
      </c>
      <c r="E598" s="115" t="s">
        <v>2044</v>
      </c>
      <c r="F598" s="49">
        <v>119.5</v>
      </c>
      <c r="G598" s="141"/>
      <c r="H598" s="141">
        <v>0</v>
      </c>
      <c r="I598" s="50"/>
      <c r="J598" s="50">
        <v>0</v>
      </c>
      <c r="K598" s="142"/>
      <c r="L598" s="140"/>
      <c r="M598" s="143"/>
      <c r="N598" s="144">
        <v>0.28541666666666665</v>
      </c>
      <c r="O598" s="3"/>
      <c r="P598" s="3"/>
      <c r="R598" s="52"/>
      <c r="S598" s="52"/>
      <c r="T598" s="52"/>
      <c r="U598" s="52"/>
      <c r="V598" s="52"/>
    </row>
    <row r="599" spans="1:22" hidden="1" outlineLevel="2">
      <c r="A599" s="38">
        <v>53</v>
      </c>
      <c r="B599" s="2" t="s">
        <v>768</v>
      </c>
      <c r="C599" s="38">
        <v>33</v>
      </c>
      <c r="D599" s="39" t="s">
        <v>2006</v>
      </c>
      <c r="E599" s="115" t="s">
        <v>2035</v>
      </c>
      <c r="F599" s="49">
        <v>190</v>
      </c>
      <c r="G599" s="141">
        <v>0.6</v>
      </c>
      <c r="H599" s="141">
        <f t="shared" ref="H599:H605" si="102">H598+G599</f>
        <v>0.6</v>
      </c>
      <c r="I599" s="50">
        <v>6.9444444444444441E-3</v>
      </c>
      <c r="J599" s="50">
        <f t="shared" ref="J599:J605" si="103">J598+I599</f>
        <v>6.9444444444444441E-3</v>
      </c>
      <c r="K599" s="142">
        <f t="shared" ref="K599:K605" si="104">M599-N598</f>
        <v>8.3333333333333592E-3</v>
      </c>
      <c r="L599" s="140">
        <f t="shared" ref="L599:L604" si="105">N599-M599</f>
        <v>1.388888888888884E-3</v>
      </c>
      <c r="M599" s="143">
        <v>0.29375000000000001</v>
      </c>
      <c r="N599" s="143">
        <v>0.2951388888888889</v>
      </c>
      <c r="O599" s="3"/>
      <c r="P599" s="3"/>
      <c r="R599" s="52"/>
      <c r="S599" s="52"/>
      <c r="T599" s="52"/>
      <c r="U599" s="52"/>
      <c r="V599" s="52"/>
    </row>
    <row r="600" spans="1:22" hidden="1" outlineLevel="2">
      <c r="A600" s="38">
        <v>53</v>
      </c>
      <c r="B600" s="2" t="s">
        <v>768</v>
      </c>
      <c r="C600" s="38">
        <v>33</v>
      </c>
      <c r="D600" s="39" t="s">
        <v>2006</v>
      </c>
      <c r="E600" s="115" t="s">
        <v>2036</v>
      </c>
      <c r="F600" s="49">
        <v>481.4</v>
      </c>
      <c r="G600" s="141">
        <v>1.8</v>
      </c>
      <c r="H600" s="141">
        <f t="shared" si="102"/>
        <v>2.4</v>
      </c>
      <c r="I600" s="50">
        <v>3.4722222222222224E-2</v>
      </c>
      <c r="J600" s="50">
        <f t="shared" si="103"/>
        <v>4.1666666666666671E-2</v>
      </c>
      <c r="K600" s="142">
        <f t="shared" si="104"/>
        <v>4.513888888888884E-2</v>
      </c>
      <c r="L600" s="140">
        <f t="shared" si="105"/>
        <v>1.388888888888884E-3</v>
      </c>
      <c r="M600" s="143">
        <v>0.34027777777777773</v>
      </c>
      <c r="N600" s="143">
        <v>0.34166666666666662</v>
      </c>
      <c r="O600" s="3"/>
      <c r="P600" s="3"/>
      <c r="R600" s="52"/>
      <c r="S600" s="52"/>
      <c r="T600" s="52"/>
      <c r="U600" s="52"/>
      <c r="V600" s="52"/>
    </row>
    <row r="601" spans="1:22" hidden="1" outlineLevel="2">
      <c r="A601" s="38">
        <v>53</v>
      </c>
      <c r="B601" s="2" t="s">
        <v>768</v>
      </c>
      <c r="C601" s="38">
        <v>33</v>
      </c>
      <c r="D601" s="39" t="s">
        <v>2006</v>
      </c>
      <c r="E601" s="115" t="s">
        <v>2046</v>
      </c>
      <c r="F601" s="49">
        <v>253.8</v>
      </c>
      <c r="G601" s="141">
        <v>3.7</v>
      </c>
      <c r="H601" s="141">
        <f t="shared" si="102"/>
        <v>6.1</v>
      </c>
      <c r="I601" s="50">
        <v>7.2916666666666671E-2</v>
      </c>
      <c r="J601" s="50">
        <f t="shared" si="103"/>
        <v>0.11458333333333334</v>
      </c>
      <c r="K601" s="142">
        <f t="shared" si="104"/>
        <v>7.9166666666666718E-2</v>
      </c>
      <c r="L601" s="140">
        <f t="shared" si="105"/>
        <v>6.9444444444444198E-4</v>
      </c>
      <c r="M601" s="143">
        <v>0.42083333333333334</v>
      </c>
      <c r="N601" s="143">
        <v>0.42152777777777778</v>
      </c>
      <c r="O601" s="3"/>
      <c r="P601" s="3"/>
      <c r="R601" s="52"/>
      <c r="S601" s="52"/>
      <c r="T601" s="52"/>
      <c r="U601" s="52"/>
      <c r="V601" s="52"/>
    </row>
    <row r="602" spans="1:22" hidden="1" outlineLevel="2">
      <c r="A602" s="38">
        <v>53</v>
      </c>
      <c r="B602" s="2" t="s">
        <v>768</v>
      </c>
      <c r="C602" s="38">
        <v>33</v>
      </c>
      <c r="D602" s="39" t="s">
        <v>2006</v>
      </c>
      <c r="E602" s="115" t="s">
        <v>2045</v>
      </c>
      <c r="F602" s="49">
        <v>216.9</v>
      </c>
      <c r="G602" s="141">
        <v>0.6</v>
      </c>
      <c r="H602" s="141">
        <f t="shared" si="102"/>
        <v>6.6999999999999993</v>
      </c>
      <c r="I602" s="50">
        <v>6.9444444444444441E-3</v>
      </c>
      <c r="J602" s="50">
        <f t="shared" si="103"/>
        <v>0.12152777777777779</v>
      </c>
      <c r="K602" s="142">
        <f t="shared" si="104"/>
        <v>1.5972222222222221E-2</v>
      </c>
      <c r="L602" s="140">
        <f t="shared" si="105"/>
        <v>9.0277777777778012E-3</v>
      </c>
      <c r="M602" s="143">
        <v>0.4375</v>
      </c>
      <c r="N602" s="143">
        <v>0.4465277777777778</v>
      </c>
      <c r="O602" s="3" t="s">
        <v>2039</v>
      </c>
      <c r="P602" s="3"/>
      <c r="R602" s="52"/>
      <c r="S602" s="52"/>
      <c r="T602" s="52"/>
      <c r="U602" s="52"/>
      <c r="V602" s="52"/>
    </row>
    <row r="603" spans="1:22" hidden="1" outlineLevel="2">
      <c r="A603" s="38">
        <v>53</v>
      </c>
      <c r="B603" s="2" t="s">
        <v>768</v>
      </c>
      <c r="C603" s="38">
        <v>33</v>
      </c>
      <c r="D603" s="39" t="s">
        <v>2006</v>
      </c>
      <c r="E603" s="115" t="s">
        <v>2037</v>
      </c>
      <c r="F603" s="49">
        <v>176.7</v>
      </c>
      <c r="G603" s="141">
        <v>1.1000000000000001</v>
      </c>
      <c r="H603" s="141">
        <f t="shared" si="102"/>
        <v>7.7999999999999989</v>
      </c>
      <c r="I603" s="50">
        <v>1.7361111111111112E-2</v>
      </c>
      <c r="J603" s="50">
        <f t="shared" si="103"/>
        <v>0.1388888888888889</v>
      </c>
      <c r="K603" s="142">
        <f t="shared" si="104"/>
        <v>1.6666666666666663E-2</v>
      </c>
      <c r="L603" s="140">
        <f t="shared" si="105"/>
        <v>7.6388888888889173E-3</v>
      </c>
      <c r="M603" s="143">
        <v>0.46319444444444446</v>
      </c>
      <c r="N603" s="143">
        <v>0.47083333333333338</v>
      </c>
      <c r="O603" s="3" t="s">
        <v>1276</v>
      </c>
      <c r="P603" s="3"/>
      <c r="R603" s="52"/>
      <c r="S603" s="52"/>
      <c r="T603" s="52"/>
      <c r="U603" s="52"/>
      <c r="V603" s="52"/>
    </row>
    <row r="604" spans="1:22" hidden="1" outlineLevel="2">
      <c r="A604" s="38">
        <v>53</v>
      </c>
      <c r="B604" s="2" t="s">
        <v>768</v>
      </c>
      <c r="C604" s="38">
        <v>33</v>
      </c>
      <c r="D604" s="39" t="s">
        <v>2006</v>
      </c>
      <c r="E604" s="115" t="s">
        <v>2038</v>
      </c>
      <c r="F604" s="49">
        <v>139.69999999999999</v>
      </c>
      <c r="G604" s="141">
        <v>1.9</v>
      </c>
      <c r="H604" s="141">
        <f t="shared" si="102"/>
        <v>9.6999999999999993</v>
      </c>
      <c r="I604" s="50">
        <v>2.7777777777777776E-2</v>
      </c>
      <c r="J604" s="50">
        <f t="shared" si="103"/>
        <v>0.16666666666666669</v>
      </c>
      <c r="K604" s="142">
        <f t="shared" si="104"/>
        <v>2.5694444444444353E-2</v>
      </c>
      <c r="L604" s="140">
        <f t="shared" si="105"/>
        <v>0</v>
      </c>
      <c r="M604" s="143">
        <v>0.49652777777777773</v>
      </c>
      <c r="N604" s="143">
        <v>0.49652777777777773</v>
      </c>
      <c r="O604" s="3"/>
      <c r="P604" s="3"/>
      <c r="R604" s="52"/>
      <c r="S604" s="52"/>
      <c r="T604" s="52"/>
      <c r="U604" s="52"/>
      <c r="V604" s="52"/>
    </row>
    <row r="605" spans="1:22" hidden="1" outlineLevel="2">
      <c r="A605" s="38">
        <v>53</v>
      </c>
      <c r="B605" s="2" t="s">
        <v>768</v>
      </c>
      <c r="C605" s="38">
        <v>33</v>
      </c>
      <c r="D605" s="39" t="s">
        <v>2006</v>
      </c>
      <c r="E605" s="115" t="s">
        <v>2047</v>
      </c>
      <c r="F605" s="49">
        <v>111.4</v>
      </c>
      <c r="G605" s="141">
        <v>3</v>
      </c>
      <c r="H605" s="141">
        <f t="shared" si="102"/>
        <v>12.7</v>
      </c>
      <c r="I605" s="50">
        <v>3.125E-2</v>
      </c>
      <c r="J605" s="50">
        <f t="shared" si="103"/>
        <v>0.19791666666666669</v>
      </c>
      <c r="K605" s="142">
        <f t="shared" si="104"/>
        <v>3.4722222222222265E-2</v>
      </c>
      <c r="L605" s="140"/>
      <c r="M605" s="144">
        <v>0.53125</v>
      </c>
      <c r="N605" s="143"/>
      <c r="O605" s="3"/>
      <c r="P605" s="3"/>
      <c r="R605" s="52"/>
      <c r="S605" s="52"/>
      <c r="T605" s="52"/>
      <c r="U605" s="52"/>
      <c r="V605" s="52"/>
    </row>
    <row r="606" spans="1:22" hidden="1" outlineLevel="2">
      <c r="A606" s="38">
        <v>53</v>
      </c>
      <c r="B606" s="2" t="s">
        <v>768</v>
      </c>
      <c r="C606" s="38">
        <v>33</v>
      </c>
      <c r="D606" s="39" t="s">
        <v>2006</v>
      </c>
      <c r="E606" s="117" t="s">
        <v>2040</v>
      </c>
      <c r="F606" s="793" t="s">
        <v>4670</v>
      </c>
      <c r="G606" s="58"/>
      <c r="H606" s="58"/>
      <c r="I606" s="59"/>
      <c r="J606" s="59"/>
      <c r="K606" s="60"/>
      <c r="L606" s="61"/>
      <c r="M606" s="60"/>
      <c r="N606" s="60"/>
      <c r="O606" s="62"/>
      <c r="P606" s="62"/>
      <c r="R606" s="52">
        <v>2546</v>
      </c>
      <c r="S606" s="52"/>
      <c r="T606" s="52"/>
      <c r="U606" s="52"/>
      <c r="V606" s="52">
        <f>SUM(R606:U606)</f>
        <v>2546</v>
      </c>
    </row>
    <row r="607" spans="1:22" hidden="1" outlineLevel="2">
      <c r="A607" s="38">
        <v>53</v>
      </c>
      <c r="B607" s="2" t="s">
        <v>768</v>
      </c>
      <c r="C607" s="38">
        <v>33</v>
      </c>
      <c r="D607" s="39" t="s">
        <v>2006</v>
      </c>
      <c r="E607" s="118" t="s">
        <v>2041</v>
      </c>
      <c r="F607" s="912" t="s">
        <v>4669</v>
      </c>
      <c r="G607" s="63"/>
      <c r="H607" s="63"/>
      <c r="I607" s="64"/>
      <c r="J607" s="64"/>
      <c r="K607" s="65"/>
      <c r="L607" s="66"/>
      <c r="M607" s="65"/>
      <c r="N607" s="65"/>
      <c r="O607" s="67"/>
      <c r="P607" s="67"/>
      <c r="R607" s="54"/>
      <c r="S607" s="54"/>
      <c r="T607" s="54"/>
      <c r="U607" s="54"/>
      <c r="V607" s="54"/>
    </row>
    <row r="608" spans="1:22" hidden="1" outlineLevel="1" collapsed="1">
      <c r="A608" s="148" t="s">
        <v>2232</v>
      </c>
      <c r="B608" s="149"/>
      <c r="C608" s="150">
        <v>33</v>
      </c>
      <c r="D608" s="151" t="s">
        <v>2233</v>
      </c>
      <c r="E608" s="152" t="s">
        <v>2032</v>
      </c>
      <c r="F608" s="748">
        <v>9.6999999999999993</v>
      </c>
      <c r="G608" s="749">
        <f>SUBTOTAL(9,G598:G605)</f>
        <v>12.7</v>
      </c>
      <c r="H608" s="155"/>
      <c r="I608" s="156">
        <f>SUBTOTAL(9,I598:I605)</f>
        <v>0.19791666666666669</v>
      </c>
      <c r="J608" s="156"/>
      <c r="K608" s="157">
        <f>SUBTOTAL(9,K598:K605)</f>
        <v>0.22569444444444442</v>
      </c>
      <c r="L608" s="157">
        <f>SUBTOTAL(9,L598:L605)</f>
        <v>2.0138888888888928E-2</v>
      </c>
      <c r="M608" s="157">
        <f>M605-N598</f>
        <v>0.24583333333333335</v>
      </c>
      <c r="N608" s="158" t="s">
        <v>552</v>
      </c>
      <c r="O608" s="149" t="s">
        <v>682</v>
      </c>
      <c r="P608" s="149">
        <v>3</v>
      </c>
      <c r="R608" s="55">
        <f>SUM(R597:R606)</f>
        <v>2546</v>
      </c>
      <c r="S608" s="55">
        <f>SUM(S597:S606)</f>
        <v>0</v>
      </c>
      <c r="T608" s="55">
        <f>SUM(T597:T606)</f>
        <v>0</v>
      </c>
      <c r="U608" s="55">
        <f>SUM(U597:U606)</f>
        <v>0</v>
      </c>
      <c r="V608" s="55">
        <f>SUM(V597:V606)</f>
        <v>2546</v>
      </c>
    </row>
    <row r="609" spans="1:22" hidden="1" outlineLevel="2">
      <c r="A609" s="38">
        <v>54</v>
      </c>
      <c r="B609" s="2" t="s">
        <v>768</v>
      </c>
      <c r="C609" s="38">
        <v>34</v>
      </c>
      <c r="D609" s="39" t="s">
        <v>801</v>
      </c>
      <c r="E609" s="40" t="s">
        <v>1992</v>
      </c>
      <c r="F609" s="110"/>
      <c r="G609" s="42"/>
      <c r="H609" s="42"/>
      <c r="I609" s="43"/>
      <c r="J609" s="43"/>
      <c r="K609" s="44"/>
      <c r="L609" s="43"/>
      <c r="M609" s="44"/>
      <c r="N609" s="56"/>
      <c r="O609" s="46"/>
      <c r="P609" s="46"/>
      <c r="R609" s="47"/>
      <c r="S609" s="47"/>
      <c r="T609" s="47"/>
      <c r="U609" s="47"/>
      <c r="V609" s="47"/>
    </row>
    <row r="610" spans="1:22" hidden="1" outlineLevel="2">
      <c r="A610" s="38">
        <v>54</v>
      </c>
      <c r="B610" s="2" t="s">
        <v>768</v>
      </c>
      <c r="C610" s="38">
        <v>34</v>
      </c>
      <c r="D610" s="39" t="s">
        <v>801</v>
      </c>
      <c r="E610" s="115" t="s">
        <v>4717</v>
      </c>
      <c r="F610" s="49"/>
      <c r="G610" s="141"/>
      <c r="H610" s="141">
        <v>0</v>
      </c>
      <c r="I610" s="50"/>
      <c r="J610" s="50">
        <v>0</v>
      </c>
      <c r="K610" s="142"/>
      <c r="L610" s="140"/>
      <c r="M610" s="143"/>
      <c r="N610" s="144">
        <v>0.47916666666666669</v>
      </c>
      <c r="O610" s="3"/>
      <c r="P610" s="3"/>
      <c r="R610" s="52"/>
      <c r="S610" s="52"/>
      <c r="T610" s="52"/>
      <c r="U610" s="52"/>
      <c r="V610" s="52"/>
    </row>
    <row r="611" spans="1:22" hidden="1" outlineLevel="2">
      <c r="A611" s="38">
        <v>54</v>
      </c>
      <c r="B611" s="2" t="s">
        <v>768</v>
      </c>
      <c r="C611" s="38">
        <v>34</v>
      </c>
      <c r="D611" s="39" t="s">
        <v>801</v>
      </c>
      <c r="E611" s="115" t="s">
        <v>802</v>
      </c>
      <c r="F611" s="49"/>
      <c r="G611" s="141">
        <v>1.7</v>
      </c>
      <c r="H611" s="141">
        <f t="shared" ref="H611:H616" si="106">H610+G611</f>
        <v>1.7</v>
      </c>
      <c r="I611" s="50">
        <v>1.7361111111111112E-2</v>
      </c>
      <c r="J611" s="50">
        <f>J609+I611</f>
        <v>1.7361111111111112E-2</v>
      </c>
      <c r="K611" s="142">
        <f t="shared" ref="K611:K616" si="107">M611-N610</f>
        <v>1.5277777777777779E-2</v>
      </c>
      <c r="L611" s="140">
        <f>N611-M611</f>
        <v>0</v>
      </c>
      <c r="M611" s="143">
        <v>0.49444444444444446</v>
      </c>
      <c r="N611" s="143">
        <v>0.49444444444444446</v>
      </c>
      <c r="O611" s="3"/>
      <c r="P611" s="3"/>
      <c r="R611" s="52"/>
      <c r="S611" s="52"/>
      <c r="T611" s="52"/>
      <c r="U611" s="52"/>
      <c r="V611" s="52"/>
    </row>
    <row r="612" spans="1:22" hidden="1" outlineLevel="2">
      <c r="A612" s="38">
        <v>54</v>
      </c>
      <c r="B612" s="2" t="s">
        <v>768</v>
      </c>
      <c r="C612" s="38">
        <v>34</v>
      </c>
      <c r="D612" s="39" t="s">
        <v>801</v>
      </c>
      <c r="E612" s="115" t="s">
        <v>803</v>
      </c>
      <c r="F612" s="49"/>
      <c r="G612" s="141">
        <v>3.2</v>
      </c>
      <c r="H612" s="141">
        <f t="shared" si="106"/>
        <v>4.9000000000000004</v>
      </c>
      <c r="I612" s="50">
        <v>3.8194444444444441E-2</v>
      </c>
      <c r="J612" s="50">
        <f>J611+I612</f>
        <v>5.5555555555555552E-2</v>
      </c>
      <c r="K612" s="142">
        <f t="shared" si="107"/>
        <v>3.472222222222221E-2</v>
      </c>
      <c r="L612" s="140">
        <f>N612-M612</f>
        <v>0</v>
      </c>
      <c r="M612" s="143">
        <v>0.52916666666666667</v>
      </c>
      <c r="N612" s="143">
        <v>0.52916666666666667</v>
      </c>
      <c r="O612" s="3"/>
      <c r="P612" s="3"/>
      <c r="R612" s="52"/>
      <c r="S612" s="52"/>
      <c r="T612" s="52"/>
      <c r="U612" s="52"/>
      <c r="V612" s="52"/>
    </row>
    <row r="613" spans="1:22" hidden="1" outlineLevel="2">
      <c r="A613" s="38">
        <v>54</v>
      </c>
      <c r="B613" s="2" t="s">
        <v>768</v>
      </c>
      <c r="C613" s="38">
        <v>34</v>
      </c>
      <c r="D613" s="39" t="s">
        <v>801</v>
      </c>
      <c r="E613" s="115" t="s">
        <v>804</v>
      </c>
      <c r="F613" s="49"/>
      <c r="G613" s="141">
        <v>2.9</v>
      </c>
      <c r="H613" s="141">
        <f t="shared" si="106"/>
        <v>7.8000000000000007</v>
      </c>
      <c r="I613" s="50">
        <v>4.1666666666666664E-2</v>
      </c>
      <c r="J613" s="50">
        <f>J612+I613</f>
        <v>9.722222222222221E-2</v>
      </c>
      <c r="K613" s="142">
        <f t="shared" si="107"/>
        <v>4.7222222222222276E-2</v>
      </c>
      <c r="L613" s="140">
        <f>N613-M613</f>
        <v>3.4722222222220989E-3</v>
      </c>
      <c r="M613" s="143">
        <v>0.57638888888888895</v>
      </c>
      <c r="N613" s="143">
        <v>0.57986111111111105</v>
      </c>
      <c r="O613" s="3" t="s">
        <v>547</v>
      </c>
      <c r="P613" s="3"/>
      <c r="R613" s="52"/>
      <c r="S613" s="52"/>
      <c r="T613" s="52"/>
      <c r="U613" s="52"/>
      <c r="V613" s="52"/>
    </row>
    <row r="614" spans="1:22" hidden="1" outlineLevel="2">
      <c r="A614" s="38">
        <v>54</v>
      </c>
      <c r="B614" s="2" t="s">
        <v>768</v>
      </c>
      <c r="C614" s="38">
        <v>34</v>
      </c>
      <c r="D614" s="39" t="s">
        <v>801</v>
      </c>
      <c r="E614" s="115" t="s">
        <v>805</v>
      </c>
      <c r="F614" s="49"/>
      <c r="G614" s="141">
        <v>0.4</v>
      </c>
      <c r="H614" s="141">
        <f t="shared" si="106"/>
        <v>8.2000000000000011</v>
      </c>
      <c r="I614" s="50">
        <v>3.472222222222222E-3</v>
      </c>
      <c r="J614" s="50">
        <f>J613+I614</f>
        <v>0.10069444444444443</v>
      </c>
      <c r="K614" s="142">
        <f t="shared" si="107"/>
        <v>4.8611111111112049E-3</v>
      </c>
      <c r="L614" s="140">
        <f>N614-M614</f>
        <v>9.0277777777777457E-3</v>
      </c>
      <c r="M614" s="143">
        <v>0.58472222222222225</v>
      </c>
      <c r="N614" s="143">
        <v>0.59375</v>
      </c>
      <c r="O614" s="3" t="s">
        <v>806</v>
      </c>
      <c r="P614" s="3"/>
      <c r="R614" s="52"/>
      <c r="S614" s="52"/>
      <c r="T614" s="52"/>
      <c r="U614" s="52"/>
      <c r="V614" s="52"/>
    </row>
    <row r="615" spans="1:22" hidden="1" outlineLevel="2">
      <c r="A615" s="38">
        <v>54</v>
      </c>
      <c r="B615" s="2" t="s">
        <v>768</v>
      </c>
      <c r="C615" s="38">
        <v>34</v>
      </c>
      <c r="D615" s="39" t="s">
        <v>801</v>
      </c>
      <c r="E615" s="115" t="s">
        <v>803</v>
      </c>
      <c r="F615" s="49"/>
      <c r="G615" s="141">
        <v>2.5</v>
      </c>
      <c r="H615" s="141">
        <f t="shared" si="106"/>
        <v>10.700000000000001</v>
      </c>
      <c r="I615" s="50">
        <v>3.125E-2</v>
      </c>
      <c r="J615" s="50">
        <f>J614+I615</f>
        <v>0.13194444444444442</v>
      </c>
      <c r="K615" s="142">
        <f t="shared" si="107"/>
        <v>3.6805555555555536E-2</v>
      </c>
      <c r="L615" s="140">
        <f>N615-M615</f>
        <v>0</v>
      </c>
      <c r="M615" s="143">
        <v>0.63055555555555554</v>
      </c>
      <c r="N615" s="143">
        <v>0.63055555555555554</v>
      </c>
      <c r="O615" s="3"/>
      <c r="P615" s="3"/>
      <c r="R615" s="52"/>
      <c r="S615" s="52"/>
      <c r="T615" s="52"/>
      <c r="U615" s="52"/>
      <c r="V615" s="52"/>
    </row>
    <row r="616" spans="1:22" hidden="1" outlineLevel="2">
      <c r="A616" s="38">
        <v>54</v>
      </c>
      <c r="B616" s="2" t="s">
        <v>768</v>
      </c>
      <c r="C616" s="38">
        <v>34</v>
      </c>
      <c r="D616" s="39" t="s">
        <v>801</v>
      </c>
      <c r="E616" s="115" t="s">
        <v>788</v>
      </c>
      <c r="F616" s="49"/>
      <c r="G616" s="141">
        <v>2.2999999999999998</v>
      </c>
      <c r="H616" s="141">
        <f t="shared" si="106"/>
        <v>13</v>
      </c>
      <c r="I616" s="50">
        <v>2.7777777777777776E-2</v>
      </c>
      <c r="J616" s="50">
        <f>J615+I616</f>
        <v>0.15972222222222221</v>
      </c>
      <c r="K616" s="142">
        <f t="shared" si="107"/>
        <v>2.2222222222222254E-2</v>
      </c>
      <c r="L616" s="140"/>
      <c r="M616" s="144">
        <v>0.65277777777777779</v>
      </c>
      <c r="N616" s="143"/>
      <c r="O616" s="3"/>
      <c r="P616" s="3"/>
      <c r="R616" s="52"/>
      <c r="S616" s="52"/>
      <c r="T616" s="52"/>
      <c r="U616" s="52"/>
      <c r="V616" s="52"/>
    </row>
    <row r="617" spans="1:22" hidden="1" outlineLevel="2">
      <c r="A617" s="38">
        <v>54</v>
      </c>
      <c r="B617" s="2" t="s">
        <v>768</v>
      </c>
      <c r="C617" s="38">
        <v>34</v>
      </c>
      <c r="D617" s="39" t="s">
        <v>801</v>
      </c>
      <c r="E617" s="117" t="s">
        <v>1993</v>
      </c>
      <c r="F617" s="69"/>
      <c r="G617" s="58"/>
      <c r="H617" s="58"/>
      <c r="I617" s="59"/>
      <c r="J617" s="59"/>
      <c r="K617" s="60"/>
      <c r="L617" s="61"/>
      <c r="M617" s="60"/>
      <c r="N617" s="60"/>
      <c r="O617" s="62"/>
      <c r="P617" s="62"/>
      <c r="R617" s="52">
        <v>1941</v>
      </c>
      <c r="S617" s="52">
        <v>659</v>
      </c>
      <c r="T617" s="52"/>
      <c r="U617" s="52"/>
      <c r="V617" s="52">
        <f>SUM(R617:U617)</f>
        <v>2600</v>
      </c>
    </row>
    <row r="618" spans="1:22" hidden="1" outlineLevel="2">
      <c r="A618" s="38">
        <v>54</v>
      </c>
      <c r="B618" s="2" t="s">
        <v>768</v>
      </c>
      <c r="C618" s="38">
        <v>34</v>
      </c>
      <c r="D618" s="39" t="s">
        <v>801</v>
      </c>
      <c r="E618" s="118" t="s">
        <v>1994</v>
      </c>
      <c r="F618" s="79"/>
      <c r="G618" s="63"/>
      <c r="H618" s="63"/>
      <c r="I618" s="64"/>
      <c r="J618" s="64"/>
      <c r="K618" s="65"/>
      <c r="L618" s="66"/>
      <c r="M618" s="65"/>
      <c r="N618" s="65"/>
      <c r="O618" s="67"/>
      <c r="P618" s="67"/>
      <c r="R618" s="54"/>
      <c r="S618" s="54"/>
      <c r="T618" s="54"/>
      <c r="U618" s="54"/>
      <c r="V618" s="54"/>
    </row>
    <row r="619" spans="1:22" hidden="1" outlineLevel="1" collapsed="1">
      <c r="A619" s="148" t="s">
        <v>2234</v>
      </c>
      <c r="B619" s="149"/>
      <c r="C619" s="150">
        <v>34</v>
      </c>
      <c r="D619" s="151" t="s">
        <v>801</v>
      </c>
      <c r="E619" s="152" t="s">
        <v>2181</v>
      </c>
      <c r="F619" s="748">
        <v>15.6</v>
      </c>
      <c r="G619" s="749">
        <f>SUBTOTAL(9,G610:G616)</f>
        <v>13</v>
      </c>
      <c r="H619" s="155"/>
      <c r="I619" s="156">
        <f>SUBTOTAL(9,I610:I616)</f>
        <v>0.15972222222222221</v>
      </c>
      <c r="J619" s="156"/>
      <c r="K619" s="157">
        <f>SUBTOTAL(9,K610:K616)</f>
        <v>0.16111111111111126</v>
      </c>
      <c r="L619" s="157">
        <f>SUBTOTAL(9,L610:L616)</f>
        <v>1.2499999999999845E-2</v>
      </c>
      <c r="M619" s="157">
        <f>M616-N610</f>
        <v>0.1736111111111111</v>
      </c>
      <c r="N619" s="158" t="s">
        <v>552</v>
      </c>
      <c r="O619" s="149" t="s">
        <v>577</v>
      </c>
      <c r="P619" s="149">
        <v>3</v>
      </c>
      <c r="R619" s="55">
        <f>SUM(R609:R618)</f>
        <v>1941</v>
      </c>
      <c r="S619" s="55">
        <f>SUM(S609:S618)</f>
        <v>659</v>
      </c>
      <c r="T619" s="55">
        <f>SUM(T609:T618)</f>
        <v>0</v>
      </c>
      <c r="U619" s="55">
        <f>SUM(U609:U618)</f>
        <v>0</v>
      </c>
      <c r="V619" s="55">
        <f>SUM(V609:V618)</f>
        <v>2600</v>
      </c>
    </row>
    <row r="620" spans="1:22" hidden="1" outlineLevel="2">
      <c r="A620" s="38">
        <v>55</v>
      </c>
      <c r="B620" s="2" t="s">
        <v>799</v>
      </c>
      <c r="C620" s="38">
        <v>35</v>
      </c>
      <c r="D620" s="39" t="s">
        <v>2130</v>
      </c>
      <c r="E620" s="745">
        <v>43334</v>
      </c>
      <c r="F620" s="117" t="s">
        <v>3793</v>
      </c>
      <c r="G620" s="58"/>
      <c r="H620" s="58"/>
      <c r="I620" s="59"/>
      <c r="J620" s="59"/>
      <c r="K620" s="60"/>
      <c r="L620" s="61"/>
      <c r="M620" s="60"/>
      <c r="N620" s="60"/>
      <c r="O620" s="68"/>
      <c r="P620" s="68"/>
      <c r="R620" s="47"/>
      <c r="S620" s="47"/>
      <c r="T620" s="47"/>
      <c r="U620" s="47"/>
      <c r="V620" s="47"/>
    </row>
    <row r="621" spans="1:22" hidden="1" outlineLevel="2">
      <c r="A621" s="38">
        <v>55</v>
      </c>
      <c r="B621" s="2" t="s">
        <v>768</v>
      </c>
      <c r="C621" s="38">
        <v>35</v>
      </c>
      <c r="D621" s="39" t="s">
        <v>1884</v>
      </c>
      <c r="E621" s="118" t="s">
        <v>3794</v>
      </c>
      <c r="F621" s="118"/>
      <c r="G621" s="63"/>
      <c r="H621" s="63"/>
      <c r="I621" s="64"/>
      <c r="J621" s="64"/>
      <c r="K621" s="65"/>
      <c r="L621" s="66"/>
      <c r="M621" s="65"/>
      <c r="N621" s="65"/>
      <c r="O621" s="67"/>
      <c r="P621" s="67"/>
      <c r="R621" s="52">
        <v>2222</v>
      </c>
      <c r="S621" s="52">
        <v>600</v>
      </c>
      <c r="T621" s="52"/>
      <c r="U621" s="52"/>
      <c r="V621" s="52">
        <f>SUM(R621:U621)</f>
        <v>2822</v>
      </c>
    </row>
    <row r="622" spans="1:22" hidden="1" outlineLevel="2">
      <c r="A622" s="38">
        <v>55</v>
      </c>
      <c r="B622" s="2" t="s">
        <v>768</v>
      </c>
      <c r="C622" s="38">
        <v>35</v>
      </c>
      <c r="D622" s="39" t="s">
        <v>1884</v>
      </c>
      <c r="E622" s="115" t="s">
        <v>3795</v>
      </c>
      <c r="F622" s="49">
        <v>1347.5</v>
      </c>
      <c r="G622" s="141"/>
      <c r="H622" s="141">
        <v>0</v>
      </c>
      <c r="I622" s="50"/>
      <c r="J622" s="50">
        <v>0</v>
      </c>
      <c r="K622" s="142"/>
      <c r="L622" s="140"/>
      <c r="M622" s="143"/>
      <c r="N622" s="144">
        <v>0.50277777777777777</v>
      </c>
      <c r="O622" s="3"/>
      <c r="P622" s="3"/>
      <c r="R622" s="52"/>
      <c r="S622" s="52">
        <v>1200</v>
      </c>
      <c r="T622" s="52"/>
      <c r="U622" s="52"/>
      <c r="V622" s="52">
        <f>SUM(R622:U622)</f>
        <v>1200</v>
      </c>
    </row>
    <row r="623" spans="1:22" hidden="1" outlineLevel="2">
      <c r="A623" s="38">
        <v>55</v>
      </c>
      <c r="B623" s="2" t="s">
        <v>768</v>
      </c>
      <c r="C623" s="38">
        <v>35</v>
      </c>
      <c r="D623" s="39" t="s">
        <v>1884</v>
      </c>
      <c r="E623" s="115" t="s">
        <v>3796</v>
      </c>
      <c r="F623" s="49">
        <v>1685</v>
      </c>
      <c r="G623" s="141">
        <v>1.4</v>
      </c>
      <c r="H623" s="141">
        <f>H622+G623</f>
        <v>1.4</v>
      </c>
      <c r="I623" s="50">
        <v>3.8194444444444441E-2</v>
      </c>
      <c r="J623" s="50">
        <f>J622+I623</f>
        <v>3.8194444444444441E-2</v>
      </c>
      <c r="K623" s="142">
        <f>M623-N622</f>
        <v>3.819444444444442E-2</v>
      </c>
      <c r="L623" s="140">
        <f>N623-M623</f>
        <v>4.1666666666667629E-3</v>
      </c>
      <c r="M623" s="143">
        <v>0.54097222222222219</v>
      </c>
      <c r="N623" s="143">
        <v>0.54513888888888895</v>
      </c>
      <c r="O623" s="3" t="s">
        <v>3799</v>
      </c>
      <c r="P623" s="3"/>
      <c r="R623" s="52"/>
      <c r="S623" s="52"/>
      <c r="T623" s="52"/>
      <c r="U623" s="52"/>
      <c r="V623" s="52"/>
    </row>
    <row r="624" spans="1:22" hidden="1" outlineLevel="2">
      <c r="A624" s="38">
        <v>55</v>
      </c>
      <c r="B624" s="2" t="s">
        <v>768</v>
      </c>
      <c r="C624" s="38">
        <v>35</v>
      </c>
      <c r="D624" s="39" t="s">
        <v>1884</v>
      </c>
      <c r="E624" s="115" t="s">
        <v>3800</v>
      </c>
      <c r="F624" s="49">
        <v>1821.5</v>
      </c>
      <c r="G624" s="141">
        <v>1</v>
      </c>
      <c r="H624" s="141">
        <f>H623+G624</f>
        <v>2.4</v>
      </c>
      <c r="I624" s="50">
        <v>4.1666666666666664E-2</v>
      </c>
      <c r="J624" s="50">
        <f>J623+I624</f>
        <v>7.9861111111111105E-2</v>
      </c>
      <c r="K624" s="142">
        <f>M624-N623</f>
        <v>4.166666666666663E-2</v>
      </c>
      <c r="L624" s="140">
        <f>N624-M624</f>
        <v>6.9444444444444198E-3</v>
      </c>
      <c r="M624" s="143">
        <v>0.58680555555555558</v>
      </c>
      <c r="N624" s="143">
        <v>0.59375</v>
      </c>
      <c r="O624" s="3" t="s">
        <v>3801</v>
      </c>
      <c r="P624" s="3"/>
      <c r="R624" s="52"/>
      <c r="S624" s="52"/>
      <c r="T624" s="52"/>
      <c r="U624" s="52"/>
      <c r="V624" s="52"/>
    </row>
    <row r="625" spans="1:27" hidden="1" outlineLevel="2">
      <c r="A625" s="38">
        <v>55</v>
      </c>
      <c r="B625" s="2" t="s">
        <v>768</v>
      </c>
      <c r="C625" s="38">
        <v>35</v>
      </c>
      <c r="D625" s="39" t="s">
        <v>1884</v>
      </c>
      <c r="E625" s="115" t="s">
        <v>3797</v>
      </c>
      <c r="F625" s="49">
        <v>1827.6</v>
      </c>
      <c r="G625" s="141">
        <v>0.2</v>
      </c>
      <c r="H625" s="141">
        <f>H624+G625</f>
        <v>2.6</v>
      </c>
      <c r="I625" s="50">
        <v>6.9444444444444441E-3</v>
      </c>
      <c r="J625" s="50">
        <f>J624+I625</f>
        <v>8.6805555555555552E-2</v>
      </c>
      <c r="K625" s="142">
        <f>M625-N624</f>
        <v>3.4722222222222099E-3</v>
      </c>
      <c r="L625" s="140">
        <f>N625-M625</f>
        <v>4.1666666666666519E-3</v>
      </c>
      <c r="M625" s="143">
        <v>0.59722222222222221</v>
      </c>
      <c r="N625" s="143">
        <v>0.60138888888888886</v>
      </c>
      <c r="O625" s="752" t="s">
        <v>3802</v>
      </c>
      <c r="P625" s="3"/>
      <c r="R625" s="52"/>
      <c r="S625" s="52"/>
      <c r="T625" s="52"/>
      <c r="U625" s="52"/>
      <c r="V625" s="52"/>
    </row>
    <row r="626" spans="1:27" hidden="1" outlineLevel="2">
      <c r="A626" s="38">
        <v>55</v>
      </c>
      <c r="B626" s="2" t="s">
        <v>768</v>
      </c>
      <c r="C626" s="38">
        <v>35</v>
      </c>
      <c r="D626" s="39" t="s">
        <v>1884</v>
      </c>
      <c r="E626" s="115" t="s">
        <v>3694</v>
      </c>
      <c r="F626" s="49">
        <v>1803.8</v>
      </c>
      <c r="G626" s="141">
        <v>0.6</v>
      </c>
      <c r="H626" s="141">
        <f>H625+G626</f>
        <v>3.2</v>
      </c>
      <c r="I626" s="50">
        <v>6.9444444444444441E-3</v>
      </c>
      <c r="J626" s="50">
        <f>J625+I626</f>
        <v>9.375E-2</v>
      </c>
      <c r="K626" s="142">
        <f>M626-N625</f>
        <v>6.2500000000000888E-3</v>
      </c>
      <c r="L626" s="140">
        <f>N626-M626</f>
        <v>0</v>
      </c>
      <c r="M626" s="143">
        <v>0.60763888888888895</v>
      </c>
      <c r="N626" s="143">
        <v>0.60763888888888895</v>
      </c>
      <c r="O626" s="3"/>
      <c r="P626" s="3"/>
      <c r="R626" s="52"/>
      <c r="S626" s="52"/>
      <c r="T626" s="52"/>
      <c r="U626" s="52"/>
      <c r="V626" s="52"/>
    </row>
    <row r="627" spans="1:27" hidden="1" outlineLevel="2">
      <c r="A627" s="38">
        <v>55</v>
      </c>
      <c r="B627" s="2" t="s">
        <v>768</v>
      </c>
      <c r="C627" s="38">
        <v>35</v>
      </c>
      <c r="D627" s="39" t="s">
        <v>3803</v>
      </c>
      <c r="E627" s="115" t="s">
        <v>3804</v>
      </c>
      <c r="F627" s="49">
        <v>1180</v>
      </c>
      <c r="G627" s="141">
        <v>4.5</v>
      </c>
      <c r="H627" s="141">
        <f>H626+G627</f>
        <v>7.7</v>
      </c>
      <c r="I627" s="50">
        <v>5.2083333333333336E-2</v>
      </c>
      <c r="J627" s="50">
        <f>J626+I627</f>
        <v>0.14583333333333334</v>
      </c>
      <c r="K627" s="142">
        <f>M627-N626</f>
        <v>9.3055555555555447E-2</v>
      </c>
      <c r="L627" s="140"/>
      <c r="M627" s="144">
        <v>0.7006944444444444</v>
      </c>
      <c r="N627" s="143"/>
      <c r="O627" s="3"/>
      <c r="P627" s="3"/>
      <c r="R627" s="52"/>
      <c r="S627" s="52"/>
      <c r="T627" s="52"/>
      <c r="U627" s="52"/>
      <c r="V627" s="52"/>
    </row>
    <row r="628" spans="1:27" hidden="1" outlineLevel="2">
      <c r="A628" s="38">
        <v>55</v>
      </c>
      <c r="B628" s="2" t="s">
        <v>768</v>
      </c>
      <c r="C628" s="38">
        <v>35</v>
      </c>
      <c r="D628" s="39" t="s">
        <v>1884</v>
      </c>
      <c r="E628" s="118" t="s">
        <v>3798</v>
      </c>
      <c r="F628" s="79"/>
      <c r="G628" s="63"/>
      <c r="H628" s="63"/>
      <c r="I628" s="64"/>
      <c r="J628" s="64"/>
      <c r="K628" s="65"/>
      <c r="L628" s="66"/>
      <c r="M628" s="65"/>
      <c r="N628" s="65"/>
      <c r="O628" s="67"/>
      <c r="P628" s="67"/>
      <c r="R628" s="54"/>
      <c r="S628" s="54"/>
      <c r="T628" s="54"/>
      <c r="U628" s="54"/>
      <c r="V628" s="54"/>
    </row>
    <row r="629" spans="1:27" hidden="1" outlineLevel="1" collapsed="1">
      <c r="A629" s="148" t="s">
        <v>2131</v>
      </c>
      <c r="B629" s="149"/>
      <c r="C629" s="150">
        <v>35</v>
      </c>
      <c r="D629" s="151" t="s">
        <v>2235</v>
      </c>
      <c r="E629" s="750">
        <v>43334</v>
      </c>
      <c r="F629" s="748">
        <v>7.7</v>
      </c>
      <c r="G629" s="749">
        <f>SUBTOTAL(9,G622:G627)</f>
        <v>7.7</v>
      </c>
      <c r="H629" s="155"/>
      <c r="I629" s="156">
        <f>SUBTOTAL(9,I622:I627)</f>
        <v>0.14583333333333334</v>
      </c>
      <c r="J629" s="156"/>
      <c r="K629" s="157">
        <f>SUBTOTAL(9,K622:K627)</f>
        <v>0.1826388888888888</v>
      </c>
      <c r="L629" s="157">
        <f>SUBTOTAL(9,L622:L627)</f>
        <v>1.5277777777777835E-2</v>
      </c>
      <c r="M629" s="157">
        <f>M627-N622</f>
        <v>0.19791666666666663</v>
      </c>
      <c r="N629" s="158" t="s">
        <v>552</v>
      </c>
      <c r="O629" s="149" t="s">
        <v>682</v>
      </c>
      <c r="P629" s="149">
        <v>3</v>
      </c>
      <c r="R629" s="55">
        <f>SUM(R620:R628)</f>
        <v>2222</v>
      </c>
      <c r="S629" s="55">
        <f>SUM(S620:S628)</f>
        <v>1800</v>
      </c>
      <c r="T629" s="55">
        <f>SUM(T620:T628)</f>
        <v>0</v>
      </c>
      <c r="U629" s="55">
        <f>SUM(U620:U628)</f>
        <v>0</v>
      </c>
      <c r="V629" s="55">
        <f>SUM(V620:V628)</f>
        <v>4022</v>
      </c>
    </row>
    <row r="630" spans="1:27" collapsed="1">
      <c r="A630" s="70"/>
      <c r="B630" s="5" t="s">
        <v>799</v>
      </c>
      <c r="C630" s="14">
        <v>35</v>
      </c>
      <c r="D630" s="6" t="s">
        <v>768</v>
      </c>
      <c r="E630" s="159">
        <v>346.8</v>
      </c>
      <c r="F630" s="109" t="s">
        <v>1497</v>
      </c>
      <c r="G630" s="147">
        <f>SUBTOTAL(9,G261:G629)</f>
        <v>399.80000000000007</v>
      </c>
      <c r="H630" s="147"/>
      <c r="I630" s="71">
        <f>SUBTOTAL(9,I261:I629)</f>
        <v>5.6423611111111125</v>
      </c>
      <c r="J630" s="72"/>
      <c r="K630" s="145">
        <f>SUBTOTAL(9,K261:K629)</f>
        <v>5.1840277777777786</v>
      </c>
      <c r="L630" s="145">
        <f>SUBTOTAL(9,L261:L629)</f>
        <v>0.50972222222222197</v>
      </c>
      <c r="M630" s="145">
        <f>K630+L630</f>
        <v>5.6937500000000005</v>
      </c>
      <c r="N630" s="146" t="s">
        <v>552</v>
      </c>
      <c r="O630" s="5">
        <f>COUNTA(O271,O284,O296,O308,O318,O328,O340,O349,O359,O369,O379,O388,O398,O410,O418,O425,O438,O451,O460,O472,O483,O490,O504,O516,O527,O537,O546,O558,O574,O584,O596,O608,O619,O629)</f>
        <v>34</v>
      </c>
      <c r="P630" s="5"/>
      <c r="R630" s="55">
        <f>SUM(R261:R629)/2</f>
        <v>69709</v>
      </c>
      <c r="S630" s="55">
        <f>SUM(S261:S629)/2</f>
        <v>8328</v>
      </c>
      <c r="T630" s="55">
        <f>SUM(T261:T629)/2</f>
        <v>8160</v>
      </c>
      <c r="U630" s="55">
        <f>SUM(U261:U629)/2</f>
        <v>13160</v>
      </c>
      <c r="V630" s="55">
        <f>SUM(V261:V629)/2</f>
        <v>99357</v>
      </c>
    </row>
    <row r="631" spans="1:27" hidden="1" outlineLevel="2">
      <c r="A631" s="38">
        <v>56</v>
      </c>
      <c r="B631" s="2" t="s">
        <v>2327</v>
      </c>
      <c r="C631" s="38">
        <v>1</v>
      </c>
      <c r="D631" s="39" t="s">
        <v>2328</v>
      </c>
      <c r="E631" s="897">
        <v>43684</v>
      </c>
      <c r="F631" s="111" t="s">
        <v>4510</v>
      </c>
      <c r="G631" s="58"/>
      <c r="H631" s="58"/>
      <c r="I631" s="59"/>
      <c r="J631" s="59"/>
      <c r="K631" s="60"/>
      <c r="L631" s="61"/>
      <c r="M631" s="60"/>
      <c r="N631" s="60"/>
      <c r="O631" s="68"/>
      <c r="P631" s="68"/>
      <c r="R631" s="47"/>
      <c r="S631" s="47"/>
      <c r="T631" s="47"/>
      <c r="U631" s="47"/>
      <c r="V631" s="47"/>
    </row>
    <row r="632" spans="1:27" hidden="1" outlineLevel="2">
      <c r="A632" s="38">
        <v>55</v>
      </c>
      <c r="B632" s="2" t="s">
        <v>2327</v>
      </c>
      <c r="C632" s="38">
        <v>1</v>
      </c>
      <c r="D632" s="39" t="s">
        <v>2328</v>
      </c>
      <c r="E632" s="883" t="s">
        <v>2108</v>
      </c>
      <c r="F632" s="747" t="s">
        <v>4625</v>
      </c>
      <c r="G632" s="73"/>
      <c r="H632" s="73"/>
      <c r="I632" s="74"/>
      <c r="J632" s="74"/>
      <c r="K632" s="75"/>
      <c r="L632" s="76"/>
      <c r="M632" s="75"/>
      <c r="N632" s="75"/>
      <c r="O632" s="77"/>
      <c r="P632" s="77"/>
      <c r="R632" s="52">
        <v>4106</v>
      </c>
      <c r="S632" s="52"/>
      <c r="T632" s="52"/>
      <c r="U632" s="52">
        <v>14270</v>
      </c>
      <c r="V632" s="52">
        <f>SUM(R632:U632)</f>
        <v>18376</v>
      </c>
    </row>
    <row r="633" spans="1:27" hidden="1" outlineLevel="2">
      <c r="A633" s="38">
        <v>56</v>
      </c>
      <c r="B633" s="2" t="s">
        <v>2327</v>
      </c>
      <c r="C633" s="38">
        <v>1</v>
      </c>
      <c r="D633" s="39" t="s">
        <v>2328</v>
      </c>
      <c r="E633" s="53" t="s">
        <v>4154</v>
      </c>
      <c r="F633" s="49">
        <v>638.5</v>
      </c>
      <c r="G633" s="886"/>
      <c r="H633" s="886">
        <v>0</v>
      </c>
      <c r="I633" s="866"/>
      <c r="J633" s="866">
        <v>0</v>
      </c>
      <c r="K633" s="139"/>
      <c r="L633" s="140"/>
      <c r="M633" s="143"/>
      <c r="N633" s="144">
        <v>0.46249999999999997</v>
      </c>
      <c r="O633" s="3"/>
      <c r="P633" s="3"/>
      <c r="R633" s="52"/>
      <c r="S633" s="52"/>
      <c r="T633" s="52"/>
      <c r="U633" s="52"/>
      <c r="V633" s="52"/>
      <c r="X633" s="864"/>
      <c r="Y633" s="864"/>
      <c r="Z633" s="864"/>
      <c r="AA633" s="864"/>
    </row>
    <row r="634" spans="1:27" hidden="1" outlineLevel="2">
      <c r="A634" s="38">
        <v>56</v>
      </c>
      <c r="B634" s="2" t="s">
        <v>2327</v>
      </c>
      <c r="C634" s="38">
        <v>1</v>
      </c>
      <c r="D634" s="39" t="s">
        <v>2328</v>
      </c>
      <c r="E634" s="53" t="s">
        <v>4155</v>
      </c>
      <c r="F634" s="49">
        <v>640.79999999999995</v>
      </c>
      <c r="G634" s="886">
        <v>0.9</v>
      </c>
      <c r="H634" s="886">
        <f t="shared" ref="H634:H645" si="108">H633+G634</f>
        <v>0.9</v>
      </c>
      <c r="I634" s="866">
        <v>1.0416666666666666E-2</v>
      </c>
      <c r="J634" s="866">
        <f t="shared" ref="J634:J645" si="109">J633+I634</f>
        <v>1.0416666666666666E-2</v>
      </c>
      <c r="K634" s="142">
        <f t="shared" ref="K634:K645" si="110">M634-N633</f>
        <v>8.3333333333334147E-3</v>
      </c>
      <c r="L634" s="140">
        <f t="shared" ref="L634:L639" si="111">N634-M634</f>
        <v>0</v>
      </c>
      <c r="M634" s="143">
        <v>0.47083333333333338</v>
      </c>
      <c r="N634" s="888">
        <v>0.47083333333333338</v>
      </c>
      <c r="O634" s="3"/>
      <c r="P634" s="3"/>
      <c r="R634" s="52"/>
      <c r="S634" s="52"/>
      <c r="T634" s="52"/>
      <c r="U634" s="52"/>
      <c r="V634" s="52"/>
      <c r="X634" s="864"/>
      <c r="Y634" s="864"/>
      <c r="Z634" s="864"/>
      <c r="AA634" s="864"/>
    </row>
    <row r="635" spans="1:27" hidden="1" outlineLevel="2">
      <c r="A635" s="38">
        <v>56</v>
      </c>
      <c r="B635" s="2" t="s">
        <v>2329</v>
      </c>
      <c r="C635" s="38">
        <v>1</v>
      </c>
      <c r="D635" s="39" t="s">
        <v>2328</v>
      </c>
      <c r="E635" s="53" t="s">
        <v>4156</v>
      </c>
      <c r="F635" s="49">
        <v>662.5</v>
      </c>
      <c r="G635" s="886">
        <v>1.3</v>
      </c>
      <c r="H635" s="886">
        <f t="shared" si="108"/>
        <v>2.2000000000000002</v>
      </c>
      <c r="I635" s="866">
        <v>1.3888888888888888E-2</v>
      </c>
      <c r="J635" s="866">
        <f t="shared" si="109"/>
        <v>2.4305555555555552E-2</v>
      </c>
      <c r="K635" s="142">
        <f t="shared" si="110"/>
        <v>1.4583333333333282E-2</v>
      </c>
      <c r="L635" s="140">
        <f t="shared" si="111"/>
        <v>6.9444444444444198E-4</v>
      </c>
      <c r="M635" s="888">
        <v>0.48541666666666666</v>
      </c>
      <c r="N635" s="143">
        <v>0.4861111111111111</v>
      </c>
      <c r="O635" s="3"/>
      <c r="P635" s="3"/>
      <c r="R635" s="52"/>
      <c r="S635" s="52"/>
      <c r="T635" s="52"/>
      <c r="U635" s="52"/>
      <c r="V635" s="52"/>
      <c r="X635" s="864"/>
      <c r="Y635" s="864"/>
      <c r="Z635" s="864"/>
      <c r="AA635" s="864"/>
    </row>
    <row r="636" spans="1:27" hidden="1" outlineLevel="2">
      <c r="A636" s="38">
        <v>56</v>
      </c>
      <c r="B636" s="2" t="s">
        <v>2327</v>
      </c>
      <c r="C636" s="38">
        <v>1</v>
      </c>
      <c r="D636" s="39" t="s">
        <v>2328</v>
      </c>
      <c r="E636" s="53" t="s">
        <v>4514</v>
      </c>
      <c r="F636" s="49">
        <v>690.1</v>
      </c>
      <c r="G636" s="886">
        <v>1.3</v>
      </c>
      <c r="H636" s="886">
        <f t="shared" si="108"/>
        <v>3.5</v>
      </c>
      <c r="I636" s="866">
        <v>1.3888888888888888E-2</v>
      </c>
      <c r="J636" s="866">
        <f t="shared" si="109"/>
        <v>3.8194444444444441E-2</v>
      </c>
      <c r="K636" s="142">
        <f t="shared" si="110"/>
        <v>1.4583333333333337E-2</v>
      </c>
      <c r="L636" s="140">
        <f t="shared" si="111"/>
        <v>0</v>
      </c>
      <c r="M636" s="143">
        <v>0.50069444444444444</v>
      </c>
      <c r="N636" s="143">
        <v>0.50069444444444444</v>
      </c>
      <c r="O636" s="3"/>
      <c r="P636" s="3"/>
      <c r="R636" s="52"/>
      <c r="S636" s="52"/>
      <c r="T636" s="52"/>
      <c r="U636" s="52"/>
      <c r="V636" s="52"/>
      <c r="X636" s="864"/>
      <c r="Y636" s="864"/>
      <c r="Z636" s="864"/>
      <c r="AA636" s="864"/>
    </row>
    <row r="637" spans="1:27" hidden="1" outlineLevel="2">
      <c r="A637" s="38">
        <v>56</v>
      </c>
      <c r="B637" s="2" t="s">
        <v>2327</v>
      </c>
      <c r="C637" s="38">
        <v>1</v>
      </c>
      <c r="D637" s="39" t="s">
        <v>2328</v>
      </c>
      <c r="E637" s="53" t="s">
        <v>4157</v>
      </c>
      <c r="F637" s="49">
        <v>752.4</v>
      </c>
      <c r="G637" s="886">
        <v>2</v>
      </c>
      <c r="H637" s="886">
        <f t="shared" si="108"/>
        <v>5.5</v>
      </c>
      <c r="I637" s="866">
        <v>2.0833333333333332E-2</v>
      </c>
      <c r="J637" s="866">
        <f t="shared" si="109"/>
        <v>5.9027777777777776E-2</v>
      </c>
      <c r="K637" s="142">
        <f t="shared" si="110"/>
        <v>2.083333333333337E-2</v>
      </c>
      <c r="L637" s="140">
        <f t="shared" si="111"/>
        <v>2.0833333333333259E-3</v>
      </c>
      <c r="M637" s="143">
        <v>0.52152777777777781</v>
      </c>
      <c r="N637" s="143">
        <v>0.52361111111111114</v>
      </c>
      <c r="O637" s="863"/>
      <c r="P637" s="3"/>
      <c r="R637" s="52"/>
      <c r="S637" s="52"/>
      <c r="T637" s="52"/>
      <c r="U637" s="52"/>
      <c r="V637" s="52"/>
      <c r="X637" s="864"/>
      <c r="Y637" s="864"/>
      <c r="Z637" s="864"/>
      <c r="AA637" s="864"/>
    </row>
    <row r="638" spans="1:27" hidden="1" outlineLevel="2">
      <c r="A638" s="38">
        <v>56</v>
      </c>
      <c r="B638" s="2" t="s">
        <v>2327</v>
      </c>
      <c r="C638" s="38">
        <v>1</v>
      </c>
      <c r="D638" s="39" t="s">
        <v>2328</v>
      </c>
      <c r="E638" s="53" t="s">
        <v>4514</v>
      </c>
      <c r="F638" s="49">
        <v>690.1</v>
      </c>
      <c r="G638" s="886">
        <v>2</v>
      </c>
      <c r="H638" s="886">
        <f t="shared" si="108"/>
        <v>7.5</v>
      </c>
      <c r="I638" s="866">
        <v>2.0833333333333332E-2</v>
      </c>
      <c r="J638" s="866">
        <f t="shared" si="109"/>
        <v>7.9861111111111105E-2</v>
      </c>
      <c r="K638" s="142">
        <f t="shared" si="110"/>
        <v>1.5277777777777724E-2</v>
      </c>
      <c r="L638" s="140">
        <f t="shared" si="111"/>
        <v>6.9444444444444198E-4</v>
      </c>
      <c r="M638" s="143">
        <v>0.53888888888888886</v>
      </c>
      <c r="N638" s="143">
        <v>0.5395833333333333</v>
      </c>
      <c r="O638" s="3"/>
      <c r="P638" s="3"/>
      <c r="R638" s="52"/>
      <c r="S638" s="52"/>
      <c r="T638" s="52"/>
      <c r="U638" s="52"/>
      <c r="V638" s="52"/>
      <c r="X638" s="864"/>
      <c r="Y638" s="864"/>
      <c r="Z638" s="864"/>
      <c r="AA638" s="864"/>
    </row>
    <row r="639" spans="1:27" hidden="1" outlineLevel="2">
      <c r="A639" s="38">
        <v>56</v>
      </c>
      <c r="B639" s="2" t="s">
        <v>2327</v>
      </c>
      <c r="C639" s="38">
        <v>1</v>
      </c>
      <c r="D639" s="39" t="s">
        <v>2328</v>
      </c>
      <c r="E639" s="53" t="s">
        <v>4158</v>
      </c>
      <c r="F639" s="49">
        <v>1027.0999999999999</v>
      </c>
      <c r="G639" s="886">
        <v>3.9</v>
      </c>
      <c r="H639" s="886">
        <f t="shared" si="108"/>
        <v>11.4</v>
      </c>
      <c r="I639" s="866">
        <v>4.8611111111111112E-2</v>
      </c>
      <c r="J639" s="866">
        <f t="shared" si="109"/>
        <v>0.12847222222222221</v>
      </c>
      <c r="K639" s="142">
        <f t="shared" si="110"/>
        <v>4.9305555555555602E-2</v>
      </c>
      <c r="L639" s="140">
        <f t="shared" si="111"/>
        <v>2.0833333333333259E-3</v>
      </c>
      <c r="M639" s="143">
        <v>0.58888888888888891</v>
      </c>
      <c r="N639" s="143">
        <v>0.59097222222222223</v>
      </c>
      <c r="O639" s="48"/>
      <c r="P639" s="48"/>
      <c r="R639" s="52"/>
      <c r="S639" s="52"/>
      <c r="T639" s="52"/>
      <c r="U639" s="52"/>
      <c r="V639" s="52"/>
      <c r="X639" s="864"/>
      <c r="Y639" s="864"/>
      <c r="Z639" s="864"/>
      <c r="AA639" s="864"/>
    </row>
    <row r="640" spans="1:27" hidden="1" outlineLevel="2">
      <c r="A640" s="38">
        <v>56</v>
      </c>
      <c r="B640" s="2" t="s">
        <v>2327</v>
      </c>
      <c r="C640" s="38">
        <v>1</v>
      </c>
      <c r="D640" s="39" t="s">
        <v>2328</v>
      </c>
      <c r="E640" s="53" t="s">
        <v>4505</v>
      </c>
      <c r="F640" s="49">
        <v>1272.5</v>
      </c>
      <c r="G640" s="886">
        <v>1.5</v>
      </c>
      <c r="H640" s="886">
        <f t="shared" si="108"/>
        <v>12.9</v>
      </c>
      <c r="I640" s="866">
        <v>4.1666666666666664E-2</v>
      </c>
      <c r="J640" s="866">
        <f t="shared" si="109"/>
        <v>0.17013888888888887</v>
      </c>
      <c r="K640" s="142">
        <f t="shared" si="110"/>
        <v>4.6527777777777835E-2</v>
      </c>
      <c r="L640" s="140">
        <f>N640-M640</f>
        <v>6.9444444444433095E-4</v>
      </c>
      <c r="M640" s="143">
        <v>0.63750000000000007</v>
      </c>
      <c r="N640" s="143">
        <v>0.6381944444444444</v>
      </c>
      <c r="O640" s="48" t="s">
        <v>4509</v>
      </c>
      <c r="P640" s="48"/>
      <c r="R640" s="52"/>
      <c r="S640" s="52"/>
      <c r="T640" s="52"/>
      <c r="U640" s="52"/>
      <c r="V640" s="52"/>
      <c r="X640" s="864"/>
      <c r="Y640" s="864"/>
      <c r="Z640" s="864"/>
      <c r="AA640" s="864"/>
    </row>
    <row r="641" spans="1:27" hidden="1" outlineLevel="2">
      <c r="A641" s="38">
        <v>56</v>
      </c>
      <c r="B641" s="2" t="s">
        <v>2327</v>
      </c>
      <c r="C641" s="38">
        <v>1</v>
      </c>
      <c r="D641" s="39" t="s">
        <v>2328</v>
      </c>
      <c r="E641" s="53" t="s">
        <v>4158</v>
      </c>
      <c r="F641" s="49">
        <v>1027.0999999999999</v>
      </c>
      <c r="G641" s="886">
        <v>1.5</v>
      </c>
      <c r="H641" s="886">
        <f t="shared" si="108"/>
        <v>14.4</v>
      </c>
      <c r="I641" s="866">
        <v>2.7777777777777776E-2</v>
      </c>
      <c r="J641" s="866">
        <f t="shared" si="109"/>
        <v>0.19791666666666663</v>
      </c>
      <c r="K641" s="142">
        <f t="shared" si="110"/>
        <v>3.3333333333333437E-2</v>
      </c>
      <c r="L641" s="140">
        <f>N641-M641</f>
        <v>0</v>
      </c>
      <c r="M641" s="143">
        <v>0.67152777777777783</v>
      </c>
      <c r="N641" s="143">
        <v>0.67152777777777783</v>
      </c>
      <c r="O641" s="48"/>
      <c r="P641" s="48"/>
      <c r="R641" s="52"/>
      <c r="S641" s="52"/>
      <c r="T641" s="52"/>
      <c r="U641" s="52"/>
      <c r="V641" s="52"/>
      <c r="X641" s="864"/>
      <c r="Y641" s="864"/>
      <c r="Z641" s="864"/>
      <c r="AA641" s="864"/>
    </row>
    <row r="642" spans="1:27" hidden="1" outlineLevel="2">
      <c r="A642" s="38">
        <v>56</v>
      </c>
      <c r="B642" s="2" t="s">
        <v>2327</v>
      </c>
      <c r="C642" s="38">
        <v>1</v>
      </c>
      <c r="D642" s="39" t="s">
        <v>2328</v>
      </c>
      <c r="E642" s="53" t="s">
        <v>4159</v>
      </c>
      <c r="F642" s="49">
        <v>861.2</v>
      </c>
      <c r="G642" s="886">
        <v>2</v>
      </c>
      <c r="H642" s="886">
        <f t="shared" si="108"/>
        <v>16.399999999999999</v>
      </c>
      <c r="I642" s="866">
        <v>2.0833333333333332E-2</v>
      </c>
      <c r="J642" s="866">
        <f t="shared" si="109"/>
        <v>0.21874999999999997</v>
      </c>
      <c r="K642" s="142">
        <f t="shared" si="110"/>
        <v>2.2916666666666696E-2</v>
      </c>
      <c r="L642" s="140">
        <f>N642-M642</f>
        <v>0</v>
      </c>
      <c r="M642" s="143">
        <v>0.69444444444444453</v>
      </c>
      <c r="N642" s="143">
        <v>0.69444444444444453</v>
      </c>
      <c r="O642" s="48"/>
      <c r="P642" s="48"/>
      <c r="R642" s="52"/>
      <c r="S642" s="52"/>
      <c r="T642" s="52"/>
      <c r="U642" s="52"/>
      <c r="V642" s="52"/>
      <c r="X642" s="864"/>
      <c r="Y642" s="864"/>
      <c r="Z642" s="864"/>
      <c r="AA642" s="864"/>
    </row>
    <row r="643" spans="1:27" hidden="1" outlineLevel="2">
      <c r="A643" s="38">
        <v>56</v>
      </c>
      <c r="B643" s="2" t="s">
        <v>2327</v>
      </c>
      <c r="C643" s="38">
        <v>1</v>
      </c>
      <c r="D643" s="39" t="s">
        <v>2328</v>
      </c>
      <c r="E643" s="53" t="s">
        <v>4160</v>
      </c>
      <c r="F643" s="49">
        <v>982.3</v>
      </c>
      <c r="G643" s="886">
        <v>0.4</v>
      </c>
      <c r="H643" s="886">
        <f t="shared" si="108"/>
        <v>16.799999999999997</v>
      </c>
      <c r="I643" s="866">
        <v>1.0416666666666666E-2</v>
      </c>
      <c r="J643" s="866">
        <f t="shared" si="109"/>
        <v>0.22916666666666663</v>
      </c>
      <c r="K643" s="142">
        <f t="shared" si="110"/>
        <v>3.4722222222220989E-3</v>
      </c>
      <c r="L643" s="140">
        <f>N643-M643</f>
        <v>0</v>
      </c>
      <c r="M643" s="143">
        <v>0.69791666666666663</v>
      </c>
      <c r="N643" s="143">
        <v>0.69791666666666663</v>
      </c>
      <c r="O643" s="48"/>
      <c r="P643" s="48"/>
      <c r="R643" s="52"/>
      <c r="S643" s="52"/>
      <c r="T643" s="52"/>
      <c r="U643" s="52"/>
      <c r="V643" s="52"/>
      <c r="X643" s="864"/>
      <c r="Y643" s="864"/>
      <c r="Z643" s="864"/>
      <c r="AA643" s="864"/>
    </row>
    <row r="644" spans="1:27" hidden="1" outlineLevel="2">
      <c r="A644" s="38">
        <v>56</v>
      </c>
      <c r="B644" s="2" t="s">
        <v>2327</v>
      </c>
      <c r="C644" s="38">
        <v>1</v>
      </c>
      <c r="D644" s="39" t="s">
        <v>2328</v>
      </c>
      <c r="E644" s="53" t="s">
        <v>4159</v>
      </c>
      <c r="F644" s="49">
        <v>861.2</v>
      </c>
      <c r="G644" s="886">
        <v>0.4</v>
      </c>
      <c r="H644" s="886">
        <f t="shared" si="108"/>
        <v>17.199999999999996</v>
      </c>
      <c r="I644" s="866">
        <v>6.9444444444444441E-3</v>
      </c>
      <c r="J644" s="866">
        <f t="shared" si="109"/>
        <v>0.23611111111111108</v>
      </c>
      <c r="K644" s="142">
        <f t="shared" si="110"/>
        <v>1.388888888888884E-2</v>
      </c>
      <c r="L644" s="140">
        <f>N644-M644</f>
        <v>0</v>
      </c>
      <c r="M644" s="143">
        <v>0.71180555555555547</v>
      </c>
      <c r="N644" s="143">
        <v>0.71180555555555547</v>
      </c>
      <c r="O644" s="48"/>
      <c r="P644" s="48"/>
      <c r="R644" s="52"/>
      <c r="S644" s="52"/>
      <c r="T644" s="52"/>
      <c r="U644" s="52"/>
      <c r="V644" s="52"/>
      <c r="X644" s="864"/>
      <c r="Y644" s="864"/>
      <c r="Z644" s="864"/>
      <c r="AA644" s="864"/>
    </row>
    <row r="645" spans="1:27" hidden="1" outlineLevel="2">
      <c r="A645" s="38">
        <v>56</v>
      </c>
      <c r="B645" s="2" t="s">
        <v>2327</v>
      </c>
      <c r="C645" s="38">
        <v>1</v>
      </c>
      <c r="D645" s="39" t="s">
        <v>2328</v>
      </c>
      <c r="E645" s="53" t="s">
        <v>4161</v>
      </c>
      <c r="F645" s="49">
        <v>827.2</v>
      </c>
      <c r="G645" s="886">
        <v>0.2</v>
      </c>
      <c r="H645" s="886">
        <f t="shared" si="108"/>
        <v>17.399999999999995</v>
      </c>
      <c r="I645" s="866">
        <v>3.472222222222222E-3</v>
      </c>
      <c r="J645" s="866">
        <f t="shared" si="109"/>
        <v>0.23958333333333329</v>
      </c>
      <c r="K645" s="142">
        <f t="shared" si="110"/>
        <v>3.4722222222223209E-3</v>
      </c>
      <c r="L645" s="140"/>
      <c r="M645" s="911">
        <v>0.71527777777777779</v>
      </c>
      <c r="N645" s="143"/>
      <c r="O645" s="48" t="s">
        <v>4504</v>
      </c>
      <c r="P645" s="3"/>
      <c r="R645" s="52"/>
      <c r="S645" s="52"/>
      <c r="T645" s="52"/>
      <c r="U645" s="52"/>
      <c r="V645" s="52"/>
      <c r="X645" s="864"/>
      <c r="Y645" s="864"/>
      <c r="Z645" s="864"/>
      <c r="AA645" s="864"/>
    </row>
    <row r="646" spans="1:27" hidden="1" outlineLevel="2">
      <c r="A646" s="38">
        <v>55</v>
      </c>
      <c r="B646" s="2" t="s">
        <v>2327</v>
      </c>
      <c r="C646" s="38">
        <v>1</v>
      </c>
      <c r="D646" s="39" t="s">
        <v>2328</v>
      </c>
      <c r="E646" s="118"/>
      <c r="F646" s="792" t="s">
        <v>4563</v>
      </c>
      <c r="G646" s="63"/>
      <c r="H646" s="63"/>
      <c r="I646" s="64"/>
      <c r="J646" s="64"/>
      <c r="K646" s="65"/>
      <c r="L646" s="66"/>
      <c r="M646" s="65"/>
      <c r="N646" s="65"/>
      <c r="O646" s="67"/>
      <c r="P646" s="67"/>
      <c r="R646" s="54"/>
      <c r="S646" s="54"/>
      <c r="T646" s="54"/>
      <c r="U646" s="54"/>
      <c r="V646" s="54"/>
    </row>
    <row r="647" spans="1:27" hidden="1" outlineLevel="1" collapsed="1">
      <c r="A647" s="148" t="s">
        <v>3835</v>
      </c>
      <c r="B647" s="149"/>
      <c r="C647" s="150">
        <v>1</v>
      </c>
      <c r="D647" s="151" t="s">
        <v>3836</v>
      </c>
      <c r="E647" s="753">
        <v>43684</v>
      </c>
      <c r="F647" s="748">
        <v>13.5</v>
      </c>
      <c r="G647" s="749">
        <f>SUBTOTAL(9,G633:G645)</f>
        <v>17.399999999999995</v>
      </c>
      <c r="H647" s="155" t="s">
        <v>4008</v>
      </c>
      <c r="I647" s="156">
        <f>SUBTOTAL(9,I633:I645)</f>
        <v>0.23958333333333329</v>
      </c>
      <c r="J647" s="156"/>
      <c r="K647" s="157">
        <f>SUBTOTAL(9,K633:K645)</f>
        <v>0.24652777777777796</v>
      </c>
      <c r="L647" s="157">
        <f>SUBTOTAL(9,L633:L645)</f>
        <v>6.2499999999998668E-3</v>
      </c>
      <c r="M647" s="157">
        <f>M645-N633</f>
        <v>0.25277777777777782</v>
      </c>
      <c r="N647" s="158" t="s">
        <v>552</v>
      </c>
      <c r="O647" s="149" t="s">
        <v>4503</v>
      </c>
      <c r="P647" s="149">
        <v>3</v>
      </c>
      <c r="R647" s="55">
        <f>SUM(R631:R645)</f>
        <v>4106</v>
      </c>
      <c r="S647" s="55">
        <f>SUM(S631:S645)</f>
        <v>0</v>
      </c>
      <c r="T647" s="55">
        <f>SUM(T631:T645)</f>
        <v>0</v>
      </c>
      <c r="U647" s="55">
        <f>SUM(U631:U645)</f>
        <v>14270</v>
      </c>
      <c r="V647" s="55">
        <f>SUM(V631:V645)</f>
        <v>18376</v>
      </c>
    </row>
    <row r="648" spans="1:27" hidden="1" outlineLevel="2">
      <c r="A648" s="38">
        <v>57</v>
      </c>
      <c r="B648" s="2" t="s">
        <v>2327</v>
      </c>
      <c r="C648" s="38">
        <v>2</v>
      </c>
      <c r="D648" s="39" t="s">
        <v>2330</v>
      </c>
      <c r="E648" s="862">
        <v>43721</v>
      </c>
      <c r="F648" s="793" t="s">
        <v>4559</v>
      </c>
      <c r="G648" s="58"/>
      <c r="H648" s="58"/>
      <c r="I648" s="59"/>
      <c r="J648" s="59"/>
      <c r="K648" s="60"/>
      <c r="L648" s="61"/>
      <c r="M648" s="60"/>
      <c r="N648" s="60"/>
      <c r="O648" s="68"/>
      <c r="P648" s="68"/>
      <c r="R648" s="47"/>
      <c r="S648" s="47"/>
      <c r="T648" s="47"/>
      <c r="U648" s="47"/>
      <c r="V648" s="47"/>
    </row>
    <row r="649" spans="1:27" hidden="1" outlineLevel="2">
      <c r="A649" s="38">
        <v>57</v>
      </c>
      <c r="B649" s="2" t="s">
        <v>2327</v>
      </c>
      <c r="C649" s="38">
        <v>2</v>
      </c>
      <c r="D649" s="39" t="s">
        <v>2330</v>
      </c>
      <c r="E649" s="53" t="s">
        <v>4470</v>
      </c>
      <c r="F649" s="49">
        <v>638.20000000000005</v>
      </c>
      <c r="G649" s="141"/>
      <c r="H649" s="141">
        <v>0</v>
      </c>
      <c r="I649" s="866"/>
      <c r="J649" s="50">
        <v>0</v>
      </c>
      <c r="K649" s="139"/>
      <c r="L649" s="140"/>
      <c r="M649" s="143"/>
      <c r="N649" s="144">
        <v>0.3354166666666667</v>
      </c>
      <c r="O649" s="3"/>
      <c r="P649" s="3"/>
      <c r="R649" s="52"/>
      <c r="S649" s="52"/>
      <c r="T649" s="52"/>
      <c r="U649" s="52"/>
      <c r="V649" s="52"/>
    </row>
    <row r="650" spans="1:27" hidden="1" outlineLevel="2">
      <c r="A650" s="38">
        <v>57</v>
      </c>
      <c r="B650" s="2" t="s">
        <v>2327</v>
      </c>
      <c r="C650" s="38">
        <v>2</v>
      </c>
      <c r="D650" s="39" t="s">
        <v>2330</v>
      </c>
      <c r="E650" s="53" t="s">
        <v>4469</v>
      </c>
      <c r="F650" s="49">
        <v>949.6</v>
      </c>
      <c r="G650" s="141">
        <v>3</v>
      </c>
      <c r="H650" s="141">
        <f>H649+G650</f>
        <v>3</v>
      </c>
      <c r="I650" s="866">
        <v>4.8611111111111112E-2</v>
      </c>
      <c r="J650" s="50">
        <f>J649+I650</f>
        <v>4.8611111111111112E-2</v>
      </c>
      <c r="K650" s="142">
        <f>M650-N649</f>
        <v>4.2361111111111072E-2</v>
      </c>
      <c r="L650" s="140">
        <f>N650-M650</f>
        <v>6.9444444444449749E-4</v>
      </c>
      <c r="M650" s="143">
        <v>0.37777777777777777</v>
      </c>
      <c r="N650" s="143">
        <v>0.37847222222222227</v>
      </c>
      <c r="O650" s="3"/>
      <c r="P650" s="3"/>
      <c r="R650" s="52"/>
      <c r="S650" s="52"/>
      <c r="T650" s="52"/>
      <c r="U650" s="52"/>
      <c r="V650" s="52"/>
    </row>
    <row r="651" spans="1:27" hidden="1" outlineLevel="2">
      <c r="A651" s="38">
        <v>57</v>
      </c>
      <c r="B651" s="2" t="s">
        <v>2329</v>
      </c>
      <c r="C651" s="38">
        <v>2</v>
      </c>
      <c r="D651" s="39" t="s">
        <v>2330</v>
      </c>
      <c r="E651" s="868" t="s">
        <v>4556</v>
      </c>
      <c r="F651" s="49">
        <v>1146.9000000000001</v>
      </c>
      <c r="G651" s="141">
        <v>1.2</v>
      </c>
      <c r="H651" s="141">
        <f>H650+G651</f>
        <v>4.2</v>
      </c>
      <c r="I651" s="866">
        <v>2.0833333333333332E-2</v>
      </c>
      <c r="J651" s="50">
        <f>J650+I651</f>
        <v>6.9444444444444448E-2</v>
      </c>
      <c r="K651" s="142">
        <f>M651-N650</f>
        <v>2.7083333333333237E-2</v>
      </c>
      <c r="L651" s="140">
        <f>N651-M651</f>
        <v>1.388888888888995E-3</v>
      </c>
      <c r="M651" s="143">
        <v>0.4055555555555555</v>
      </c>
      <c r="N651" s="143">
        <v>0.4069444444444445</v>
      </c>
      <c r="O651" s="3" t="s">
        <v>4560</v>
      </c>
      <c r="P651" s="3"/>
      <c r="R651" s="52"/>
      <c r="S651" s="52"/>
      <c r="T651" s="52"/>
      <c r="U651" s="52"/>
      <c r="V651" s="52"/>
    </row>
    <row r="652" spans="1:27" hidden="1" outlineLevel="2">
      <c r="A652" s="38">
        <v>57</v>
      </c>
      <c r="B652" s="2" t="s">
        <v>2327</v>
      </c>
      <c r="C652" s="38">
        <v>2</v>
      </c>
      <c r="D652" s="39" t="s">
        <v>2330</v>
      </c>
      <c r="E652" s="53" t="s">
        <v>4557</v>
      </c>
      <c r="F652" s="49">
        <v>1128.0999999999999</v>
      </c>
      <c r="G652" s="141">
        <v>0.6</v>
      </c>
      <c r="H652" s="141">
        <f>H651+G652</f>
        <v>4.8</v>
      </c>
      <c r="I652" s="866">
        <v>1.0416666666666666E-2</v>
      </c>
      <c r="J652" s="50">
        <f>J651+I652</f>
        <v>7.9861111111111119E-2</v>
      </c>
      <c r="K652" s="142">
        <f>M652-N651</f>
        <v>8.3333333333333037E-3</v>
      </c>
      <c r="L652" s="140">
        <f>N652-M652</f>
        <v>7.6388888888888618E-3</v>
      </c>
      <c r="M652" s="143">
        <v>0.4152777777777778</v>
      </c>
      <c r="N652" s="143">
        <v>0.42291666666666666</v>
      </c>
      <c r="O652" s="3" t="s">
        <v>4558</v>
      </c>
      <c r="P652" s="3"/>
      <c r="R652" s="52"/>
      <c r="S652" s="52"/>
      <c r="T652" s="52"/>
      <c r="U652" s="52"/>
      <c r="V652" s="52"/>
    </row>
    <row r="653" spans="1:27" hidden="1" outlineLevel="2">
      <c r="A653" s="38">
        <v>57</v>
      </c>
      <c r="B653" s="2" t="s">
        <v>2327</v>
      </c>
      <c r="C653" s="38">
        <v>2</v>
      </c>
      <c r="D653" s="39" t="s">
        <v>2330</v>
      </c>
      <c r="E653" s="53" t="s">
        <v>4154</v>
      </c>
      <c r="F653" s="49">
        <v>638.5</v>
      </c>
      <c r="G653" s="141">
        <v>7.7</v>
      </c>
      <c r="H653" s="886">
        <f>H652+G653</f>
        <v>12.5</v>
      </c>
      <c r="I653" s="866">
        <v>7.6388888888888895E-2</v>
      </c>
      <c r="J653" s="866">
        <f>J652+I653</f>
        <v>0.15625</v>
      </c>
      <c r="K653" s="887">
        <f>M653-N652</f>
        <v>9.7916666666666707E-2</v>
      </c>
      <c r="L653" s="140"/>
      <c r="M653" s="911">
        <v>0.52083333333333337</v>
      </c>
      <c r="N653" s="143"/>
      <c r="O653" s="3"/>
      <c r="P653" s="3"/>
      <c r="R653" s="52"/>
      <c r="S653" s="52"/>
      <c r="T653" s="52"/>
      <c r="U653" s="52"/>
      <c r="V653" s="52"/>
    </row>
    <row r="654" spans="1:27" hidden="1" outlineLevel="2">
      <c r="A654" s="38">
        <v>57</v>
      </c>
      <c r="B654" s="2" t="s">
        <v>2327</v>
      </c>
      <c r="C654" s="38">
        <v>2</v>
      </c>
      <c r="D654" s="39" t="s">
        <v>2330</v>
      </c>
      <c r="E654" s="117"/>
      <c r="F654" s="793" t="s">
        <v>4561</v>
      </c>
      <c r="G654" s="58"/>
      <c r="H654" s="58"/>
      <c r="I654" s="59"/>
      <c r="J654" s="59"/>
      <c r="K654" s="60"/>
      <c r="L654" s="61"/>
      <c r="M654" s="60"/>
      <c r="N654" s="60"/>
      <c r="O654" s="62"/>
      <c r="P654" s="62"/>
      <c r="R654" s="52">
        <v>3596</v>
      </c>
      <c r="S654" s="52"/>
      <c r="T654" s="52"/>
      <c r="U654" s="52"/>
      <c r="V654" s="52">
        <f>SUM(R654:U654)</f>
        <v>3596</v>
      </c>
    </row>
    <row r="655" spans="1:27" hidden="1" outlineLevel="2">
      <c r="A655" s="38">
        <v>57</v>
      </c>
      <c r="B655" s="2" t="s">
        <v>2327</v>
      </c>
      <c r="C655" s="38">
        <v>2</v>
      </c>
      <c r="D655" s="39" t="s">
        <v>2330</v>
      </c>
      <c r="E655" s="118"/>
      <c r="F655" s="792" t="s">
        <v>4562</v>
      </c>
      <c r="G655" s="63"/>
      <c r="H655" s="63"/>
      <c r="I655" s="64"/>
      <c r="J655" s="64"/>
      <c r="K655" s="65"/>
      <c r="L655" s="66"/>
      <c r="M655" s="65"/>
      <c r="N655" s="65"/>
      <c r="O655" s="67"/>
      <c r="P655" s="67"/>
      <c r="R655" s="54"/>
      <c r="S655" s="54"/>
      <c r="T655" s="54"/>
      <c r="U655" s="54"/>
      <c r="V655" s="54"/>
    </row>
    <row r="656" spans="1:27" hidden="1" outlineLevel="1" collapsed="1">
      <c r="A656" s="148" t="s">
        <v>3839</v>
      </c>
      <c r="B656" s="149"/>
      <c r="C656" s="150">
        <v>2</v>
      </c>
      <c r="D656" s="151" t="s">
        <v>3837</v>
      </c>
      <c r="E656" s="861">
        <v>43721</v>
      </c>
      <c r="F656" s="748">
        <v>12.5</v>
      </c>
      <c r="G656" s="749">
        <f>SUBTOTAL(9,G649:G653)</f>
        <v>12.5</v>
      </c>
      <c r="H656" s="155" t="s">
        <v>4008</v>
      </c>
      <c r="I656" s="156">
        <f>SUBTOTAL(9,I649:I653)</f>
        <v>0.15625</v>
      </c>
      <c r="J656" s="156"/>
      <c r="K656" s="157">
        <f>SUBTOTAL(9,K649:K653)</f>
        <v>0.17569444444444432</v>
      </c>
      <c r="L656" s="157">
        <f>SUBTOTAL(9,L649:L653)</f>
        <v>9.7222222222223542E-3</v>
      </c>
      <c r="M656" s="157">
        <f>M653-N649</f>
        <v>0.18541666666666667</v>
      </c>
      <c r="N656" s="158" t="s">
        <v>552</v>
      </c>
      <c r="O656" s="149" t="s">
        <v>2688</v>
      </c>
      <c r="P656" s="149">
        <v>3</v>
      </c>
      <c r="R656" s="55">
        <f>SUM(R648:R654)</f>
        <v>3596</v>
      </c>
      <c r="S656" s="55">
        <f>SUM(S648:S654)</f>
        <v>0</v>
      </c>
      <c r="T656" s="55">
        <f>SUM(T648:T654)</f>
        <v>0</v>
      </c>
      <c r="U656" s="55">
        <f>SUM(U648:U654)</f>
        <v>0</v>
      </c>
      <c r="V656" s="55">
        <f>SUM(V648:V654)</f>
        <v>3596</v>
      </c>
    </row>
    <row r="657" spans="1:22" hidden="1" outlineLevel="2">
      <c r="A657" s="38">
        <v>58</v>
      </c>
      <c r="B657" s="2" t="s">
        <v>2327</v>
      </c>
      <c r="C657" s="38">
        <v>3</v>
      </c>
      <c r="D657" s="39" t="s">
        <v>122</v>
      </c>
      <c r="E657" s="862">
        <v>43720</v>
      </c>
      <c r="F657" s="793" t="s">
        <v>4548</v>
      </c>
      <c r="G657" s="58"/>
      <c r="H657" s="58"/>
      <c r="I657" s="59"/>
      <c r="J657" s="59"/>
      <c r="K657" s="60"/>
      <c r="L657" s="61"/>
      <c r="M657" s="60"/>
      <c r="N657" s="60"/>
      <c r="O657" s="68"/>
      <c r="P657" s="68"/>
      <c r="R657" s="47"/>
      <c r="S657" s="47"/>
      <c r="T657" s="47"/>
      <c r="U657" s="47"/>
      <c r="V657" s="47"/>
    </row>
    <row r="658" spans="1:22" hidden="1" outlineLevel="2">
      <c r="A658" s="38">
        <v>58</v>
      </c>
      <c r="B658" s="2" t="s">
        <v>2327</v>
      </c>
      <c r="C658" s="38">
        <v>3</v>
      </c>
      <c r="D658" s="39" t="s">
        <v>122</v>
      </c>
      <c r="E658" s="53" t="s">
        <v>4464</v>
      </c>
      <c r="F658" s="49">
        <v>1298.3</v>
      </c>
      <c r="G658" s="141"/>
      <c r="H658" s="141">
        <v>0</v>
      </c>
      <c r="I658" s="50"/>
      <c r="J658" s="50">
        <v>0</v>
      </c>
      <c r="K658" s="139"/>
      <c r="L658" s="140"/>
      <c r="M658" s="143"/>
      <c r="N658" s="144">
        <v>0.55902777777777779</v>
      </c>
      <c r="O658" s="3"/>
      <c r="P658" s="3"/>
      <c r="R658" s="52"/>
      <c r="S658" s="52"/>
      <c r="T658" s="52"/>
      <c r="U658" s="52"/>
      <c r="V658" s="52"/>
    </row>
    <row r="659" spans="1:22" hidden="1" outlineLevel="2">
      <c r="A659" s="38">
        <v>58</v>
      </c>
      <c r="B659" s="2" t="s">
        <v>2327</v>
      </c>
      <c r="C659" s="38">
        <v>3</v>
      </c>
      <c r="D659" s="39" t="s">
        <v>122</v>
      </c>
      <c r="E659" s="53" t="s">
        <v>4466</v>
      </c>
      <c r="F659" s="49">
        <v>1388.6</v>
      </c>
      <c r="G659" s="141">
        <v>1.7</v>
      </c>
      <c r="H659" s="141">
        <f t="shared" ref="H659:H664" si="112">H658+G659</f>
        <v>1.7</v>
      </c>
      <c r="I659" s="50">
        <v>2.4305555555555556E-2</v>
      </c>
      <c r="J659" s="50">
        <f t="shared" ref="J659:J664" si="113">J658+I659</f>
        <v>2.4305555555555556E-2</v>
      </c>
      <c r="K659" s="142">
        <f t="shared" ref="K659:K664" si="114">M659-N658</f>
        <v>2.777777777777779E-2</v>
      </c>
      <c r="L659" s="140">
        <f>N659-M659</f>
        <v>6.9444444444444198E-4</v>
      </c>
      <c r="M659" s="143">
        <v>0.58680555555555558</v>
      </c>
      <c r="N659" s="143">
        <v>0.58750000000000002</v>
      </c>
      <c r="O659" s="3"/>
      <c r="P659" s="3"/>
      <c r="R659" s="52"/>
      <c r="S659" s="52"/>
      <c r="T659" s="52"/>
      <c r="U659" s="52"/>
      <c r="V659" s="52"/>
    </row>
    <row r="660" spans="1:22" hidden="1" outlineLevel="2">
      <c r="A660" s="38">
        <v>58</v>
      </c>
      <c r="B660" s="2" t="s">
        <v>2327</v>
      </c>
      <c r="C660" s="38">
        <v>3</v>
      </c>
      <c r="D660" s="39" t="s">
        <v>122</v>
      </c>
      <c r="E660" s="53" t="s">
        <v>4467</v>
      </c>
      <c r="F660" s="49">
        <v>1370.2</v>
      </c>
      <c r="G660" s="141">
        <v>0.7</v>
      </c>
      <c r="H660" s="141">
        <f t="shared" si="112"/>
        <v>2.4</v>
      </c>
      <c r="I660" s="50">
        <v>1.0416666666666666E-2</v>
      </c>
      <c r="J660" s="50">
        <f t="shared" si="113"/>
        <v>3.4722222222222224E-2</v>
      </c>
      <c r="K660" s="142">
        <f t="shared" si="114"/>
        <v>9.7222222222221877E-3</v>
      </c>
      <c r="L660" s="140">
        <f>N660-M660</f>
        <v>0</v>
      </c>
      <c r="M660" s="143">
        <v>0.59722222222222221</v>
      </c>
      <c r="N660" s="143">
        <v>0.59722222222222221</v>
      </c>
      <c r="O660" s="3"/>
      <c r="P660" s="3"/>
      <c r="R660" s="52"/>
      <c r="S660" s="52"/>
      <c r="T660" s="52"/>
      <c r="U660" s="52"/>
      <c r="V660" s="52"/>
    </row>
    <row r="661" spans="1:22" hidden="1" outlineLevel="2">
      <c r="A661" s="38">
        <v>58</v>
      </c>
      <c r="B661" s="2" t="s">
        <v>2327</v>
      </c>
      <c r="C661" s="38">
        <v>3</v>
      </c>
      <c r="D661" s="39" t="s">
        <v>122</v>
      </c>
      <c r="E661" s="53" t="s">
        <v>4468</v>
      </c>
      <c r="F661" s="49">
        <v>1368.9</v>
      </c>
      <c r="G661" s="141">
        <v>0.2</v>
      </c>
      <c r="H661" s="141">
        <f t="shared" si="112"/>
        <v>2.6</v>
      </c>
      <c r="I661" s="866">
        <v>3.472222222222222E-3</v>
      </c>
      <c r="J661" s="50">
        <f t="shared" si="113"/>
        <v>3.8194444444444448E-2</v>
      </c>
      <c r="K661" s="142">
        <f t="shared" si="114"/>
        <v>2.7777777777777679E-3</v>
      </c>
      <c r="L661" s="140">
        <f>N661-M661</f>
        <v>6.9444444444444198E-4</v>
      </c>
      <c r="M661" s="143">
        <v>0.6</v>
      </c>
      <c r="N661" s="143">
        <v>0.60069444444444442</v>
      </c>
      <c r="O661" s="3"/>
      <c r="P661" s="3"/>
      <c r="R661" s="52"/>
      <c r="S661" s="52"/>
      <c r="T661" s="52"/>
      <c r="U661" s="52"/>
      <c r="V661" s="52"/>
    </row>
    <row r="662" spans="1:22" hidden="1" outlineLevel="2">
      <c r="A662" s="38">
        <v>58</v>
      </c>
      <c r="B662" s="2" t="s">
        <v>2327</v>
      </c>
      <c r="C662" s="38">
        <v>3</v>
      </c>
      <c r="D662" s="39" t="s">
        <v>122</v>
      </c>
      <c r="E662" s="53" t="s">
        <v>4555</v>
      </c>
      <c r="F662" s="49">
        <v>1146.9000000000001</v>
      </c>
      <c r="G662" s="141">
        <v>1.7</v>
      </c>
      <c r="H662" s="886">
        <f t="shared" si="112"/>
        <v>4.3</v>
      </c>
      <c r="I662" s="866">
        <v>2.7777777777777776E-2</v>
      </c>
      <c r="J662" s="866">
        <f t="shared" si="113"/>
        <v>6.5972222222222224E-2</v>
      </c>
      <c r="K662" s="887">
        <f t="shared" si="114"/>
        <v>2.6388888888888906E-2</v>
      </c>
      <c r="L662" s="140">
        <f>N662-M662</f>
        <v>8.3333333333333037E-3</v>
      </c>
      <c r="M662" s="143">
        <v>0.62708333333333333</v>
      </c>
      <c r="N662" s="143">
        <v>0.63541666666666663</v>
      </c>
      <c r="O662" s="3" t="s">
        <v>4259</v>
      </c>
      <c r="P662" s="3"/>
      <c r="R662" s="52"/>
      <c r="S662" s="52"/>
      <c r="T662" s="52"/>
      <c r="U662" s="52"/>
      <c r="V662" s="52"/>
    </row>
    <row r="663" spans="1:22" hidden="1" outlineLevel="2">
      <c r="A663" s="38">
        <v>58</v>
      </c>
      <c r="B663" s="2" t="s">
        <v>2327</v>
      </c>
      <c r="C663" s="38">
        <v>3</v>
      </c>
      <c r="D663" s="39" t="s">
        <v>122</v>
      </c>
      <c r="E663" s="53" t="s">
        <v>4469</v>
      </c>
      <c r="F663" s="49">
        <v>949.6</v>
      </c>
      <c r="G663" s="141">
        <v>1.2</v>
      </c>
      <c r="H663" s="886">
        <f t="shared" si="112"/>
        <v>5.5</v>
      </c>
      <c r="I663" s="866">
        <v>1.3888888888888888E-2</v>
      </c>
      <c r="J663" s="866">
        <f t="shared" si="113"/>
        <v>7.9861111111111105E-2</v>
      </c>
      <c r="K663" s="887">
        <f t="shared" si="114"/>
        <v>2.430555555555558E-2</v>
      </c>
      <c r="L663" s="140">
        <f>N663-M663</f>
        <v>0</v>
      </c>
      <c r="M663" s="143">
        <v>0.65972222222222221</v>
      </c>
      <c r="N663" s="143">
        <v>0.65972222222222221</v>
      </c>
      <c r="O663" s="3"/>
      <c r="P663" s="3"/>
      <c r="R663" s="52"/>
      <c r="S663" s="52"/>
      <c r="T663" s="52"/>
      <c r="U663" s="52"/>
      <c r="V663" s="52"/>
    </row>
    <row r="664" spans="1:22" hidden="1" outlineLevel="2">
      <c r="A664" s="38">
        <v>58</v>
      </c>
      <c r="B664" s="2" t="s">
        <v>2327</v>
      </c>
      <c r="C664" s="38">
        <v>3</v>
      </c>
      <c r="D664" s="39" t="s">
        <v>122</v>
      </c>
      <c r="E664" s="53" t="s">
        <v>4470</v>
      </c>
      <c r="F664" s="49">
        <v>638.20000000000005</v>
      </c>
      <c r="G664" s="141">
        <v>3</v>
      </c>
      <c r="H664" s="886">
        <f t="shared" si="112"/>
        <v>8.5</v>
      </c>
      <c r="I664" s="50">
        <v>3.4722222222222224E-2</v>
      </c>
      <c r="J664" s="866">
        <f t="shared" si="113"/>
        <v>0.11458333333333333</v>
      </c>
      <c r="K664" s="887">
        <f t="shared" si="114"/>
        <v>3.3333333333333326E-2</v>
      </c>
      <c r="L664" s="140"/>
      <c r="M664" s="911">
        <v>0.69305555555555554</v>
      </c>
      <c r="N664" s="143"/>
      <c r="O664" s="3"/>
      <c r="P664" s="3"/>
      <c r="R664" s="52"/>
      <c r="S664" s="52"/>
      <c r="T664" s="52"/>
      <c r="U664" s="52">
        <v>6480</v>
      </c>
      <c r="V664" s="867">
        <f>SUM(R664:U664)</f>
        <v>6480</v>
      </c>
    </row>
    <row r="665" spans="1:22" hidden="1" outlineLevel="2">
      <c r="A665" s="38">
        <v>58</v>
      </c>
      <c r="B665" s="2" t="s">
        <v>2327</v>
      </c>
      <c r="C665" s="38">
        <v>3</v>
      </c>
      <c r="D665" s="39" t="s">
        <v>122</v>
      </c>
      <c r="E665" s="118"/>
      <c r="F665" s="792" t="s">
        <v>4564</v>
      </c>
      <c r="G665" s="63"/>
      <c r="H665" s="63"/>
      <c r="I665" s="64"/>
      <c r="J665" s="64"/>
      <c r="K665" s="65"/>
      <c r="L665" s="66"/>
      <c r="M665" s="65"/>
      <c r="N665" s="65"/>
      <c r="O665" s="67"/>
      <c r="P665" s="67"/>
      <c r="R665" s="54"/>
      <c r="S665" s="54"/>
      <c r="T665" s="54"/>
      <c r="U665" s="54"/>
      <c r="V665" s="54"/>
    </row>
    <row r="666" spans="1:22" hidden="1" outlineLevel="1" collapsed="1">
      <c r="A666" s="148" t="s">
        <v>3840</v>
      </c>
      <c r="B666" s="149"/>
      <c r="C666" s="150">
        <v>3</v>
      </c>
      <c r="D666" s="151" t="s">
        <v>3838</v>
      </c>
      <c r="E666" s="861">
        <v>43720</v>
      </c>
      <c r="F666" s="748">
        <v>8.5</v>
      </c>
      <c r="G666" s="749">
        <f>SUBTOTAL(9,G658:G664)</f>
        <v>8.5</v>
      </c>
      <c r="H666" s="155" t="s">
        <v>4008</v>
      </c>
      <c r="I666" s="156">
        <f>SUBTOTAL(9,I658:I664)</f>
        <v>0.11458333333333333</v>
      </c>
      <c r="J666" s="156"/>
      <c r="K666" s="157">
        <f>SUBTOTAL(9,K658:K664)</f>
        <v>0.12430555555555556</v>
      </c>
      <c r="L666" s="157">
        <f>SUBTOTAL(9,L658:L664)</f>
        <v>9.7222222222221877E-3</v>
      </c>
      <c r="M666" s="157">
        <f>M664-N658</f>
        <v>0.13402777777777775</v>
      </c>
      <c r="N666" s="158" t="s">
        <v>552</v>
      </c>
      <c r="O666" s="149" t="s">
        <v>4551</v>
      </c>
      <c r="P666" s="149">
        <v>3</v>
      </c>
      <c r="R666" s="55">
        <f>SUM(R657:R664)</f>
        <v>0</v>
      </c>
      <c r="S666" s="55">
        <f>SUM(S657:S664)</f>
        <v>0</v>
      </c>
      <c r="T666" s="55">
        <f>SUM(T657:T664)</f>
        <v>0</v>
      </c>
      <c r="U666" s="55">
        <f>SUM(U657:U664)</f>
        <v>6480</v>
      </c>
      <c r="V666" s="55">
        <f>SUM(V657:V664)</f>
        <v>6480</v>
      </c>
    </row>
    <row r="667" spans="1:22" hidden="1" outlineLevel="2">
      <c r="A667" s="38">
        <v>59</v>
      </c>
      <c r="B667" s="2" t="s">
        <v>2327</v>
      </c>
      <c r="C667" s="38">
        <v>4</v>
      </c>
      <c r="D667" s="39" t="s">
        <v>124</v>
      </c>
      <c r="E667" s="862">
        <v>43720</v>
      </c>
      <c r="F667" s="793" t="s">
        <v>4547</v>
      </c>
      <c r="G667" s="58"/>
      <c r="H667" s="58"/>
      <c r="I667" s="59"/>
      <c r="J667" s="59"/>
      <c r="K667" s="60"/>
      <c r="L667" s="61"/>
      <c r="M667" s="60"/>
      <c r="N667" s="60"/>
      <c r="O667" s="68"/>
      <c r="P667" s="68"/>
      <c r="R667" s="47"/>
      <c r="S667" s="47"/>
      <c r="T667" s="47"/>
      <c r="U667" s="47"/>
      <c r="V667" s="47"/>
    </row>
    <row r="668" spans="1:22" hidden="1" outlineLevel="2">
      <c r="A668" s="38">
        <v>59</v>
      </c>
      <c r="B668" s="2" t="s">
        <v>2327</v>
      </c>
      <c r="C668" s="38">
        <v>4</v>
      </c>
      <c r="D668" s="39" t="s">
        <v>124</v>
      </c>
      <c r="E668" s="118" t="s">
        <v>2108</v>
      </c>
      <c r="F668" s="912" t="s">
        <v>4623</v>
      </c>
      <c r="G668" s="63"/>
      <c r="H668" s="63"/>
      <c r="I668" s="64"/>
      <c r="J668" s="64"/>
      <c r="K668" s="65"/>
      <c r="L668" s="66"/>
      <c r="M668" s="65"/>
      <c r="N668" s="65"/>
      <c r="O668" s="67"/>
      <c r="P668" s="67"/>
      <c r="R668" s="52">
        <v>1543</v>
      </c>
      <c r="S668" s="52"/>
      <c r="T668" s="52">
        <v>10900</v>
      </c>
      <c r="U668" s="52"/>
      <c r="V668" s="52">
        <f>SUM(R668:U668)</f>
        <v>12443</v>
      </c>
    </row>
    <row r="669" spans="1:22" hidden="1" outlineLevel="2">
      <c r="A669" s="38">
        <v>59</v>
      </c>
      <c r="B669" s="2" t="s">
        <v>2327</v>
      </c>
      <c r="C669" s="38">
        <v>4</v>
      </c>
      <c r="D669" s="39" t="s">
        <v>124</v>
      </c>
      <c r="E669" s="53" t="s">
        <v>4459</v>
      </c>
      <c r="F669" s="49">
        <v>496.5</v>
      </c>
      <c r="G669" s="141"/>
      <c r="H669" s="141">
        <v>0</v>
      </c>
      <c r="I669" s="50"/>
      <c r="J669" s="50">
        <v>0</v>
      </c>
      <c r="K669" s="139"/>
      <c r="L669" s="140"/>
      <c r="M669" s="143"/>
      <c r="N669" s="144">
        <v>0.36736111111111108</v>
      </c>
      <c r="O669" s="3"/>
      <c r="P669" s="3"/>
      <c r="R669" s="52"/>
      <c r="S669" s="52"/>
      <c r="T669" s="52"/>
      <c r="U669" s="52"/>
      <c r="V669" s="52"/>
    </row>
    <row r="670" spans="1:22" hidden="1" outlineLevel="2">
      <c r="A670" s="38">
        <v>59</v>
      </c>
      <c r="B670" s="2" t="s">
        <v>2327</v>
      </c>
      <c r="C670" s="38">
        <v>4</v>
      </c>
      <c r="D670" s="39" t="s">
        <v>124</v>
      </c>
      <c r="E670" s="53" t="s">
        <v>4460</v>
      </c>
      <c r="F670" s="49">
        <v>646.79999999999995</v>
      </c>
      <c r="G670" s="141">
        <v>2.2999999999999998</v>
      </c>
      <c r="H670" s="141">
        <f t="shared" ref="H670:H675" si="115">H669+G670</f>
        <v>2.2999999999999998</v>
      </c>
      <c r="I670" s="50">
        <v>3.125E-2</v>
      </c>
      <c r="J670" s="50">
        <f t="shared" ref="J670:J675" si="116">J669+I670</f>
        <v>3.125E-2</v>
      </c>
      <c r="K670" s="142">
        <f t="shared" ref="K670:K675" si="117">M670-N669</f>
        <v>2.7083333333333348E-2</v>
      </c>
      <c r="L670" s="140">
        <f>N670-M670</f>
        <v>0</v>
      </c>
      <c r="M670" s="143">
        <v>0.39444444444444443</v>
      </c>
      <c r="N670" s="143">
        <v>0.39444444444444443</v>
      </c>
      <c r="O670" s="3"/>
      <c r="P670" s="3"/>
      <c r="R670" s="52"/>
      <c r="S670" s="52"/>
      <c r="T670" s="52"/>
      <c r="U670" s="52"/>
      <c r="V670" s="52"/>
    </row>
    <row r="671" spans="1:22" hidden="1" outlineLevel="2">
      <c r="A671" s="38">
        <v>59</v>
      </c>
      <c r="B671" s="2" t="s">
        <v>2327</v>
      </c>
      <c r="C671" s="38">
        <v>4</v>
      </c>
      <c r="D671" s="39" t="s">
        <v>124</v>
      </c>
      <c r="E671" s="53" t="s">
        <v>4461</v>
      </c>
      <c r="F671" s="49">
        <v>714</v>
      </c>
      <c r="G671" s="141">
        <v>0.8</v>
      </c>
      <c r="H671" s="141">
        <f t="shared" si="115"/>
        <v>3.0999999999999996</v>
      </c>
      <c r="I671" s="50">
        <v>1.3888888888888888E-2</v>
      </c>
      <c r="J671" s="50">
        <f t="shared" si="116"/>
        <v>4.5138888888888888E-2</v>
      </c>
      <c r="K671" s="142">
        <f t="shared" si="117"/>
        <v>1.0416666666666685E-2</v>
      </c>
      <c r="L671" s="140">
        <f>N671-M671</f>
        <v>0</v>
      </c>
      <c r="M671" s="143">
        <v>0.40486111111111112</v>
      </c>
      <c r="N671" s="143">
        <v>0.40486111111111112</v>
      </c>
      <c r="O671" s="3"/>
      <c r="P671" s="3"/>
      <c r="R671" s="52"/>
      <c r="S671" s="52"/>
      <c r="T671" s="52"/>
      <c r="U671" s="52"/>
      <c r="V671" s="52"/>
    </row>
    <row r="672" spans="1:22" hidden="1" outlineLevel="2">
      <c r="A672" s="38">
        <v>59</v>
      </c>
      <c r="B672" s="2" t="s">
        <v>2327</v>
      </c>
      <c r="C672" s="38">
        <v>4</v>
      </c>
      <c r="D672" s="39" t="s">
        <v>124</v>
      </c>
      <c r="E672" s="53" t="s">
        <v>4462</v>
      </c>
      <c r="F672" s="49">
        <v>1362.1</v>
      </c>
      <c r="G672" s="141">
        <v>6.2</v>
      </c>
      <c r="H672" s="141">
        <f t="shared" si="115"/>
        <v>9.3000000000000007</v>
      </c>
      <c r="I672" s="50">
        <v>8.3333333333333329E-2</v>
      </c>
      <c r="J672" s="50">
        <f t="shared" si="116"/>
        <v>0.12847222222222221</v>
      </c>
      <c r="K672" s="142">
        <f t="shared" si="117"/>
        <v>9.8611111111111094E-2</v>
      </c>
      <c r="L672" s="140">
        <f>N672-M672</f>
        <v>3.4722222222222099E-3</v>
      </c>
      <c r="M672" s="143">
        <v>0.50347222222222221</v>
      </c>
      <c r="N672" s="143">
        <v>0.50694444444444442</v>
      </c>
      <c r="O672" s="3"/>
      <c r="P672" s="3"/>
      <c r="R672" s="52"/>
      <c r="S672" s="52"/>
      <c r="T672" s="52"/>
      <c r="U672" s="52"/>
      <c r="V672" s="52"/>
    </row>
    <row r="673" spans="1:22" hidden="1" outlineLevel="2">
      <c r="A673" s="38">
        <v>59</v>
      </c>
      <c r="B673" s="2" t="s">
        <v>2327</v>
      </c>
      <c r="C673" s="38">
        <v>4</v>
      </c>
      <c r="D673" s="39" t="s">
        <v>124</v>
      </c>
      <c r="E673" s="53" t="s">
        <v>4465</v>
      </c>
      <c r="F673" s="49">
        <v>1359.9</v>
      </c>
      <c r="G673" s="141"/>
      <c r="H673" s="141">
        <f t="shared" si="115"/>
        <v>9.3000000000000007</v>
      </c>
      <c r="I673" s="50"/>
      <c r="J673" s="50">
        <f t="shared" si="116"/>
        <v>0.12847222222222221</v>
      </c>
      <c r="K673" s="142">
        <f t="shared" si="117"/>
        <v>2.7777777777777679E-3</v>
      </c>
      <c r="L673" s="140">
        <f>N673-M673</f>
        <v>6.9444444444445308E-3</v>
      </c>
      <c r="M673" s="143">
        <v>0.50972222222222219</v>
      </c>
      <c r="N673" s="143">
        <v>0.51666666666666672</v>
      </c>
      <c r="O673" s="3" t="s">
        <v>4220</v>
      </c>
      <c r="P673" s="3"/>
      <c r="R673" s="52"/>
      <c r="S673" s="52"/>
      <c r="T673" s="52"/>
      <c r="U673" s="52"/>
      <c r="V673" s="52"/>
    </row>
    <row r="674" spans="1:22" hidden="1" outlineLevel="2">
      <c r="A674" s="38">
        <v>59</v>
      </c>
      <c r="B674" s="2" t="s">
        <v>2327</v>
      </c>
      <c r="C674" s="38">
        <v>4</v>
      </c>
      <c r="D674" s="39" t="s">
        <v>124</v>
      </c>
      <c r="E674" s="53" t="s">
        <v>4463</v>
      </c>
      <c r="F674" s="49">
        <v>1295.3</v>
      </c>
      <c r="G674" s="141">
        <v>1</v>
      </c>
      <c r="H674" s="141">
        <f t="shared" si="115"/>
        <v>10.3</v>
      </c>
      <c r="I674" s="50">
        <v>1.3888888888888888E-2</v>
      </c>
      <c r="J674" s="50">
        <f t="shared" si="116"/>
        <v>0.1423611111111111</v>
      </c>
      <c r="K674" s="142">
        <f t="shared" si="117"/>
        <v>8.3333333333333037E-3</v>
      </c>
      <c r="L674" s="140">
        <f>N674-M674</f>
        <v>2.7777777777777679E-3</v>
      </c>
      <c r="M674" s="143">
        <v>0.52500000000000002</v>
      </c>
      <c r="N674" s="143">
        <v>0.52777777777777779</v>
      </c>
      <c r="O674" s="3"/>
      <c r="P674" s="3"/>
      <c r="R674" s="52"/>
      <c r="S674" s="52"/>
      <c r="T674" s="52"/>
      <c r="U674" s="52"/>
      <c r="V674" s="52"/>
    </row>
    <row r="675" spans="1:22" hidden="1" outlineLevel="2">
      <c r="A675" s="38">
        <v>59</v>
      </c>
      <c r="B675" s="2" t="s">
        <v>2327</v>
      </c>
      <c r="C675" s="38">
        <v>4</v>
      </c>
      <c r="D675" s="39" t="s">
        <v>124</v>
      </c>
      <c r="E675" s="53" t="s">
        <v>4464</v>
      </c>
      <c r="F675" s="49">
        <v>1298.3</v>
      </c>
      <c r="G675" s="141">
        <v>1.5</v>
      </c>
      <c r="H675" s="886">
        <f t="shared" si="115"/>
        <v>11.8</v>
      </c>
      <c r="I675" s="50">
        <v>2.4305555555555556E-2</v>
      </c>
      <c r="J675" s="866">
        <f t="shared" si="116"/>
        <v>0.16666666666666666</v>
      </c>
      <c r="K675" s="887">
        <f t="shared" si="117"/>
        <v>2.7083333333333348E-2</v>
      </c>
      <c r="L675" s="140"/>
      <c r="M675" s="911">
        <v>0.55486111111111114</v>
      </c>
      <c r="N675" s="143"/>
      <c r="O675" s="3"/>
      <c r="P675" s="3"/>
      <c r="R675" s="52"/>
      <c r="S675" s="52"/>
      <c r="T675" s="52"/>
      <c r="U675" s="52"/>
      <c r="V675" s="52"/>
    </row>
    <row r="676" spans="1:22" hidden="1" outlineLevel="2">
      <c r="A676" s="38">
        <v>59</v>
      </c>
      <c r="B676" s="2" t="s">
        <v>2327</v>
      </c>
      <c r="C676" s="38">
        <v>4</v>
      </c>
      <c r="D676" s="39" t="s">
        <v>124</v>
      </c>
      <c r="E676" s="118"/>
      <c r="F676" s="792" t="s">
        <v>4549</v>
      </c>
      <c r="G676" s="63"/>
      <c r="H676" s="63"/>
      <c r="I676" s="64"/>
      <c r="J676" s="64"/>
      <c r="K676" s="65"/>
      <c r="L676" s="66"/>
      <c r="M676" s="65"/>
      <c r="N676" s="65"/>
      <c r="O676" s="67"/>
      <c r="P676" s="67"/>
      <c r="R676" s="54"/>
      <c r="S676" s="54"/>
      <c r="T676" s="54"/>
      <c r="U676" s="54"/>
      <c r="V676" s="54"/>
    </row>
    <row r="677" spans="1:22" hidden="1" outlineLevel="1" collapsed="1">
      <c r="A677" s="148" t="s">
        <v>3891</v>
      </c>
      <c r="B677" s="149"/>
      <c r="C677" s="150">
        <v>4</v>
      </c>
      <c r="D677" s="151" t="s">
        <v>124</v>
      </c>
      <c r="E677" s="861">
        <v>43720</v>
      </c>
      <c r="F677" s="748">
        <v>11.8</v>
      </c>
      <c r="G677" s="749">
        <f>SUBTOTAL(9,G669:G675)</f>
        <v>11.8</v>
      </c>
      <c r="H677" s="155" t="s">
        <v>4008</v>
      </c>
      <c r="I677" s="156">
        <f>SUBTOTAL(9,I669:I675)</f>
        <v>0.16666666666666666</v>
      </c>
      <c r="J677" s="156"/>
      <c r="K677" s="157">
        <f>SUBTOTAL(9,K669:K675)</f>
        <v>0.17430555555555555</v>
      </c>
      <c r="L677" s="157">
        <f>SUBTOTAL(9,L669:L675)</f>
        <v>1.3194444444444509E-2</v>
      </c>
      <c r="M677" s="157">
        <f>M675-N669</f>
        <v>0.18750000000000006</v>
      </c>
      <c r="N677" s="158" t="s">
        <v>552</v>
      </c>
      <c r="O677" s="149" t="s">
        <v>4550</v>
      </c>
      <c r="P677" s="149">
        <v>3</v>
      </c>
      <c r="R677" s="55">
        <f>SUM(R667:R675)</f>
        <v>1543</v>
      </c>
      <c r="S677" s="55">
        <f>SUM(S667:S675)</f>
        <v>0</v>
      </c>
      <c r="T677" s="55">
        <f>SUM(T667:T675)</f>
        <v>10900</v>
      </c>
      <c r="U677" s="55">
        <f>SUM(U667:U675)</f>
        <v>0</v>
      </c>
      <c r="V677" s="55">
        <f>SUM(V667:V675)</f>
        <v>12443</v>
      </c>
    </row>
    <row r="678" spans="1:22" hidden="1" outlineLevel="2">
      <c r="A678" s="38">
        <v>60</v>
      </c>
      <c r="B678" s="2" t="s">
        <v>2327</v>
      </c>
      <c r="C678" s="38">
        <v>5</v>
      </c>
      <c r="D678" s="39" t="s">
        <v>789</v>
      </c>
      <c r="E678" s="737"/>
      <c r="F678" s="79"/>
      <c r="G678" s="63"/>
      <c r="H678" s="63"/>
      <c r="I678" s="64"/>
      <c r="J678" s="64"/>
      <c r="K678" s="65"/>
      <c r="L678" s="66"/>
      <c r="M678" s="65"/>
      <c r="N678" s="65"/>
      <c r="O678" s="67"/>
      <c r="P678" s="67"/>
      <c r="R678" s="54"/>
      <c r="S678" s="54"/>
      <c r="T678" s="54"/>
      <c r="U678" s="54"/>
      <c r="V678" s="54"/>
    </row>
    <row r="679" spans="1:22" hidden="1" outlineLevel="1" collapsed="1">
      <c r="A679" s="148" t="s">
        <v>3889</v>
      </c>
      <c r="B679" s="149"/>
      <c r="C679" s="150">
        <v>5</v>
      </c>
      <c r="D679" s="151" t="s">
        <v>789</v>
      </c>
      <c r="E679" s="152" t="s">
        <v>789</v>
      </c>
      <c r="F679" s="748"/>
      <c r="G679" s="154"/>
      <c r="H679" s="155"/>
      <c r="I679" s="156"/>
      <c r="J679" s="156"/>
      <c r="K679" s="157"/>
      <c r="L679" s="157"/>
      <c r="M679" s="157"/>
      <c r="N679" s="158"/>
      <c r="O679" s="149" t="s">
        <v>1098</v>
      </c>
      <c r="P679" s="149"/>
      <c r="R679" s="55">
        <f>SUM(R678:R678)</f>
        <v>0</v>
      </c>
      <c r="S679" s="55">
        <f>SUM(S678:S678)</f>
        <v>0</v>
      </c>
      <c r="T679" s="55">
        <f>SUM(T678:T678)</f>
        <v>0</v>
      </c>
      <c r="U679" s="55">
        <f>SUM(U678:U678)</f>
        <v>0</v>
      </c>
      <c r="V679" s="55">
        <f>SUM(V678:V678)</f>
        <v>0</v>
      </c>
    </row>
    <row r="680" spans="1:22" hidden="1" outlineLevel="2">
      <c r="A680" s="38">
        <v>61</v>
      </c>
      <c r="B680" s="2" t="s">
        <v>2327</v>
      </c>
      <c r="C680" s="38">
        <v>6</v>
      </c>
      <c r="D680" s="39" t="s">
        <v>4121</v>
      </c>
      <c r="E680" s="772">
        <v>43599</v>
      </c>
      <c r="F680" s="111" t="s">
        <v>4320</v>
      </c>
      <c r="G680" s="58"/>
      <c r="H680" s="58"/>
      <c r="I680" s="59"/>
      <c r="J680" s="59"/>
      <c r="K680" s="60"/>
      <c r="L680" s="61"/>
      <c r="M680" s="60"/>
      <c r="N680" s="60"/>
      <c r="O680" s="68"/>
      <c r="P680" s="68"/>
      <c r="R680" s="47"/>
      <c r="S680" s="47"/>
      <c r="T680" s="47"/>
      <c r="U680" s="47"/>
      <c r="V680" s="47"/>
    </row>
    <row r="681" spans="1:22" hidden="1" outlineLevel="2">
      <c r="A681" s="38">
        <v>61</v>
      </c>
      <c r="B681" s="2" t="s">
        <v>2327</v>
      </c>
      <c r="C681" s="38">
        <v>6</v>
      </c>
      <c r="D681" s="39" t="s">
        <v>126</v>
      </c>
      <c r="E681" s="118" t="s">
        <v>2108</v>
      </c>
      <c r="F681" s="112" t="s">
        <v>4321</v>
      </c>
      <c r="G681" s="63"/>
      <c r="H681" s="63"/>
      <c r="I681" s="64"/>
      <c r="J681" s="64"/>
      <c r="K681" s="65"/>
      <c r="L681" s="66"/>
      <c r="M681" s="65"/>
      <c r="N681" s="65"/>
      <c r="O681" s="67"/>
      <c r="P681" s="67"/>
      <c r="R681" s="52">
        <v>1360</v>
      </c>
      <c r="S681" s="52">
        <v>200</v>
      </c>
      <c r="T681" s="52"/>
      <c r="U681" s="52"/>
      <c r="V681" s="52">
        <f>SUM(R681:U681)</f>
        <v>1560</v>
      </c>
    </row>
    <row r="682" spans="1:22" hidden="1" outlineLevel="2">
      <c r="A682" s="38">
        <v>61</v>
      </c>
      <c r="B682" s="2" t="s">
        <v>2327</v>
      </c>
      <c r="C682" s="38">
        <v>6</v>
      </c>
      <c r="D682" s="39" t="s">
        <v>126</v>
      </c>
      <c r="E682" s="53" t="s">
        <v>4113</v>
      </c>
      <c r="F682" s="49"/>
      <c r="G682" s="141"/>
      <c r="H682" s="141">
        <v>0</v>
      </c>
      <c r="I682" s="50"/>
      <c r="J682" s="50">
        <v>0</v>
      </c>
      <c r="K682" s="139"/>
      <c r="L682" s="140"/>
      <c r="M682" s="143"/>
      <c r="N682" s="144">
        <v>0.3611111111111111</v>
      </c>
      <c r="O682" s="3"/>
      <c r="P682" s="3"/>
      <c r="R682" s="52"/>
      <c r="S682" s="52"/>
      <c r="T682" s="52"/>
      <c r="U682" s="52"/>
      <c r="V682" s="52"/>
    </row>
    <row r="683" spans="1:22" hidden="1" outlineLevel="2">
      <c r="A683" s="38">
        <v>61</v>
      </c>
      <c r="B683" s="2" t="s">
        <v>2327</v>
      </c>
      <c r="C683" s="38">
        <v>6</v>
      </c>
      <c r="D683" s="39" t="s">
        <v>126</v>
      </c>
      <c r="E683" s="53" t="s">
        <v>4114</v>
      </c>
      <c r="F683" s="49">
        <v>217.8</v>
      </c>
      <c r="G683" s="141">
        <v>1.7</v>
      </c>
      <c r="H683" s="141">
        <f>H682+G683</f>
        <v>1.7</v>
      </c>
      <c r="I683" s="50">
        <v>2.0833333333333332E-2</v>
      </c>
      <c r="J683" s="50">
        <f>J682+I683</f>
        <v>2.0833333333333332E-2</v>
      </c>
      <c r="K683" s="142">
        <f>M683-N682</f>
        <v>1.6666666666666663E-2</v>
      </c>
      <c r="L683" s="140">
        <f>N683-M683</f>
        <v>0</v>
      </c>
      <c r="M683" s="143">
        <v>0.37777777777777777</v>
      </c>
      <c r="N683" s="143">
        <v>0.37777777777777777</v>
      </c>
      <c r="O683" s="3"/>
      <c r="P683" s="3"/>
      <c r="R683" s="52"/>
      <c r="S683" s="52"/>
      <c r="T683" s="52"/>
      <c r="U683" s="52"/>
      <c r="V683" s="52"/>
    </row>
    <row r="684" spans="1:22" hidden="1" outlineLevel="2">
      <c r="A684" s="38">
        <v>61</v>
      </c>
      <c r="B684" s="2" t="s">
        <v>2327</v>
      </c>
      <c r="C684" s="38">
        <v>6</v>
      </c>
      <c r="D684" s="39" t="s">
        <v>126</v>
      </c>
      <c r="E684" s="53" t="s">
        <v>4115</v>
      </c>
      <c r="F684" s="49">
        <v>352.3</v>
      </c>
      <c r="G684" s="141">
        <v>0.4</v>
      </c>
      <c r="H684" s="141">
        <f>H683+G684</f>
        <v>2.1</v>
      </c>
      <c r="I684" s="50">
        <v>1.3888888888888888E-2</v>
      </c>
      <c r="J684" s="50">
        <f>J683+I684</f>
        <v>3.4722222222222224E-2</v>
      </c>
      <c r="K684" s="142">
        <f>M684-N683</f>
        <v>1.5972222222222221E-2</v>
      </c>
      <c r="L684" s="140">
        <f>N684-M684</f>
        <v>6.9444444444444198E-4</v>
      </c>
      <c r="M684" s="143">
        <v>0.39374999999999999</v>
      </c>
      <c r="N684" s="143">
        <v>0.39444444444444443</v>
      </c>
      <c r="O684" s="3"/>
      <c r="P684" s="3"/>
      <c r="R684" s="52"/>
      <c r="S684" s="52"/>
      <c r="T684" s="52"/>
      <c r="U684" s="52"/>
      <c r="V684" s="52"/>
    </row>
    <row r="685" spans="1:22" hidden="1" outlineLevel="2">
      <c r="A685" s="38">
        <v>61</v>
      </c>
      <c r="B685" s="2" t="s">
        <v>2327</v>
      </c>
      <c r="C685" s="38">
        <v>6</v>
      </c>
      <c r="D685" s="39" t="s">
        <v>126</v>
      </c>
      <c r="E685" s="53" t="s">
        <v>4326</v>
      </c>
      <c r="F685" s="49">
        <v>237.5</v>
      </c>
      <c r="G685" s="141">
        <v>2.2999999999999998</v>
      </c>
      <c r="H685" s="141">
        <f>H684+G685</f>
        <v>4.4000000000000004</v>
      </c>
      <c r="I685" s="50">
        <v>4.1666666666666664E-2</v>
      </c>
      <c r="J685" s="50">
        <f>J684+I685</f>
        <v>7.6388888888888895E-2</v>
      </c>
      <c r="K685" s="142">
        <f>M685-N684</f>
        <v>4.5138888888888951E-2</v>
      </c>
      <c r="L685" s="140">
        <f>N685-M685</f>
        <v>3.4722222222221544E-3</v>
      </c>
      <c r="M685" s="143">
        <v>0.43958333333333338</v>
      </c>
      <c r="N685" s="143">
        <v>0.44305555555555554</v>
      </c>
      <c r="O685" s="3" t="s">
        <v>4327</v>
      </c>
      <c r="P685" s="3"/>
      <c r="R685" s="52"/>
      <c r="S685" s="52"/>
      <c r="T685" s="52"/>
      <c r="U685" s="52"/>
      <c r="V685" s="52"/>
    </row>
    <row r="686" spans="1:22" hidden="1" outlineLevel="2">
      <c r="A686" s="38">
        <v>61</v>
      </c>
      <c r="B686" s="2" t="s">
        <v>2327</v>
      </c>
      <c r="C686" s="38">
        <v>6</v>
      </c>
      <c r="D686" s="39" t="s">
        <v>126</v>
      </c>
      <c r="E686" s="53" t="s">
        <v>4116</v>
      </c>
      <c r="F686" s="49">
        <v>221.4</v>
      </c>
      <c r="G686" s="141">
        <v>4.2</v>
      </c>
      <c r="H686" s="141">
        <f>H685+G686</f>
        <v>8.6000000000000014</v>
      </c>
      <c r="I686" s="50">
        <v>8.3333333333333329E-2</v>
      </c>
      <c r="J686" s="50">
        <f>J685+I686</f>
        <v>0.15972222222222221</v>
      </c>
      <c r="K686" s="142">
        <f>M686-N685</f>
        <v>6.9444444444444531E-2</v>
      </c>
      <c r="L686" s="140">
        <f>N686-M686</f>
        <v>0</v>
      </c>
      <c r="M686" s="143">
        <v>0.51250000000000007</v>
      </c>
      <c r="N686" s="143">
        <v>0.51250000000000007</v>
      </c>
      <c r="O686" s="3"/>
      <c r="P686" s="3"/>
      <c r="R686" s="52"/>
      <c r="S686" s="52"/>
      <c r="T686" s="52"/>
      <c r="U686" s="52"/>
      <c r="V686" s="52"/>
    </row>
    <row r="687" spans="1:22" hidden="1" outlineLevel="2">
      <c r="A687" s="38">
        <v>61</v>
      </c>
      <c r="B687" s="2" t="s">
        <v>2327</v>
      </c>
      <c r="C687" s="38">
        <v>6</v>
      </c>
      <c r="D687" s="39" t="s">
        <v>126</v>
      </c>
      <c r="E687" s="53" t="s">
        <v>4117</v>
      </c>
      <c r="F687" s="49">
        <v>287.8</v>
      </c>
      <c r="G687" s="141">
        <v>2</v>
      </c>
      <c r="H687" s="141">
        <f>H686+G687</f>
        <v>10.600000000000001</v>
      </c>
      <c r="I687" s="50">
        <v>2.7777777777777776E-2</v>
      </c>
      <c r="J687" s="50">
        <f>J686+I687</f>
        <v>0.1875</v>
      </c>
      <c r="K687" s="142">
        <f>M687-N686</f>
        <v>4.7916666666666607E-2</v>
      </c>
      <c r="L687" s="140"/>
      <c r="M687" s="911">
        <v>0.56041666666666667</v>
      </c>
      <c r="N687" s="143"/>
      <c r="O687" s="3" t="s">
        <v>547</v>
      </c>
      <c r="P687" s="3"/>
      <c r="R687" s="52"/>
      <c r="S687" s="52"/>
      <c r="T687" s="52"/>
      <c r="U687" s="52"/>
      <c r="V687" s="52"/>
    </row>
    <row r="688" spans="1:22" hidden="1" outlineLevel="2">
      <c r="A688" s="38">
        <v>61</v>
      </c>
      <c r="B688" s="2" t="s">
        <v>2327</v>
      </c>
      <c r="C688" s="38">
        <v>6</v>
      </c>
      <c r="D688" s="39" t="s">
        <v>126</v>
      </c>
      <c r="E688" s="118"/>
      <c r="F688" s="792" t="s">
        <v>4322</v>
      </c>
      <c r="G688" s="63"/>
      <c r="H688" s="63"/>
      <c r="I688" s="64"/>
      <c r="J688" s="64"/>
      <c r="K688" s="65"/>
      <c r="L688" s="66"/>
      <c r="M688" s="65"/>
      <c r="N688" s="65"/>
      <c r="O688" s="67"/>
      <c r="P688" s="67"/>
      <c r="R688" s="54"/>
      <c r="S688" s="54"/>
      <c r="T688" s="54"/>
      <c r="U688" s="54"/>
      <c r="V688" s="54"/>
    </row>
    <row r="689" spans="1:22" hidden="1" outlineLevel="1" collapsed="1">
      <c r="A689" s="148" t="s">
        <v>3890</v>
      </c>
      <c r="B689" s="149"/>
      <c r="C689" s="150">
        <v>6</v>
      </c>
      <c r="D689" s="151" t="s">
        <v>126</v>
      </c>
      <c r="E689" s="753">
        <v>43599</v>
      </c>
      <c r="F689" s="748">
        <v>8.5</v>
      </c>
      <c r="G689" s="749">
        <f>SUBTOTAL(9,G682:G687)</f>
        <v>10.600000000000001</v>
      </c>
      <c r="H689" s="155"/>
      <c r="I689" s="156">
        <f>SUBTOTAL(9,I682:I687)</f>
        <v>0.1875</v>
      </c>
      <c r="J689" s="156"/>
      <c r="K689" s="157">
        <f>SUBTOTAL(9,K682:K687)</f>
        <v>0.19513888888888897</v>
      </c>
      <c r="L689" s="157">
        <f>SUBTOTAL(9,L682:L687)</f>
        <v>4.1666666666665964E-3</v>
      </c>
      <c r="M689" s="157">
        <f>M687-N682</f>
        <v>0.19930555555555557</v>
      </c>
      <c r="N689" s="158" t="s">
        <v>552</v>
      </c>
      <c r="O689" s="149" t="s">
        <v>1712</v>
      </c>
      <c r="P689" s="149">
        <v>3</v>
      </c>
      <c r="R689" s="55">
        <f>SUM(R680:R687)</f>
        <v>1360</v>
      </c>
      <c r="S689" s="55">
        <f>SUM(S680:S687)</f>
        <v>200</v>
      </c>
      <c r="T689" s="55">
        <f>SUM(T680:T687)</f>
        <v>0</v>
      </c>
      <c r="U689" s="55">
        <f>SUM(U680:U687)</f>
        <v>0</v>
      </c>
      <c r="V689" s="55">
        <f>SUM(V680:V687)</f>
        <v>1560</v>
      </c>
    </row>
    <row r="690" spans="1:22" hidden="1" outlineLevel="2">
      <c r="A690" s="38">
        <v>62</v>
      </c>
      <c r="B690" s="2" t="s">
        <v>2327</v>
      </c>
      <c r="C690" s="38">
        <v>7</v>
      </c>
      <c r="D690" s="39" t="s">
        <v>4334</v>
      </c>
      <c r="E690" s="772">
        <v>43599</v>
      </c>
      <c r="F690" s="793" t="s">
        <v>4323</v>
      </c>
      <c r="G690" s="58"/>
      <c r="H690" s="58"/>
      <c r="I690" s="59"/>
      <c r="J690" s="59"/>
      <c r="K690" s="60"/>
      <c r="L690" s="61"/>
      <c r="M690" s="60"/>
      <c r="N690" s="60"/>
      <c r="O690" s="68"/>
      <c r="P690" s="68"/>
      <c r="R690" s="47"/>
      <c r="S690" s="47"/>
      <c r="T690" s="47"/>
      <c r="U690" s="47"/>
      <c r="V690" s="47"/>
    </row>
    <row r="691" spans="1:22" hidden="1" outlineLevel="2">
      <c r="A691" s="38">
        <v>62</v>
      </c>
      <c r="B691" s="2" t="s">
        <v>2327</v>
      </c>
      <c r="C691" s="38">
        <v>7</v>
      </c>
      <c r="D691" s="39" t="s">
        <v>4334</v>
      </c>
      <c r="E691" s="53" t="s">
        <v>4122</v>
      </c>
      <c r="F691" s="49">
        <v>287.8</v>
      </c>
      <c r="G691" s="141"/>
      <c r="H691" s="141">
        <v>0</v>
      </c>
      <c r="I691" s="50"/>
      <c r="J691" s="50">
        <v>0</v>
      </c>
      <c r="K691" s="139"/>
      <c r="L691" s="140"/>
      <c r="M691" s="143"/>
      <c r="N691" s="144">
        <v>0.56597222222222221</v>
      </c>
      <c r="O691" s="3" t="s">
        <v>4123</v>
      </c>
      <c r="P691" s="3"/>
      <c r="R691" s="52"/>
      <c r="S691" s="52"/>
      <c r="T691" s="52"/>
      <c r="U691" s="52"/>
      <c r="V691" s="52"/>
    </row>
    <row r="692" spans="1:22" hidden="1" outlineLevel="2">
      <c r="A692" s="38">
        <v>62</v>
      </c>
      <c r="B692" s="2" t="s">
        <v>2327</v>
      </c>
      <c r="C692" s="38">
        <v>7</v>
      </c>
      <c r="D692" s="39" t="s">
        <v>4334</v>
      </c>
      <c r="E692" s="53" t="s">
        <v>4118</v>
      </c>
      <c r="F692" s="49">
        <v>295.2</v>
      </c>
      <c r="G692" s="141">
        <v>2.4</v>
      </c>
      <c r="H692" s="141">
        <f>H691+G692</f>
        <v>2.4</v>
      </c>
      <c r="I692" s="50">
        <v>4.1666666666666664E-2</v>
      </c>
      <c r="J692" s="50">
        <f>J691+I692</f>
        <v>4.1666666666666664E-2</v>
      </c>
      <c r="K692" s="142">
        <f>M692-N691</f>
        <v>5.4166666666666696E-2</v>
      </c>
      <c r="L692" s="140">
        <f>N692-M692</f>
        <v>1.388888888888884E-3</v>
      </c>
      <c r="M692" s="143">
        <v>0.62013888888888891</v>
      </c>
      <c r="N692" s="143">
        <v>0.62152777777777779</v>
      </c>
      <c r="O692" s="3"/>
      <c r="P692" s="3"/>
      <c r="R692" s="52"/>
      <c r="S692" s="52"/>
      <c r="T692" s="52"/>
      <c r="U692" s="52"/>
      <c r="V692" s="52"/>
    </row>
    <row r="693" spans="1:22" hidden="1" outlineLevel="2">
      <c r="A693" s="38">
        <v>62</v>
      </c>
      <c r="B693" s="2" t="s">
        <v>2327</v>
      </c>
      <c r="C693" s="38">
        <v>7</v>
      </c>
      <c r="D693" s="39" t="s">
        <v>4334</v>
      </c>
      <c r="E693" s="53" t="s">
        <v>4119</v>
      </c>
      <c r="F693" s="49">
        <v>246.8</v>
      </c>
      <c r="G693" s="141">
        <v>2.7</v>
      </c>
      <c r="H693" s="141">
        <f>H692+G693</f>
        <v>5.0999999999999996</v>
      </c>
      <c r="I693" s="50">
        <v>6.9444444444444434E-2</v>
      </c>
      <c r="J693" s="50">
        <f>J692+I693</f>
        <v>0.1111111111111111</v>
      </c>
      <c r="K693" s="142">
        <f>M693-N692</f>
        <v>5.555555555555558E-2</v>
      </c>
      <c r="L693" s="140">
        <f>N693-M693</f>
        <v>6.9444444444433095E-4</v>
      </c>
      <c r="M693" s="143">
        <v>0.67708333333333337</v>
      </c>
      <c r="N693" s="143">
        <v>0.6777777777777777</v>
      </c>
      <c r="O693" s="3"/>
      <c r="P693" s="3"/>
      <c r="R693" s="52"/>
      <c r="S693" s="52"/>
      <c r="T693" s="52"/>
      <c r="U693" s="52"/>
      <c r="V693" s="52"/>
    </row>
    <row r="694" spans="1:22" hidden="1" outlineLevel="2">
      <c r="A694" s="38">
        <v>62</v>
      </c>
      <c r="B694" s="2" t="s">
        <v>2327</v>
      </c>
      <c r="C694" s="38">
        <v>7</v>
      </c>
      <c r="D694" s="39" t="s">
        <v>4334</v>
      </c>
      <c r="E694" s="53" t="s">
        <v>4120</v>
      </c>
      <c r="F694" s="49">
        <v>64.8</v>
      </c>
      <c r="G694" s="141">
        <v>2</v>
      </c>
      <c r="H694" s="141">
        <f>H693+G694</f>
        <v>7.1</v>
      </c>
      <c r="I694" s="50">
        <v>3.4722222222222224E-2</v>
      </c>
      <c r="J694" s="50">
        <f>J693+I694</f>
        <v>0.14583333333333331</v>
      </c>
      <c r="K694" s="142">
        <f>M694-N693</f>
        <v>4.0972222222222299E-2</v>
      </c>
      <c r="L694" s="140">
        <f>N694-M694</f>
        <v>4.1666666666667629E-3</v>
      </c>
      <c r="M694" s="143">
        <v>0.71875</v>
      </c>
      <c r="N694" s="143">
        <v>0.72291666666666676</v>
      </c>
      <c r="O694" s="3"/>
      <c r="P694" s="3"/>
      <c r="R694" s="52"/>
      <c r="S694" s="52"/>
      <c r="T694" s="52"/>
      <c r="U694" s="52"/>
      <c r="V694" s="52"/>
    </row>
    <row r="695" spans="1:22" hidden="1" outlineLevel="2">
      <c r="A695" s="38">
        <v>62</v>
      </c>
      <c r="B695" s="2" t="s">
        <v>2327</v>
      </c>
      <c r="C695" s="38">
        <v>7</v>
      </c>
      <c r="D695" s="39" t="s">
        <v>4334</v>
      </c>
      <c r="E695" s="53" t="s">
        <v>4112</v>
      </c>
      <c r="F695" s="49">
        <v>34.299999999999997</v>
      </c>
      <c r="G695" s="141">
        <v>1.9</v>
      </c>
      <c r="H695" s="141">
        <f>H694+G695</f>
        <v>9</v>
      </c>
      <c r="I695" s="50">
        <v>1.3888888888888888E-2</v>
      </c>
      <c r="J695" s="50">
        <f>J694+I695</f>
        <v>0.15972222222222221</v>
      </c>
      <c r="K695" s="142">
        <f>M695-N694</f>
        <v>2.7083333333333237E-2</v>
      </c>
      <c r="L695" s="140"/>
      <c r="M695" s="144">
        <v>0.75</v>
      </c>
      <c r="N695" s="143"/>
      <c r="O695" s="3"/>
      <c r="P695" s="3"/>
      <c r="R695" s="52"/>
      <c r="S695" s="52"/>
      <c r="T695" s="52"/>
      <c r="U695" s="52"/>
      <c r="V695" s="52"/>
    </row>
    <row r="696" spans="1:22" hidden="1" outlineLevel="2">
      <c r="A696" s="38">
        <v>62</v>
      </c>
      <c r="B696" s="2" t="s">
        <v>2327</v>
      </c>
      <c r="C696" s="38">
        <v>7</v>
      </c>
      <c r="D696" s="39" t="s">
        <v>4334</v>
      </c>
      <c r="E696" s="118"/>
      <c r="F696" s="792" t="s">
        <v>4878</v>
      </c>
      <c r="G696" s="63"/>
      <c r="H696" s="63"/>
      <c r="I696" s="64"/>
      <c r="J696" s="64"/>
      <c r="K696" s="65"/>
      <c r="L696" s="66"/>
      <c r="M696" s="65"/>
      <c r="N696" s="65"/>
      <c r="O696" s="67"/>
      <c r="P696" s="67"/>
      <c r="R696" s="54"/>
      <c r="S696" s="54"/>
      <c r="T696" s="54"/>
      <c r="U696" s="54">
        <v>3700</v>
      </c>
      <c r="V696" s="54">
        <f>SUM(R696:U696)</f>
        <v>3700</v>
      </c>
    </row>
    <row r="697" spans="1:22" hidden="1" outlineLevel="1" collapsed="1">
      <c r="A697" s="148" t="s">
        <v>3892</v>
      </c>
      <c r="B697" s="149"/>
      <c r="C697" s="150">
        <v>7</v>
      </c>
      <c r="D697" s="151" t="s">
        <v>4334</v>
      </c>
      <c r="E697" s="753">
        <v>43599</v>
      </c>
      <c r="F697" s="748">
        <v>9</v>
      </c>
      <c r="G697" s="749">
        <f>SUBTOTAL(9,G691:G695)</f>
        <v>9</v>
      </c>
      <c r="H697" s="155"/>
      <c r="I697" s="156">
        <f>SUBTOTAL(9,I691:I695)</f>
        <v>0.15972222222222221</v>
      </c>
      <c r="J697" s="156"/>
      <c r="K697" s="157">
        <f>SUBTOTAL(9,K691:K695)</f>
        <v>0.17777777777777781</v>
      </c>
      <c r="L697" s="157">
        <f>SUBTOTAL(9,L691:L695)</f>
        <v>6.2499999999999778E-3</v>
      </c>
      <c r="M697" s="157">
        <f>M695-N691</f>
        <v>0.18402777777777779</v>
      </c>
      <c r="N697" s="158" t="s">
        <v>552</v>
      </c>
      <c r="O697" s="149" t="s">
        <v>1712</v>
      </c>
      <c r="P697" s="149">
        <v>2</v>
      </c>
      <c r="R697" s="55">
        <f>SUM(R690:R696)</f>
        <v>0</v>
      </c>
      <c r="S697" s="55">
        <f>SUM(S690:S696)</f>
        <v>0</v>
      </c>
      <c r="T697" s="55">
        <f>SUM(T690:T696)</f>
        <v>0</v>
      </c>
      <c r="U697" s="55">
        <f>SUM(U690:U696)</f>
        <v>3700</v>
      </c>
      <c r="V697" s="55">
        <f>SUM(V690:V696)</f>
        <v>3700</v>
      </c>
    </row>
    <row r="698" spans="1:22" hidden="1" outlineLevel="2">
      <c r="A698" s="38">
        <v>63</v>
      </c>
      <c r="B698" s="2" t="s">
        <v>2327</v>
      </c>
      <c r="C698" s="38">
        <v>8</v>
      </c>
      <c r="D698" s="39" t="s">
        <v>130</v>
      </c>
      <c r="E698" s="772">
        <v>43600</v>
      </c>
      <c r="F698" s="793" t="s">
        <v>4565</v>
      </c>
      <c r="G698" s="58"/>
      <c r="H698" s="58"/>
      <c r="I698" s="59"/>
      <c r="J698" s="59"/>
      <c r="K698" s="60"/>
      <c r="L698" s="61"/>
      <c r="M698" s="60"/>
      <c r="N698" s="60"/>
      <c r="O698" s="68"/>
      <c r="P698" s="68"/>
      <c r="R698" s="47"/>
      <c r="S698" s="47"/>
      <c r="T698" s="47"/>
      <c r="U698" s="47"/>
      <c r="V698" s="47"/>
    </row>
    <row r="699" spans="1:22" hidden="1" outlineLevel="2">
      <c r="A699" s="38">
        <v>63</v>
      </c>
      <c r="B699" s="2" t="s">
        <v>2327</v>
      </c>
      <c r="C699" s="38">
        <v>8</v>
      </c>
      <c r="D699" s="39" t="s">
        <v>130</v>
      </c>
      <c r="E699" s="53" t="s">
        <v>4330</v>
      </c>
      <c r="F699" s="49">
        <v>34.299999999999997</v>
      </c>
      <c r="G699" s="141"/>
      <c r="H699" s="141">
        <v>0</v>
      </c>
      <c r="I699" s="50"/>
      <c r="J699" s="50">
        <v>0</v>
      </c>
      <c r="K699" s="139"/>
      <c r="L699" s="140"/>
      <c r="M699" s="143"/>
      <c r="N699" s="144">
        <v>0.25694444444444448</v>
      </c>
      <c r="O699" s="3"/>
      <c r="P699" s="3"/>
      <c r="R699" s="52"/>
      <c r="S699" s="52"/>
      <c r="T699" s="52"/>
      <c r="U699" s="52"/>
      <c r="V699" s="52"/>
    </row>
    <row r="700" spans="1:22" hidden="1" outlineLevel="2">
      <c r="A700" s="38">
        <v>63</v>
      </c>
      <c r="B700" s="2" t="s">
        <v>2327</v>
      </c>
      <c r="C700" s="38">
        <v>8</v>
      </c>
      <c r="D700" s="39" t="s">
        <v>130</v>
      </c>
      <c r="E700" s="53" t="s">
        <v>4329</v>
      </c>
      <c r="F700" s="49">
        <v>59.8</v>
      </c>
      <c r="G700" s="141">
        <v>7.7</v>
      </c>
      <c r="H700" s="141">
        <f>H699+G700</f>
        <v>7.7</v>
      </c>
      <c r="I700" s="50">
        <v>8.3333333333333329E-2</v>
      </c>
      <c r="J700" s="50">
        <f>J699+I700</f>
        <v>8.3333333333333329E-2</v>
      </c>
      <c r="K700" s="142">
        <f>M700-N699</f>
        <v>9.6527777777777712E-2</v>
      </c>
      <c r="L700" s="140">
        <f>N700-M700</f>
        <v>4.1666666666667074E-3</v>
      </c>
      <c r="M700" s="143">
        <v>0.35347222222222219</v>
      </c>
      <c r="N700" s="143">
        <v>0.3576388888888889</v>
      </c>
      <c r="O700" s="3" t="s">
        <v>4111</v>
      </c>
      <c r="P700" s="3"/>
      <c r="R700" s="52"/>
      <c r="S700" s="52"/>
      <c r="T700" s="52"/>
      <c r="U700" s="52"/>
      <c r="V700" s="52"/>
    </row>
    <row r="701" spans="1:22" hidden="1" outlineLevel="2">
      <c r="A701" s="38">
        <v>63</v>
      </c>
      <c r="B701" s="2" t="s">
        <v>2327</v>
      </c>
      <c r="C701" s="38">
        <v>8</v>
      </c>
      <c r="D701" s="39" t="s">
        <v>130</v>
      </c>
      <c r="E701" s="53" t="s">
        <v>4110</v>
      </c>
      <c r="F701" s="49">
        <v>232.4</v>
      </c>
      <c r="G701" s="141">
        <v>2.6</v>
      </c>
      <c r="H701" s="141">
        <f>H700+G701</f>
        <v>10.3</v>
      </c>
      <c r="I701" s="50">
        <v>5.5555555555555552E-2</v>
      </c>
      <c r="J701" s="50">
        <f>J700+I701</f>
        <v>0.1388888888888889</v>
      </c>
      <c r="K701" s="142">
        <f>M701-N700</f>
        <v>3.819444444444442E-2</v>
      </c>
      <c r="L701" s="140">
        <f>N701-M701</f>
        <v>2.7777777777777679E-3</v>
      </c>
      <c r="M701" s="143">
        <v>0.39583333333333331</v>
      </c>
      <c r="N701" s="143">
        <v>0.39861111111111108</v>
      </c>
      <c r="O701" s="3"/>
      <c r="P701" s="3"/>
      <c r="R701" s="52"/>
      <c r="S701" s="52"/>
      <c r="T701" s="52"/>
      <c r="U701" s="52"/>
      <c r="V701" s="52"/>
    </row>
    <row r="702" spans="1:22" hidden="1" outlineLevel="2">
      <c r="A702" s="38">
        <v>63</v>
      </c>
      <c r="B702" s="2" t="s">
        <v>2327</v>
      </c>
      <c r="C702" s="38">
        <v>8</v>
      </c>
      <c r="D702" s="39" t="s">
        <v>130</v>
      </c>
      <c r="E702" s="53" t="s">
        <v>4109</v>
      </c>
      <c r="F702" s="49">
        <v>57.8</v>
      </c>
      <c r="G702" s="141">
        <v>3.7</v>
      </c>
      <c r="H702" s="141">
        <f>H701+G702</f>
        <v>14</v>
      </c>
      <c r="I702" s="50">
        <v>5.5555555555555552E-2</v>
      </c>
      <c r="J702" s="50">
        <f>J701+I702</f>
        <v>0.19444444444444445</v>
      </c>
      <c r="K702" s="142">
        <f>M702-N701</f>
        <v>4.5833333333333337E-2</v>
      </c>
      <c r="L702" s="140">
        <f>N702-M702</f>
        <v>2.0833333333333814E-3</v>
      </c>
      <c r="M702" s="143">
        <v>0.44444444444444442</v>
      </c>
      <c r="N702" s="143">
        <v>0.4465277777777778</v>
      </c>
      <c r="O702" s="3"/>
      <c r="P702" s="3"/>
      <c r="R702" s="52"/>
      <c r="S702" s="52"/>
      <c r="T702" s="52"/>
      <c r="U702" s="52"/>
      <c r="V702" s="52"/>
    </row>
    <row r="703" spans="1:22" hidden="1" outlineLevel="2">
      <c r="A703" s="38">
        <v>63</v>
      </c>
      <c r="B703" s="2" t="s">
        <v>2327</v>
      </c>
      <c r="C703" s="38">
        <v>8</v>
      </c>
      <c r="D703" s="39" t="s">
        <v>130</v>
      </c>
      <c r="E703" s="53" t="s">
        <v>4331</v>
      </c>
      <c r="F703" s="49">
        <v>34.299999999999997</v>
      </c>
      <c r="G703" s="141">
        <v>4.5999999999999996</v>
      </c>
      <c r="H703" s="141">
        <f>H702+G703</f>
        <v>18.600000000000001</v>
      </c>
      <c r="I703" s="50">
        <v>4.8611111111111112E-2</v>
      </c>
      <c r="J703" s="50">
        <f>J702+I703</f>
        <v>0.24305555555555555</v>
      </c>
      <c r="K703" s="142">
        <f>M703-N702</f>
        <v>5.6249999999999967E-2</v>
      </c>
      <c r="L703" s="140"/>
      <c r="M703" s="144">
        <v>0.50277777777777777</v>
      </c>
      <c r="N703" s="143"/>
      <c r="O703" s="3"/>
      <c r="P703" s="3"/>
      <c r="R703" s="52"/>
      <c r="S703" s="52"/>
      <c r="T703" s="52"/>
      <c r="U703" s="52"/>
      <c r="V703" s="52"/>
    </row>
    <row r="704" spans="1:22" hidden="1" outlineLevel="2">
      <c r="A704" s="38">
        <v>63</v>
      </c>
      <c r="B704" s="2" t="s">
        <v>2327</v>
      </c>
      <c r="C704" s="38">
        <v>8</v>
      </c>
      <c r="D704" s="39" t="s">
        <v>130</v>
      </c>
      <c r="E704" s="117"/>
      <c r="F704" s="111" t="s">
        <v>4332</v>
      </c>
      <c r="G704" s="58"/>
      <c r="H704" s="58"/>
      <c r="I704" s="59"/>
      <c r="J704" s="59"/>
      <c r="K704" s="60"/>
      <c r="L704" s="61"/>
      <c r="M704" s="60"/>
      <c r="N704" s="60"/>
      <c r="O704" s="62"/>
      <c r="P704" s="62"/>
      <c r="R704" s="52">
        <v>1451</v>
      </c>
      <c r="S704" s="52"/>
      <c r="T704" s="52"/>
      <c r="U704" s="52"/>
      <c r="V704" s="52">
        <f>SUM(R704:U704)</f>
        <v>1451</v>
      </c>
    </row>
    <row r="705" spans="1:22" hidden="1" outlineLevel="2">
      <c r="A705" s="38">
        <v>63</v>
      </c>
      <c r="B705" s="2" t="s">
        <v>2327</v>
      </c>
      <c r="C705" s="38">
        <v>8</v>
      </c>
      <c r="D705" s="39" t="s">
        <v>130</v>
      </c>
      <c r="E705" s="112" t="s">
        <v>4333</v>
      </c>
      <c r="F705" s="63"/>
      <c r="G705" s="63"/>
      <c r="H705" s="63"/>
      <c r="I705" s="64"/>
      <c r="J705" s="64"/>
      <c r="K705" s="65"/>
      <c r="L705" s="66"/>
      <c r="M705" s="65"/>
      <c r="N705" s="65"/>
      <c r="O705" s="67"/>
      <c r="P705" s="67"/>
      <c r="R705" s="54"/>
      <c r="S705" s="54"/>
      <c r="T705" s="54"/>
      <c r="U705" s="54"/>
      <c r="V705" s="54"/>
    </row>
    <row r="706" spans="1:22" hidden="1" outlineLevel="1" collapsed="1">
      <c r="A706" s="148" t="s">
        <v>3893</v>
      </c>
      <c r="B706" s="149"/>
      <c r="C706" s="150">
        <v>8</v>
      </c>
      <c r="D706" s="151" t="s">
        <v>130</v>
      </c>
      <c r="E706" s="753">
        <v>43600</v>
      </c>
      <c r="F706" s="748">
        <v>14</v>
      </c>
      <c r="G706" s="749">
        <f>SUBTOTAL(9,G699:G703)</f>
        <v>18.600000000000001</v>
      </c>
      <c r="H706" s="155"/>
      <c r="I706" s="156">
        <f>SUBTOTAL(9,I699:I703)</f>
        <v>0.24305555555555555</v>
      </c>
      <c r="J706" s="156"/>
      <c r="K706" s="157">
        <f>SUBTOTAL(9,K699:K703)</f>
        <v>0.23680555555555544</v>
      </c>
      <c r="L706" s="157">
        <f>SUBTOTAL(9,L699:L703)</f>
        <v>9.0277777777778567E-3</v>
      </c>
      <c r="M706" s="157">
        <f>M703-N699</f>
        <v>0.24583333333333329</v>
      </c>
      <c r="N706" s="158" t="s">
        <v>552</v>
      </c>
      <c r="O706" s="149" t="s">
        <v>4328</v>
      </c>
      <c r="P706" s="149">
        <v>2</v>
      </c>
      <c r="R706" s="55">
        <f>SUM(R698:R704)</f>
        <v>1451</v>
      </c>
      <c r="S706" s="55">
        <f>SUM(S698:S704)</f>
        <v>0</v>
      </c>
      <c r="T706" s="55">
        <f>SUM(T698:T704)</f>
        <v>0</v>
      </c>
      <c r="U706" s="55">
        <f>SUM(U698:U704)</f>
        <v>0</v>
      </c>
      <c r="V706" s="55">
        <f>SUM(V698:V704)</f>
        <v>1451</v>
      </c>
    </row>
    <row r="707" spans="1:22" hidden="1" outlineLevel="2">
      <c r="A707" s="38">
        <v>64</v>
      </c>
      <c r="B707" s="2" t="s">
        <v>2327</v>
      </c>
      <c r="C707" s="38">
        <v>9</v>
      </c>
      <c r="D707" s="39" t="s">
        <v>131</v>
      </c>
      <c r="E707" s="772">
        <v>43404</v>
      </c>
      <c r="F707" s="111" t="s">
        <v>4072</v>
      </c>
      <c r="G707" s="58"/>
      <c r="H707" s="58"/>
      <c r="I707" s="59"/>
      <c r="J707" s="59"/>
      <c r="K707" s="60"/>
      <c r="L707" s="61"/>
      <c r="M707" s="60"/>
      <c r="N707" s="60"/>
      <c r="O707" s="68"/>
      <c r="P707" s="68"/>
      <c r="R707" s="47"/>
      <c r="S707" s="47"/>
      <c r="T707" s="47"/>
      <c r="U707" s="47"/>
      <c r="V707" s="47"/>
    </row>
    <row r="708" spans="1:22" hidden="1" outlineLevel="2">
      <c r="A708" s="38">
        <v>64</v>
      </c>
      <c r="B708" s="2" t="s">
        <v>2327</v>
      </c>
      <c r="C708" s="38">
        <v>9</v>
      </c>
      <c r="D708" s="39" t="s">
        <v>131</v>
      </c>
      <c r="E708" s="118" t="s">
        <v>2108</v>
      </c>
      <c r="F708" s="112" t="s">
        <v>4065</v>
      </c>
      <c r="G708" s="63"/>
      <c r="H708" s="63"/>
      <c r="I708" s="64"/>
      <c r="J708" s="64"/>
      <c r="K708" s="65"/>
      <c r="L708" s="66"/>
      <c r="M708" s="65"/>
      <c r="N708" s="65"/>
      <c r="O708" s="67"/>
      <c r="P708" s="67"/>
      <c r="R708" s="52">
        <v>1706</v>
      </c>
      <c r="S708" s="52"/>
      <c r="T708" s="52"/>
      <c r="U708" s="52"/>
      <c r="V708" s="52">
        <f>SUM(R708:U708)</f>
        <v>1706</v>
      </c>
    </row>
    <row r="709" spans="1:22" hidden="1" outlineLevel="2">
      <c r="A709" s="38">
        <v>64</v>
      </c>
      <c r="B709" s="2" t="s">
        <v>2327</v>
      </c>
      <c r="C709" s="38">
        <v>9</v>
      </c>
      <c r="D709" s="39" t="s">
        <v>131</v>
      </c>
      <c r="E709" s="53" t="s">
        <v>3869</v>
      </c>
      <c r="F709" s="49">
        <v>63.9</v>
      </c>
      <c r="G709" s="141"/>
      <c r="H709" s="141">
        <v>0</v>
      </c>
      <c r="I709" s="50"/>
      <c r="J709" s="50">
        <v>0</v>
      </c>
      <c r="K709" s="139"/>
      <c r="L709" s="140"/>
      <c r="M709" s="143"/>
      <c r="N709" s="144">
        <v>0.36805555555555558</v>
      </c>
      <c r="O709" s="3"/>
      <c r="P709" s="3"/>
      <c r="R709" s="52"/>
      <c r="S709" s="52"/>
      <c r="T709" s="52"/>
      <c r="U709" s="52"/>
      <c r="V709" s="52"/>
    </row>
    <row r="710" spans="1:22" hidden="1" outlineLevel="2">
      <c r="A710" s="38">
        <v>64</v>
      </c>
      <c r="B710" s="2" t="s">
        <v>2327</v>
      </c>
      <c r="C710" s="38">
        <v>9</v>
      </c>
      <c r="D710" s="39" t="s">
        <v>131</v>
      </c>
      <c r="E710" s="53" t="s">
        <v>3870</v>
      </c>
      <c r="F710" s="49">
        <v>214.7</v>
      </c>
      <c r="G710" s="141">
        <v>2.9</v>
      </c>
      <c r="H710" s="141">
        <f>H709+G710</f>
        <v>2.9</v>
      </c>
      <c r="I710" s="50">
        <v>4.1666666666666664E-2</v>
      </c>
      <c r="J710" s="50">
        <f>J709+I710</f>
        <v>4.1666666666666664E-2</v>
      </c>
      <c r="K710" s="142">
        <f>M710-N709</f>
        <v>4.3749999999999956E-2</v>
      </c>
      <c r="L710" s="140">
        <f>N710-M710</f>
        <v>6.9444444444444753E-3</v>
      </c>
      <c r="M710" s="143">
        <v>0.41180555555555554</v>
      </c>
      <c r="N710" s="143">
        <v>0.41875000000000001</v>
      </c>
      <c r="O710" s="3" t="s">
        <v>1962</v>
      </c>
      <c r="P710" s="3"/>
      <c r="R710" s="52"/>
      <c r="S710" s="52"/>
      <c r="T710" s="52"/>
      <c r="U710" s="52"/>
      <c r="V710" s="52"/>
    </row>
    <row r="711" spans="1:22" hidden="1" outlineLevel="2">
      <c r="A711" s="38">
        <v>64</v>
      </c>
      <c r="B711" s="2" t="s">
        <v>2327</v>
      </c>
      <c r="C711" s="38">
        <v>9</v>
      </c>
      <c r="D711" s="39" t="s">
        <v>131</v>
      </c>
      <c r="E711" s="53" t="s">
        <v>3871</v>
      </c>
      <c r="F711" s="49">
        <v>237.8</v>
      </c>
      <c r="G711" s="141">
        <v>2.9</v>
      </c>
      <c r="H711" s="141">
        <f>H710+G711</f>
        <v>5.8</v>
      </c>
      <c r="I711" s="50">
        <v>4.8611111111111112E-2</v>
      </c>
      <c r="J711" s="50">
        <f>J710+I711</f>
        <v>9.0277777777777776E-2</v>
      </c>
      <c r="K711" s="142">
        <f>M711-N710</f>
        <v>3.7499999999999978E-2</v>
      </c>
      <c r="L711" s="140">
        <f>N711-M711</f>
        <v>6.9444444444444198E-4</v>
      </c>
      <c r="M711" s="143">
        <v>0.45624999999999999</v>
      </c>
      <c r="N711" s="143">
        <v>0.45694444444444443</v>
      </c>
      <c r="O711" s="3"/>
      <c r="P711" s="3"/>
      <c r="R711" s="52"/>
      <c r="S711" s="52"/>
      <c r="T711" s="52"/>
      <c r="U711" s="52"/>
      <c r="V711" s="52"/>
    </row>
    <row r="712" spans="1:22" hidden="1" outlineLevel="2">
      <c r="A712" s="38">
        <v>64</v>
      </c>
      <c r="B712" s="2" t="s">
        <v>2327</v>
      </c>
      <c r="C712" s="38">
        <v>9</v>
      </c>
      <c r="D712" s="39" t="s">
        <v>131</v>
      </c>
      <c r="E712" s="53" t="s">
        <v>3872</v>
      </c>
      <c r="F712" s="49">
        <v>81.7</v>
      </c>
      <c r="G712" s="141">
        <v>1.5</v>
      </c>
      <c r="H712" s="141">
        <f>H711+G712</f>
        <v>7.3</v>
      </c>
      <c r="I712" s="50">
        <v>4.1666666666666664E-2</v>
      </c>
      <c r="J712" s="50">
        <f>J711+I712</f>
        <v>0.13194444444444445</v>
      </c>
      <c r="K712" s="142">
        <f>M712-N711</f>
        <v>2.2222222222222254E-2</v>
      </c>
      <c r="L712" s="140"/>
      <c r="M712" s="144">
        <v>0.47916666666666669</v>
      </c>
      <c r="N712" s="143"/>
      <c r="O712" s="3"/>
      <c r="P712" s="3"/>
      <c r="R712" s="52"/>
      <c r="S712" s="52"/>
      <c r="T712" s="52"/>
      <c r="U712" s="52"/>
      <c r="V712" s="52"/>
    </row>
    <row r="713" spans="1:22" hidden="1" outlineLevel="2">
      <c r="A713" s="38">
        <v>64</v>
      </c>
      <c r="B713" s="2" t="s">
        <v>2327</v>
      </c>
      <c r="C713" s="38">
        <v>9</v>
      </c>
      <c r="D713" s="39" t="s">
        <v>131</v>
      </c>
      <c r="E713" s="118"/>
      <c r="F713" s="792" t="s">
        <v>4566</v>
      </c>
      <c r="G713" s="63"/>
      <c r="H713" s="63"/>
      <c r="I713" s="64"/>
      <c r="J713" s="64"/>
      <c r="K713" s="65"/>
      <c r="L713" s="66"/>
      <c r="M713" s="65"/>
      <c r="N713" s="65"/>
      <c r="O713" s="67"/>
      <c r="P713" s="67"/>
      <c r="R713" s="54"/>
      <c r="S713" s="54"/>
      <c r="T713" s="54"/>
      <c r="U713" s="54"/>
      <c r="V713" s="54"/>
    </row>
    <row r="714" spans="1:22" hidden="1" outlineLevel="1" collapsed="1">
      <c r="A714" s="148" t="s">
        <v>3841</v>
      </c>
      <c r="B714" s="149"/>
      <c r="C714" s="150">
        <v>9</v>
      </c>
      <c r="D714" s="151" t="s">
        <v>3842</v>
      </c>
      <c r="E714" s="753">
        <v>43404</v>
      </c>
      <c r="F714" s="748">
        <v>7.3</v>
      </c>
      <c r="G714" s="749">
        <f>SUBTOTAL(9,G709:G712)</f>
        <v>7.3</v>
      </c>
      <c r="H714" s="155"/>
      <c r="I714" s="156">
        <f>SUBTOTAL(9,I709:I712)</f>
        <v>0.13194444444444445</v>
      </c>
      <c r="J714" s="156"/>
      <c r="K714" s="157">
        <f>SUBTOTAL(9,K709:K712)</f>
        <v>0.10347222222222219</v>
      </c>
      <c r="L714" s="157">
        <f>SUBTOTAL(9,L709:L712)</f>
        <v>7.6388888888889173E-3</v>
      </c>
      <c r="M714" s="157">
        <f>M712-N709</f>
        <v>0.1111111111111111</v>
      </c>
      <c r="N714" s="158" t="s">
        <v>552</v>
      </c>
      <c r="O714" s="149" t="s">
        <v>682</v>
      </c>
      <c r="P714" s="149">
        <v>2</v>
      </c>
      <c r="R714" s="55">
        <f>SUM(R707:R713)</f>
        <v>1706</v>
      </c>
      <c r="S714" s="55">
        <f>SUM(S707:S713)</f>
        <v>0</v>
      </c>
      <c r="T714" s="55">
        <f>SUM(T707:T713)</f>
        <v>0</v>
      </c>
      <c r="U714" s="55">
        <f>SUM(U707:U713)</f>
        <v>0</v>
      </c>
      <c r="V714" s="55">
        <f>SUM(V707:V713)</f>
        <v>1706</v>
      </c>
    </row>
    <row r="715" spans="1:22" hidden="1" outlineLevel="2">
      <c r="A715" s="38">
        <v>65</v>
      </c>
      <c r="B715" s="2" t="s">
        <v>2327</v>
      </c>
      <c r="C715" s="38">
        <v>10</v>
      </c>
      <c r="D715" s="39" t="s">
        <v>132</v>
      </c>
      <c r="E715" s="862">
        <v>43404</v>
      </c>
      <c r="F715" s="793" t="s">
        <v>4567</v>
      </c>
      <c r="G715" s="58"/>
      <c r="H715" s="58"/>
      <c r="I715" s="59"/>
      <c r="J715" s="59"/>
      <c r="K715" s="60"/>
      <c r="L715" s="61"/>
      <c r="M715" s="60"/>
      <c r="N715" s="60"/>
      <c r="O715" s="68"/>
      <c r="P715" s="68"/>
      <c r="R715" s="47"/>
      <c r="S715" s="47"/>
      <c r="T715" s="47"/>
      <c r="U715" s="47"/>
      <c r="V715" s="47"/>
    </row>
    <row r="716" spans="1:22" hidden="1" outlineLevel="2">
      <c r="A716" s="38">
        <v>65</v>
      </c>
      <c r="B716" s="2" t="s">
        <v>2327</v>
      </c>
      <c r="C716" s="38">
        <v>10</v>
      </c>
      <c r="D716" s="39" t="s">
        <v>132</v>
      </c>
      <c r="E716" s="53" t="s">
        <v>3872</v>
      </c>
      <c r="F716" s="49">
        <v>81.7</v>
      </c>
      <c r="G716" s="141"/>
      <c r="H716" s="141">
        <v>0</v>
      </c>
      <c r="I716" s="50"/>
      <c r="J716" s="50">
        <v>0</v>
      </c>
      <c r="K716" s="139"/>
      <c r="L716" s="140"/>
      <c r="M716" s="143"/>
      <c r="N716" s="144">
        <v>0.48125000000000001</v>
      </c>
      <c r="O716" s="3"/>
      <c r="P716" s="3"/>
      <c r="R716" s="52"/>
      <c r="S716" s="52"/>
      <c r="T716" s="52"/>
      <c r="U716" s="52"/>
      <c r="V716" s="52"/>
    </row>
    <row r="717" spans="1:22" hidden="1" outlineLevel="2">
      <c r="A717" s="38">
        <v>65</v>
      </c>
      <c r="B717" s="2" t="s">
        <v>2327</v>
      </c>
      <c r="C717" s="38">
        <v>10</v>
      </c>
      <c r="D717" s="39" t="s">
        <v>132</v>
      </c>
      <c r="E717" s="53" t="s">
        <v>4073</v>
      </c>
      <c r="F717" s="49">
        <v>291</v>
      </c>
      <c r="G717" s="141">
        <v>5.3</v>
      </c>
      <c r="H717" s="141">
        <f>H716+G717</f>
        <v>5.3</v>
      </c>
      <c r="I717" s="50">
        <v>5.5555555555555552E-2</v>
      </c>
      <c r="J717" s="50">
        <f>J716+I717</f>
        <v>5.5555555555555552E-2</v>
      </c>
      <c r="K717" s="142">
        <f>M717-N716</f>
        <v>7.6388888888888895E-2</v>
      </c>
      <c r="L717" s="140">
        <f>N717-M717</f>
        <v>6.2499999999999778E-3</v>
      </c>
      <c r="M717" s="143">
        <v>0.55763888888888891</v>
      </c>
      <c r="N717" s="143">
        <v>0.56388888888888888</v>
      </c>
      <c r="O717" s="3" t="s">
        <v>4074</v>
      </c>
      <c r="P717" s="3"/>
      <c r="R717" s="52"/>
      <c r="S717" s="52"/>
      <c r="T717" s="52"/>
      <c r="U717" s="52"/>
      <c r="V717" s="52"/>
    </row>
    <row r="718" spans="1:22" hidden="1" outlineLevel="2">
      <c r="A718" s="38">
        <v>65</v>
      </c>
      <c r="B718" s="2" t="s">
        <v>2327</v>
      </c>
      <c r="C718" s="38">
        <v>10</v>
      </c>
      <c r="D718" s="39" t="s">
        <v>132</v>
      </c>
      <c r="E718" s="53" t="s">
        <v>3874</v>
      </c>
      <c r="F718" s="49">
        <v>107.6</v>
      </c>
      <c r="G718" s="141">
        <v>1</v>
      </c>
      <c r="H718" s="141">
        <f>H717+G718</f>
        <v>6.3</v>
      </c>
      <c r="I718" s="50">
        <v>1.3888888888888888E-2</v>
      </c>
      <c r="J718" s="50">
        <f>J717+I718</f>
        <v>6.9444444444444448E-2</v>
      </c>
      <c r="K718" s="142">
        <f>M718-N717</f>
        <v>1.3888888888888951E-2</v>
      </c>
      <c r="L718" s="140">
        <f>N718-M718</f>
        <v>2.0833333333332149E-3</v>
      </c>
      <c r="M718" s="143">
        <v>0.57777777777777783</v>
      </c>
      <c r="N718" s="143">
        <v>0.57986111111111105</v>
      </c>
      <c r="O718" s="3"/>
      <c r="P718" s="3"/>
      <c r="R718" s="52"/>
      <c r="S718" s="52"/>
      <c r="T718" s="52"/>
      <c r="U718" s="52"/>
      <c r="V718" s="52"/>
    </row>
    <row r="719" spans="1:22" hidden="1" outlineLevel="2">
      <c r="A719" s="38">
        <v>65</v>
      </c>
      <c r="B719" s="2" t="s">
        <v>2327</v>
      </c>
      <c r="C719" s="38">
        <v>10</v>
      </c>
      <c r="D719" s="39" t="s">
        <v>132</v>
      </c>
      <c r="E719" s="53" t="s">
        <v>3875</v>
      </c>
      <c r="F719" s="49">
        <v>99.5</v>
      </c>
      <c r="G719" s="141">
        <v>2.1</v>
      </c>
      <c r="H719" s="141">
        <f>H718+G719</f>
        <v>8.4</v>
      </c>
      <c r="I719" s="50">
        <v>2.7777777777777776E-2</v>
      </c>
      <c r="J719" s="50">
        <f>J718+I719</f>
        <v>9.7222222222222224E-2</v>
      </c>
      <c r="K719" s="142">
        <f>M719-N718</f>
        <v>2.7083333333333348E-2</v>
      </c>
      <c r="L719" s="140">
        <f>N719-M719</f>
        <v>7.6388888888889728E-3</v>
      </c>
      <c r="M719" s="143">
        <v>0.6069444444444444</v>
      </c>
      <c r="N719" s="143">
        <v>0.61458333333333337</v>
      </c>
      <c r="O719" s="3"/>
      <c r="P719" s="3"/>
      <c r="R719" s="52"/>
      <c r="S719" s="52"/>
      <c r="T719" s="52"/>
      <c r="U719" s="52"/>
      <c r="V719" s="52"/>
    </row>
    <row r="720" spans="1:22" hidden="1" outlineLevel="2">
      <c r="A720" s="38">
        <v>65</v>
      </c>
      <c r="B720" s="2" t="s">
        <v>2327</v>
      </c>
      <c r="C720" s="38">
        <v>10</v>
      </c>
      <c r="D720" s="39" t="s">
        <v>132</v>
      </c>
      <c r="E720" s="53" t="s">
        <v>3876</v>
      </c>
      <c r="F720" s="49">
        <v>36</v>
      </c>
      <c r="G720" s="141">
        <v>2.4</v>
      </c>
      <c r="H720" s="141">
        <f>H719+G720</f>
        <v>10.8</v>
      </c>
      <c r="I720" s="50">
        <v>2.7777777777777776E-2</v>
      </c>
      <c r="J720" s="50">
        <f>J719+I720</f>
        <v>0.125</v>
      </c>
      <c r="K720" s="142">
        <f>M720-N719</f>
        <v>3.125E-2</v>
      </c>
      <c r="L720" s="140"/>
      <c r="M720" s="144">
        <v>0.64583333333333337</v>
      </c>
      <c r="N720" s="143"/>
      <c r="O720" s="3"/>
      <c r="P720" s="3"/>
      <c r="R720" s="52"/>
      <c r="S720" s="52"/>
      <c r="T720" s="52"/>
      <c r="U720" s="52"/>
      <c r="V720" s="52"/>
    </row>
    <row r="721" spans="1:22" hidden="1" outlineLevel="2">
      <c r="A721" s="38">
        <v>65</v>
      </c>
      <c r="B721" s="2" t="s">
        <v>2327</v>
      </c>
      <c r="C721" s="38">
        <v>10</v>
      </c>
      <c r="D721" s="39" t="s">
        <v>132</v>
      </c>
      <c r="E721" s="118"/>
      <c r="F721" s="112" t="s">
        <v>4887</v>
      </c>
      <c r="G721" s="63"/>
      <c r="H721" s="63"/>
      <c r="I721" s="64"/>
      <c r="J721" s="64"/>
      <c r="K721" s="65"/>
      <c r="L721" s="66"/>
      <c r="M721" s="65"/>
      <c r="N721" s="65"/>
      <c r="O721" s="67"/>
      <c r="P721" s="67"/>
      <c r="R721" s="54">
        <v>324</v>
      </c>
      <c r="S721" s="54"/>
      <c r="T721" s="54"/>
      <c r="U721" s="54">
        <v>4300</v>
      </c>
      <c r="V721" s="54">
        <f>SUM(R721:U721)</f>
        <v>4624</v>
      </c>
    </row>
    <row r="722" spans="1:22" hidden="1" outlineLevel="1" collapsed="1">
      <c r="A722" s="148" t="s">
        <v>3844</v>
      </c>
      <c r="B722" s="149"/>
      <c r="C722" s="150">
        <v>10</v>
      </c>
      <c r="D722" s="151" t="s">
        <v>3843</v>
      </c>
      <c r="E722" s="753">
        <v>43404</v>
      </c>
      <c r="F722" s="748">
        <v>10.8</v>
      </c>
      <c r="G722" s="749">
        <f>SUBTOTAL(9,G716:G720)</f>
        <v>10.8</v>
      </c>
      <c r="H722" s="155"/>
      <c r="I722" s="156">
        <f>SUBTOTAL(9,I716:I720)</f>
        <v>0.125</v>
      </c>
      <c r="J722" s="156"/>
      <c r="K722" s="157">
        <f>SUBTOTAL(9,K716:K720)</f>
        <v>0.14861111111111119</v>
      </c>
      <c r="L722" s="157">
        <f>SUBTOTAL(9,L716:L720)</f>
        <v>1.5972222222222165E-2</v>
      </c>
      <c r="M722" s="157">
        <f>M720-N716</f>
        <v>0.16458333333333336</v>
      </c>
      <c r="N722" s="158" t="s">
        <v>552</v>
      </c>
      <c r="O722" s="149" t="s">
        <v>682</v>
      </c>
      <c r="P722" s="149">
        <v>2</v>
      </c>
      <c r="R722" s="55">
        <f>SUM(R715:R721)</f>
        <v>324</v>
      </c>
      <c r="S722" s="55">
        <f>SUM(S715:S721)</f>
        <v>0</v>
      </c>
      <c r="T722" s="55">
        <f>SUM(T715:T721)</f>
        <v>0</v>
      </c>
      <c r="U722" s="55">
        <f>SUM(U715:U721)</f>
        <v>4300</v>
      </c>
      <c r="V722" s="55">
        <f>SUM(V715:V721)</f>
        <v>4624</v>
      </c>
    </row>
    <row r="723" spans="1:22" hidden="1" outlineLevel="2">
      <c r="A723" s="38">
        <v>66</v>
      </c>
      <c r="B723" s="2" t="s">
        <v>2327</v>
      </c>
      <c r="C723" s="38">
        <v>11</v>
      </c>
      <c r="D723" s="39" t="s">
        <v>3846</v>
      </c>
      <c r="E723" s="862">
        <v>43405</v>
      </c>
      <c r="F723" s="112" t="s">
        <v>4075</v>
      </c>
      <c r="G723" s="63"/>
      <c r="H723" s="58"/>
      <c r="I723" s="59"/>
      <c r="J723" s="59"/>
      <c r="K723" s="60"/>
      <c r="L723" s="61"/>
      <c r="M723" s="60"/>
      <c r="N723" s="60"/>
      <c r="O723" s="68"/>
      <c r="P723" s="68"/>
      <c r="R723" s="47">
        <v>340</v>
      </c>
      <c r="S723" s="47"/>
      <c r="T723" s="47"/>
      <c r="U723" s="47"/>
      <c r="V723" s="47">
        <f>SUM(R723:U723)</f>
        <v>340</v>
      </c>
    </row>
    <row r="724" spans="1:22" hidden="1" outlineLevel="2">
      <c r="A724" s="38">
        <v>66</v>
      </c>
      <c r="B724" s="2" t="s">
        <v>2327</v>
      </c>
      <c r="C724" s="38">
        <v>11</v>
      </c>
      <c r="D724" s="39" t="s">
        <v>133</v>
      </c>
      <c r="E724" s="53" t="s">
        <v>3876</v>
      </c>
      <c r="F724" s="49">
        <v>36</v>
      </c>
      <c r="G724" s="141"/>
      <c r="H724" s="141">
        <v>0</v>
      </c>
      <c r="I724" s="50"/>
      <c r="J724" s="50">
        <v>0</v>
      </c>
      <c r="K724" s="139"/>
      <c r="L724" s="140"/>
      <c r="M724" s="143"/>
      <c r="N724" s="144">
        <v>0.25763888888888892</v>
      </c>
      <c r="O724" s="3"/>
      <c r="P724" s="3"/>
      <c r="R724" s="52"/>
      <c r="S724" s="52"/>
      <c r="T724" s="52"/>
      <c r="U724" s="52"/>
      <c r="V724" s="52"/>
    </row>
    <row r="725" spans="1:22" hidden="1" outlineLevel="2">
      <c r="A725" s="38">
        <v>66</v>
      </c>
      <c r="B725" s="2" t="s">
        <v>2327</v>
      </c>
      <c r="C725" s="38">
        <v>11</v>
      </c>
      <c r="D725" s="39" t="s">
        <v>133</v>
      </c>
      <c r="E725" s="53" t="s">
        <v>3875</v>
      </c>
      <c r="F725" s="49">
        <v>99.5</v>
      </c>
      <c r="G725" s="141">
        <v>2.4</v>
      </c>
      <c r="H725" s="141">
        <f>H724+G725</f>
        <v>2.4</v>
      </c>
      <c r="I725" s="50">
        <v>2.7777777777777776E-2</v>
      </c>
      <c r="J725" s="50">
        <f>J724+I725</f>
        <v>2.7777777777777776E-2</v>
      </c>
      <c r="K725" s="142">
        <f>M725-N724</f>
        <v>2.3611111111111083E-2</v>
      </c>
      <c r="L725" s="140">
        <f>N725-M725</f>
        <v>6.9444444444444753E-3</v>
      </c>
      <c r="M725" s="143">
        <v>0.28125</v>
      </c>
      <c r="N725" s="143">
        <v>0.28819444444444448</v>
      </c>
      <c r="O725" s="752"/>
      <c r="P725" s="3"/>
      <c r="R725" s="52"/>
      <c r="S725" s="52"/>
      <c r="T725" s="52"/>
      <c r="U725" s="52"/>
      <c r="V725" s="52"/>
    </row>
    <row r="726" spans="1:22" hidden="1" outlineLevel="2">
      <c r="A726" s="38">
        <v>66</v>
      </c>
      <c r="B726" s="2" t="s">
        <v>2327</v>
      </c>
      <c r="C726" s="38">
        <v>11</v>
      </c>
      <c r="D726" s="39" t="s">
        <v>133</v>
      </c>
      <c r="E726" s="53" t="s">
        <v>3877</v>
      </c>
      <c r="F726" s="49">
        <v>114.9</v>
      </c>
      <c r="G726" s="141">
        <v>2.5</v>
      </c>
      <c r="H726" s="141">
        <f>H725+G726</f>
        <v>4.9000000000000004</v>
      </c>
      <c r="I726" s="50">
        <v>3.4722222222222224E-2</v>
      </c>
      <c r="J726" s="50">
        <f>J725+I726</f>
        <v>6.25E-2</v>
      </c>
      <c r="K726" s="142">
        <f>M726-N725</f>
        <v>3.6805555555555536E-2</v>
      </c>
      <c r="L726" s="140">
        <f>N726-M726</f>
        <v>6.9444444444444198E-4</v>
      </c>
      <c r="M726" s="143">
        <v>0.32500000000000001</v>
      </c>
      <c r="N726" s="143">
        <v>0.32569444444444445</v>
      </c>
      <c r="O726" s="3"/>
      <c r="P726" s="3"/>
      <c r="R726" s="52"/>
      <c r="S726" s="52"/>
      <c r="T726" s="52"/>
      <c r="U726" s="52"/>
      <c r="V726" s="52"/>
    </row>
    <row r="727" spans="1:22" hidden="1" outlineLevel="2">
      <c r="A727" s="38">
        <v>66</v>
      </c>
      <c r="B727" s="2" t="s">
        <v>2327</v>
      </c>
      <c r="C727" s="38">
        <v>11</v>
      </c>
      <c r="D727" s="39" t="s">
        <v>133</v>
      </c>
      <c r="E727" s="53" t="s">
        <v>3878</v>
      </c>
      <c r="F727" s="49">
        <v>246.2</v>
      </c>
      <c r="G727" s="141">
        <v>0.6</v>
      </c>
      <c r="H727" s="141">
        <f>H726+G727</f>
        <v>5.5</v>
      </c>
      <c r="I727" s="50">
        <v>1.3888888888888888E-2</v>
      </c>
      <c r="J727" s="50">
        <f>J726+I727</f>
        <v>7.6388888888888895E-2</v>
      </c>
      <c r="K727" s="142">
        <f>M727-N726</f>
        <v>2.0138888888888928E-2</v>
      </c>
      <c r="L727" s="140">
        <f>N727-M727</f>
        <v>3.4722222222221544E-3</v>
      </c>
      <c r="M727" s="143">
        <v>0.34583333333333338</v>
      </c>
      <c r="N727" s="143">
        <v>0.34930555555555554</v>
      </c>
      <c r="O727" s="3"/>
      <c r="P727" s="3"/>
      <c r="R727" s="52"/>
      <c r="S727" s="52"/>
      <c r="T727" s="52"/>
      <c r="U727" s="52"/>
      <c r="V727" s="52"/>
    </row>
    <row r="728" spans="1:22" hidden="1" outlineLevel="2">
      <c r="A728" s="38">
        <v>66</v>
      </c>
      <c r="B728" s="2" t="s">
        <v>2327</v>
      </c>
      <c r="C728" s="38">
        <v>11</v>
      </c>
      <c r="D728" s="39" t="s">
        <v>133</v>
      </c>
      <c r="E728" s="53" t="s">
        <v>4083</v>
      </c>
      <c r="F728" s="49">
        <v>80</v>
      </c>
      <c r="G728" s="141">
        <v>4.3</v>
      </c>
      <c r="H728" s="141">
        <f>H727+G728</f>
        <v>9.8000000000000007</v>
      </c>
      <c r="I728" s="50">
        <v>9.0277777777777776E-2</v>
      </c>
      <c r="J728" s="50">
        <f>J727+I728</f>
        <v>0.16666666666666669</v>
      </c>
      <c r="K728" s="142">
        <f>M728-N727</f>
        <v>8.8194444444444464E-2</v>
      </c>
      <c r="L728" s="140">
        <f>N728-M728</f>
        <v>5.5555555555555358E-3</v>
      </c>
      <c r="M728" s="143">
        <v>0.4375</v>
      </c>
      <c r="N728" s="143">
        <v>0.44305555555555554</v>
      </c>
      <c r="O728" s="3" t="s">
        <v>4082</v>
      </c>
      <c r="P728" s="3"/>
      <c r="R728" s="52"/>
      <c r="S728" s="52"/>
      <c r="T728" s="52"/>
      <c r="U728" s="52"/>
      <c r="V728" s="52"/>
    </row>
    <row r="729" spans="1:22" hidden="1" outlineLevel="2">
      <c r="A729" s="38">
        <v>66</v>
      </c>
      <c r="B729" s="2" t="s">
        <v>2327</v>
      </c>
      <c r="C729" s="38">
        <v>11</v>
      </c>
      <c r="D729" s="39" t="s">
        <v>133</v>
      </c>
      <c r="E729" s="53" t="s">
        <v>3879</v>
      </c>
      <c r="F729" s="49">
        <v>42.2</v>
      </c>
      <c r="G729" s="141">
        <v>2.9</v>
      </c>
      <c r="H729" s="141">
        <f>H728+G729</f>
        <v>12.700000000000001</v>
      </c>
      <c r="I729" s="50">
        <v>3.4722222222222224E-2</v>
      </c>
      <c r="J729" s="50">
        <f>J728+I729</f>
        <v>0.2013888888888889</v>
      </c>
      <c r="K729" s="142">
        <f>M729-N728</f>
        <v>3.6111111111111149E-2</v>
      </c>
      <c r="L729" s="140"/>
      <c r="M729" s="144">
        <v>0.47916666666666669</v>
      </c>
      <c r="N729" s="143"/>
      <c r="O729" s="3"/>
      <c r="P729" s="3"/>
      <c r="R729" s="52"/>
      <c r="S729" s="52"/>
      <c r="T729" s="52"/>
      <c r="U729" s="52"/>
      <c r="V729" s="52"/>
    </row>
    <row r="730" spans="1:22" hidden="1" outlineLevel="2">
      <c r="A730" s="38">
        <v>66</v>
      </c>
      <c r="B730" s="2" t="s">
        <v>2327</v>
      </c>
      <c r="C730" s="38">
        <v>11</v>
      </c>
      <c r="D730" s="39" t="s">
        <v>133</v>
      </c>
      <c r="E730" s="118"/>
      <c r="F730" s="792" t="s">
        <v>4568</v>
      </c>
      <c r="G730" s="63"/>
      <c r="H730" s="63"/>
      <c r="I730" s="64"/>
      <c r="J730" s="64"/>
      <c r="K730" s="65"/>
      <c r="L730" s="66"/>
      <c r="M730" s="65"/>
      <c r="N730" s="65"/>
      <c r="O730" s="67"/>
      <c r="P730" s="67"/>
      <c r="R730" s="54"/>
      <c r="S730" s="54"/>
      <c r="T730" s="54"/>
      <c r="U730" s="54"/>
      <c r="V730" s="54"/>
    </row>
    <row r="731" spans="1:22" hidden="1" outlineLevel="1" collapsed="1">
      <c r="A731" s="148" t="s">
        <v>3885</v>
      </c>
      <c r="B731" s="149"/>
      <c r="C731" s="150">
        <v>11</v>
      </c>
      <c r="D731" s="151" t="s">
        <v>3845</v>
      </c>
      <c r="E731" s="753">
        <v>43405</v>
      </c>
      <c r="F731" s="748">
        <v>12.7</v>
      </c>
      <c r="G731" s="749">
        <f>SUBTOTAL(9,G724:G729)</f>
        <v>12.700000000000001</v>
      </c>
      <c r="H731" s="155"/>
      <c r="I731" s="156">
        <f>SUBTOTAL(9,I724:I729)</f>
        <v>0.2013888888888889</v>
      </c>
      <c r="J731" s="156"/>
      <c r="K731" s="157">
        <f>SUBTOTAL(9,K724:K729)</f>
        <v>0.20486111111111116</v>
      </c>
      <c r="L731" s="157">
        <f>SUBTOTAL(9,L724:L729)</f>
        <v>1.6666666666666607E-2</v>
      </c>
      <c r="M731" s="157">
        <f>M729-N724</f>
        <v>0.22152777777777777</v>
      </c>
      <c r="N731" s="158" t="s">
        <v>552</v>
      </c>
      <c r="O731" s="149" t="s">
        <v>682</v>
      </c>
      <c r="P731" s="149">
        <v>2</v>
      </c>
      <c r="R731" s="55">
        <f>SUM(R723:R730)</f>
        <v>340</v>
      </c>
      <c r="S731" s="55">
        <f>SUM(S723:S730)</f>
        <v>0</v>
      </c>
      <c r="T731" s="55">
        <f>SUM(T723:T730)</f>
        <v>0</v>
      </c>
      <c r="U731" s="55">
        <f>SUM(U723:U730)</f>
        <v>0</v>
      </c>
      <c r="V731" s="55">
        <f>SUM(V723:V730)</f>
        <v>340</v>
      </c>
    </row>
    <row r="732" spans="1:22" hidden="1" outlineLevel="2">
      <c r="A732" s="38">
        <v>67</v>
      </c>
      <c r="B732" s="2" t="s">
        <v>2327</v>
      </c>
      <c r="C732" s="38">
        <v>12</v>
      </c>
      <c r="D732" s="39" t="s">
        <v>789</v>
      </c>
      <c r="E732" s="737"/>
      <c r="F732" s="79"/>
      <c r="G732" s="63"/>
      <c r="H732" s="63"/>
      <c r="I732" s="64"/>
      <c r="J732" s="64"/>
      <c r="K732" s="65"/>
      <c r="L732" s="66"/>
      <c r="M732" s="65"/>
      <c r="N732" s="65"/>
      <c r="O732" s="67"/>
      <c r="P732" s="67"/>
      <c r="R732" s="54"/>
      <c r="S732" s="54"/>
      <c r="T732" s="54"/>
      <c r="U732" s="54"/>
      <c r="V732" s="54"/>
    </row>
    <row r="733" spans="1:22" hidden="1" outlineLevel="1" collapsed="1">
      <c r="A733" s="148" t="s">
        <v>3884</v>
      </c>
      <c r="B733" s="149"/>
      <c r="C733" s="150">
        <v>12</v>
      </c>
      <c r="D733" s="151" t="s">
        <v>789</v>
      </c>
      <c r="E733" s="152" t="s">
        <v>789</v>
      </c>
      <c r="F733" s="748"/>
      <c r="G733" s="154"/>
      <c r="H733" s="155"/>
      <c r="I733" s="156"/>
      <c r="J733" s="156"/>
      <c r="K733" s="157"/>
      <c r="L733" s="157"/>
      <c r="M733" s="157"/>
      <c r="N733" s="158"/>
      <c r="O733" s="149" t="s">
        <v>1098</v>
      </c>
      <c r="P733" s="149"/>
      <c r="R733" s="55">
        <f>SUM(R732:R732)</f>
        <v>0</v>
      </c>
      <c r="S733" s="55">
        <f>SUM(S732:S732)</f>
        <v>0</v>
      </c>
      <c r="T733" s="55">
        <f>SUM(T732:T732)</f>
        <v>0</v>
      </c>
      <c r="U733" s="55">
        <f>SUM(U732:U732)</f>
        <v>0</v>
      </c>
      <c r="V733" s="55">
        <f>SUM(V732:V732)</f>
        <v>0</v>
      </c>
    </row>
    <row r="734" spans="1:22" hidden="1" outlineLevel="2">
      <c r="A734" s="38">
        <v>68</v>
      </c>
      <c r="B734" s="2" t="s">
        <v>2327</v>
      </c>
      <c r="C734" s="38">
        <v>13</v>
      </c>
      <c r="D734" s="39" t="s">
        <v>134</v>
      </c>
      <c r="E734" s="770">
        <v>43391</v>
      </c>
      <c r="F734" s="883" t="s">
        <v>4044</v>
      </c>
      <c r="G734" s="58"/>
      <c r="H734" s="58"/>
      <c r="I734" s="59"/>
      <c r="J734" s="59"/>
      <c r="K734" s="60"/>
      <c r="L734" s="61"/>
      <c r="M734" s="60"/>
      <c r="N734" s="60"/>
      <c r="O734" s="68"/>
      <c r="P734" s="68"/>
      <c r="R734" s="47"/>
      <c r="S734" s="47"/>
      <c r="T734" s="47"/>
      <c r="U734" s="47"/>
      <c r="V734" s="47"/>
    </row>
    <row r="735" spans="1:22" hidden="1" outlineLevel="2">
      <c r="A735" s="38">
        <v>68</v>
      </c>
      <c r="B735" s="2" t="s">
        <v>2327</v>
      </c>
      <c r="C735" s="38">
        <v>13</v>
      </c>
      <c r="D735" s="39" t="s">
        <v>134</v>
      </c>
      <c r="E735" s="53" t="s">
        <v>4025</v>
      </c>
      <c r="F735" s="49">
        <v>57</v>
      </c>
      <c r="G735" s="141"/>
      <c r="H735" s="141">
        <v>0</v>
      </c>
      <c r="I735" s="50"/>
      <c r="J735" s="50">
        <v>0</v>
      </c>
      <c r="K735" s="139"/>
      <c r="L735" s="140"/>
      <c r="M735" s="143"/>
      <c r="N735" s="144">
        <v>0.49305555555555558</v>
      </c>
      <c r="O735" s="3"/>
      <c r="P735" s="3"/>
      <c r="R735" s="52"/>
      <c r="S735" s="52"/>
      <c r="T735" s="52"/>
      <c r="U735" s="52"/>
      <c r="V735" s="52"/>
    </row>
    <row r="736" spans="1:22" hidden="1" outlineLevel="2">
      <c r="A736" s="38">
        <v>68</v>
      </c>
      <c r="B736" s="2" t="s">
        <v>2327</v>
      </c>
      <c r="C736" s="38">
        <v>13</v>
      </c>
      <c r="D736" s="39" t="s">
        <v>134</v>
      </c>
      <c r="E736" s="53" t="s">
        <v>4027</v>
      </c>
      <c r="F736" s="49">
        <v>49.2</v>
      </c>
      <c r="G736" s="141">
        <v>3.3</v>
      </c>
      <c r="H736" s="141">
        <f>H735+G736</f>
        <v>3.3</v>
      </c>
      <c r="I736" s="50">
        <v>4.1666666666666664E-2</v>
      </c>
      <c r="J736" s="50">
        <f>J735+I736</f>
        <v>4.1666666666666664E-2</v>
      </c>
      <c r="K736" s="142">
        <f>M736-N735</f>
        <v>3.6805555555555536E-2</v>
      </c>
      <c r="L736" s="140">
        <f>N736-M736</f>
        <v>2.7777777777777679E-3</v>
      </c>
      <c r="M736" s="143">
        <v>0.52986111111111112</v>
      </c>
      <c r="N736" s="143">
        <v>0.53263888888888888</v>
      </c>
      <c r="O736" s="3" t="s">
        <v>4028</v>
      </c>
      <c r="P736" s="3"/>
      <c r="R736" s="52"/>
      <c r="S736" s="52"/>
      <c r="T736" s="52"/>
      <c r="U736" s="52"/>
      <c r="V736" s="52"/>
    </row>
    <row r="737" spans="1:22" hidden="1" outlineLevel="2">
      <c r="A737" s="38">
        <v>68</v>
      </c>
      <c r="B737" s="2" t="s">
        <v>2327</v>
      </c>
      <c r="C737" s="38">
        <v>13</v>
      </c>
      <c r="D737" s="39" t="s">
        <v>134</v>
      </c>
      <c r="E737" s="53" t="s">
        <v>4029</v>
      </c>
      <c r="F737" s="49">
        <v>46.7</v>
      </c>
      <c r="G737" s="141">
        <v>1.7</v>
      </c>
      <c r="H737" s="141">
        <f>H736+G737</f>
        <v>5</v>
      </c>
      <c r="I737" s="50">
        <v>2.0833333333333332E-2</v>
      </c>
      <c r="J737" s="50">
        <f>J736+I737</f>
        <v>6.25E-2</v>
      </c>
      <c r="K737" s="142">
        <f>M737-N736</f>
        <v>2.1527777777777812E-2</v>
      </c>
      <c r="L737" s="140">
        <f>N737-M737</f>
        <v>6.9444444444444198E-4</v>
      </c>
      <c r="M737" s="143">
        <v>0.5541666666666667</v>
      </c>
      <c r="N737" s="143">
        <v>0.55486111111111114</v>
      </c>
      <c r="O737" s="3"/>
      <c r="P737" s="3"/>
      <c r="R737" s="52"/>
      <c r="S737" s="52"/>
      <c r="T737" s="52"/>
      <c r="U737" s="52"/>
      <c r="V737" s="52"/>
    </row>
    <row r="738" spans="1:22" hidden="1" outlineLevel="2">
      <c r="A738" s="38">
        <v>68</v>
      </c>
      <c r="B738" s="2" t="s">
        <v>2327</v>
      </c>
      <c r="C738" s="38">
        <v>13</v>
      </c>
      <c r="D738" s="39" t="s">
        <v>134</v>
      </c>
      <c r="E738" s="53" t="s">
        <v>4030</v>
      </c>
      <c r="F738" s="49">
        <v>48.8</v>
      </c>
      <c r="G738" s="141">
        <v>1.7</v>
      </c>
      <c r="H738" s="141">
        <f>H737+G738</f>
        <v>6.7</v>
      </c>
      <c r="I738" s="50">
        <v>2.0833333333333332E-2</v>
      </c>
      <c r="J738" s="50">
        <f>J737+I738</f>
        <v>8.3333333333333329E-2</v>
      </c>
      <c r="K738" s="142">
        <f>M738-N737</f>
        <v>1.8055555555555491E-2</v>
      </c>
      <c r="L738" s="140"/>
      <c r="M738" s="144">
        <v>0.57291666666666663</v>
      </c>
      <c r="N738" s="143"/>
      <c r="O738" s="3"/>
      <c r="P738" s="3"/>
      <c r="R738" s="52"/>
      <c r="S738" s="52"/>
      <c r="T738" s="52"/>
      <c r="U738" s="52"/>
      <c r="V738" s="52"/>
    </row>
    <row r="739" spans="1:22" hidden="1" outlineLevel="2">
      <c r="A739" s="38">
        <v>68</v>
      </c>
      <c r="B739" s="2" t="s">
        <v>2327</v>
      </c>
      <c r="C739" s="38">
        <v>13</v>
      </c>
      <c r="D739" s="39" t="s">
        <v>134</v>
      </c>
      <c r="E739" s="117"/>
      <c r="F739" s="111" t="s">
        <v>4038</v>
      </c>
      <c r="G739" s="58"/>
      <c r="H739" s="58"/>
      <c r="I739" s="59"/>
      <c r="J739" s="59"/>
      <c r="K739" s="60"/>
      <c r="L739" s="61"/>
      <c r="M739" s="60"/>
      <c r="N739" s="60"/>
      <c r="O739" s="62"/>
      <c r="P739" s="62"/>
      <c r="R739" s="52">
        <v>1451</v>
      </c>
      <c r="S739" s="52"/>
      <c r="T739" s="52"/>
      <c r="U739" s="52"/>
      <c r="V739" s="52">
        <f>SUM(R739:U739)</f>
        <v>1451</v>
      </c>
    </row>
    <row r="740" spans="1:22" hidden="1" outlineLevel="2">
      <c r="A740" s="38">
        <v>68</v>
      </c>
      <c r="B740" s="2" t="s">
        <v>2327</v>
      </c>
      <c r="C740" s="38">
        <v>13</v>
      </c>
      <c r="D740" s="39" t="s">
        <v>134</v>
      </c>
      <c r="E740" s="118"/>
      <c r="F740" s="112" t="s">
        <v>4039</v>
      </c>
      <c r="G740" s="63"/>
      <c r="H740" s="63"/>
      <c r="I740" s="64"/>
      <c r="J740" s="64"/>
      <c r="K740" s="65"/>
      <c r="L740" s="66"/>
      <c r="M740" s="65"/>
      <c r="N740" s="65"/>
      <c r="O740" s="67"/>
      <c r="P740" s="67"/>
      <c r="R740" s="54"/>
      <c r="S740" s="54"/>
      <c r="T740" s="54"/>
      <c r="U740" s="54"/>
      <c r="V740" s="54"/>
    </row>
    <row r="741" spans="1:22" hidden="1" outlineLevel="1" collapsed="1">
      <c r="A741" s="148" t="s">
        <v>3883</v>
      </c>
      <c r="B741" s="149"/>
      <c r="C741" s="150">
        <v>13</v>
      </c>
      <c r="D741" s="151" t="s">
        <v>134</v>
      </c>
      <c r="E741" s="753">
        <v>43391</v>
      </c>
      <c r="F741" s="748">
        <v>6.7</v>
      </c>
      <c r="G741" s="749">
        <f>SUBTOTAL(9,G735:G738)</f>
        <v>6.7</v>
      </c>
      <c r="H741" s="155" t="s">
        <v>4008</v>
      </c>
      <c r="I741" s="156">
        <f>SUBTOTAL(9,I735:I738)</f>
        <v>8.3333333333333329E-2</v>
      </c>
      <c r="J741" s="156"/>
      <c r="K741" s="157">
        <f>SUBTOTAL(9,K735:K738)</f>
        <v>7.638888888888884E-2</v>
      </c>
      <c r="L741" s="157">
        <f>SUBTOTAL(9,L735:L738)</f>
        <v>3.4722222222222099E-3</v>
      </c>
      <c r="M741" s="157">
        <f>M738-N735</f>
        <v>7.9861111111111049E-2</v>
      </c>
      <c r="N741" s="158" t="s">
        <v>552</v>
      </c>
      <c r="O741" s="149" t="s">
        <v>4040</v>
      </c>
      <c r="P741" s="149">
        <v>1</v>
      </c>
      <c r="R741" s="55">
        <f>SUM(R734:R739)</f>
        <v>1451</v>
      </c>
      <c r="S741" s="55">
        <f>SUM(S734:S739)</f>
        <v>0</v>
      </c>
      <c r="T741" s="55">
        <f>SUM(T734:T739)</f>
        <v>0</v>
      </c>
      <c r="U741" s="55">
        <f>SUM(U734:U739)</f>
        <v>0</v>
      </c>
      <c r="V741" s="55">
        <f>SUM(V734:V739)</f>
        <v>1451</v>
      </c>
    </row>
    <row r="742" spans="1:22" hidden="1" outlineLevel="2">
      <c r="A742" s="38">
        <v>69</v>
      </c>
      <c r="B742" s="2" t="s">
        <v>2327</v>
      </c>
      <c r="C742" s="38">
        <v>14</v>
      </c>
      <c r="D742" s="39" t="s">
        <v>135</v>
      </c>
      <c r="E742" s="770">
        <v>43391</v>
      </c>
      <c r="F742" s="111" t="s">
        <v>4036</v>
      </c>
      <c r="G742" s="58"/>
      <c r="H742" s="58"/>
      <c r="I742" s="59"/>
      <c r="J742" s="59"/>
      <c r="K742" s="60"/>
      <c r="L742" s="61"/>
      <c r="M742" s="60"/>
      <c r="N742" s="60"/>
      <c r="O742" s="68"/>
      <c r="P742" s="68"/>
      <c r="R742" s="52">
        <v>195</v>
      </c>
      <c r="S742" s="52"/>
      <c r="T742" s="52"/>
      <c r="U742" s="52"/>
      <c r="V742" s="52">
        <f>SUM(R742:U742)</f>
        <v>195</v>
      </c>
    </row>
    <row r="743" spans="1:22" hidden="1" outlineLevel="2">
      <c r="A743" s="38">
        <v>69</v>
      </c>
      <c r="B743" s="2" t="s">
        <v>2327</v>
      </c>
      <c r="C743" s="38">
        <v>14</v>
      </c>
      <c r="D743" s="39" t="s">
        <v>135</v>
      </c>
      <c r="E743" s="53" t="s">
        <v>4016</v>
      </c>
      <c r="F743" s="49">
        <v>52.3</v>
      </c>
      <c r="G743" s="141"/>
      <c r="H743" s="141">
        <v>0</v>
      </c>
      <c r="I743" s="50"/>
      <c r="J743" s="50">
        <v>0</v>
      </c>
      <c r="K743" s="139"/>
      <c r="L743" s="140"/>
      <c r="M743" s="143"/>
      <c r="N743" s="144">
        <v>0.24374999999999999</v>
      </c>
      <c r="O743" s="3"/>
      <c r="P743" s="3"/>
      <c r="R743" s="52"/>
      <c r="S743" s="52"/>
      <c r="T743" s="52"/>
      <c r="U743" s="52"/>
      <c r="V743" s="52"/>
    </row>
    <row r="744" spans="1:22" hidden="1" outlineLevel="2">
      <c r="A744" s="38">
        <v>69</v>
      </c>
      <c r="B744" s="2" t="s">
        <v>2327</v>
      </c>
      <c r="C744" s="38">
        <v>14</v>
      </c>
      <c r="D744" s="39" t="s">
        <v>135</v>
      </c>
      <c r="E744" s="53" t="s">
        <v>4017</v>
      </c>
      <c r="F744" s="49">
        <v>41.3</v>
      </c>
      <c r="G744" s="141">
        <v>4.8</v>
      </c>
      <c r="H744" s="141">
        <f t="shared" ref="H744:H752" si="118">H743+G744</f>
        <v>4.8</v>
      </c>
      <c r="I744" s="50">
        <v>6.25E-2</v>
      </c>
      <c r="J744" s="50">
        <f t="shared" ref="J744:J752" si="119">J743+I744</f>
        <v>6.25E-2</v>
      </c>
      <c r="K744" s="142">
        <f t="shared" ref="K744:K752" si="120">M744-N743</f>
        <v>6.666666666666668E-2</v>
      </c>
      <c r="L744" s="140">
        <f t="shared" ref="L744:L751" si="121">N744-M744</f>
        <v>6.9444444444444753E-3</v>
      </c>
      <c r="M744" s="143">
        <v>0.31041666666666667</v>
      </c>
      <c r="N744" s="143">
        <v>0.31736111111111115</v>
      </c>
      <c r="O744" s="3" t="s">
        <v>4018</v>
      </c>
      <c r="P744" s="3"/>
      <c r="R744" s="52"/>
      <c r="S744" s="52"/>
      <c r="T744" s="52"/>
      <c r="U744" s="52"/>
      <c r="V744" s="52"/>
    </row>
    <row r="745" spans="1:22" hidden="1" outlineLevel="2">
      <c r="A745" s="38">
        <v>69</v>
      </c>
      <c r="B745" s="2" t="s">
        <v>2327</v>
      </c>
      <c r="C745" s="38">
        <v>14</v>
      </c>
      <c r="D745" s="39" t="s">
        <v>135</v>
      </c>
      <c r="E745" s="53" t="s">
        <v>4019</v>
      </c>
      <c r="F745" s="49">
        <v>43</v>
      </c>
      <c r="G745" s="141">
        <v>0.4</v>
      </c>
      <c r="H745" s="141">
        <f t="shared" si="118"/>
        <v>5.2</v>
      </c>
      <c r="I745" s="50">
        <v>6.9444444444444441E-3</v>
      </c>
      <c r="J745" s="50">
        <f t="shared" si="119"/>
        <v>6.9444444444444448E-2</v>
      </c>
      <c r="K745" s="142">
        <f t="shared" si="120"/>
        <v>5.5555555555555358E-3</v>
      </c>
      <c r="L745" s="140">
        <f t="shared" si="121"/>
        <v>6.9444444444444198E-4</v>
      </c>
      <c r="M745" s="143">
        <v>0.32291666666666669</v>
      </c>
      <c r="N745" s="143">
        <v>0.32361111111111113</v>
      </c>
      <c r="O745" s="3"/>
      <c r="P745" s="3"/>
      <c r="R745" s="52"/>
      <c r="S745" s="52"/>
      <c r="T745" s="52"/>
      <c r="U745" s="52"/>
      <c r="V745" s="52"/>
    </row>
    <row r="746" spans="1:22" hidden="1" outlineLevel="2">
      <c r="A746" s="38">
        <v>69</v>
      </c>
      <c r="B746" s="2" t="s">
        <v>2327</v>
      </c>
      <c r="C746" s="38">
        <v>14</v>
      </c>
      <c r="D746" s="39" t="s">
        <v>135</v>
      </c>
      <c r="E746" s="53" t="s">
        <v>4020</v>
      </c>
      <c r="F746" s="49">
        <v>47.8</v>
      </c>
      <c r="G746" s="141">
        <v>1.4</v>
      </c>
      <c r="H746" s="141">
        <f t="shared" si="118"/>
        <v>6.6</v>
      </c>
      <c r="I746" s="50">
        <v>1.3888888888888888E-2</v>
      </c>
      <c r="J746" s="50">
        <f t="shared" si="119"/>
        <v>8.3333333333333343E-2</v>
      </c>
      <c r="K746" s="142">
        <f t="shared" si="120"/>
        <v>1.6666666666666607E-2</v>
      </c>
      <c r="L746" s="140">
        <f t="shared" si="121"/>
        <v>6.9444444444449749E-4</v>
      </c>
      <c r="M746" s="143">
        <v>0.34027777777777773</v>
      </c>
      <c r="N746" s="143">
        <v>0.34097222222222223</v>
      </c>
      <c r="O746" s="3"/>
      <c r="P746" s="3"/>
      <c r="R746" s="52"/>
      <c r="S746" s="52"/>
      <c r="T746" s="52"/>
      <c r="U746" s="52"/>
      <c r="V746" s="52"/>
    </row>
    <row r="747" spans="1:22" hidden="1" outlineLevel="2">
      <c r="A747" s="38">
        <v>69</v>
      </c>
      <c r="B747" s="2" t="s">
        <v>2327</v>
      </c>
      <c r="C747" s="38">
        <v>14</v>
      </c>
      <c r="D747" s="39" t="s">
        <v>135</v>
      </c>
      <c r="E747" s="53" t="s">
        <v>4021</v>
      </c>
      <c r="F747" s="49">
        <v>47.8</v>
      </c>
      <c r="G747" s="141">
        <v>0.9</v>
      </c>
      <c r="H747" s="141">
        <f t="shared" si="118"/>
        <v>7.5</v>
      </c>
      <c r="I747" s="50">
        <v>1.3888888888888888E-2</v>
      </c>
      <c r="J747" s="50">
        <f t="shared" si="119"/>
        <v>9.7222222222222238E-2</v>
      </c>
      <c r="K747" s="142">
        <f t="shared" si="120"/>
        <v>1.3194444444444453E-2</v>
      </c>
      <c r="L747" s="140">
        <f t="shared" si="121"/>
        <v>3.4722222222222099E-3</v>
      </c>
      <c r="M747" s="143">
        <v>0.35416666666666669</v>
      </c>
      <c r="N747" s="143">
        <v>0.3576388888888889</v>
      </c>
      <c r="O747" s="3"/>
      <c r="P747" s="3"/>
      <c r="R747" s="52"/>
      <c r="S747" s="52"/>
      <c r="T747" s="52"/>
      <c r="U747" s="52"/>
      <c r="V747" s="52"/>
    </row>
    <row r="748" spans="1:22" hidden="1" outlineLevel="2">
      <c r="A748" s="38">
        <v>69</v>
      </c>
      <c r="B748" s="2" t="s">
        <v>2327</v>
      </c>
      <c r="C748" s="38">
        <v>14</v>
      </c>
      <c r="D748" s="39" t="s">
        <v>135</v>
      </c>
      <c r="E748" s="53" t="s">
        <v>4026</v>
      </c>
      <c r="F748" s="49">
        <v>50.6</v>
      </c>
      <c r="G748" s="141">
        <v>1</v>
      </c>
      <c r="H748" s="141">
        <f t="shared" si="118"/>
        <v>8.5</v>
      </c>
      <c r="I748" s="50">
        <v>1.3888888888888888E-2</v>
      </c>
      <c r="J748" s="50">
        <f t="shared" si="119"/>
        <v>0.11111111111111113</v>
      </c>
      <c r="K748" s="142">
        <f t="shared" si="120"/>
        <v>1.0416666666666685E-2</v>
      </c>
      <c r="L748" s="140">
        <f>N748-M748</f>
        <v>3.4722222222221544E-3</v>
      </c>
      <c r="M748" s="143">
        <v>0.36805555555555558</v>
      </c>
      <c r="N748" s="143">
        <v>0.37152777777777773</v>
      </c>
      <c r="O748" s="3"/>
      <c r="P748" s="3"/>
      <c r="R748" s="52"/>
      <c r="S748" s="52"/>
      <c r="T748" s="52"/>
      <c r="U748" s="52"/>
      <c r="V748" s="52"/>
    </row>
    <row r="749" spans="1:22" hidden="1" outlineLevel="2">
      <c r="A749" s="38">
        <v>69</v>
      </c>
      <c r="B749" s="2" t="s">
        <v>2327</v>
      </c>
      <c r="C749" s="38">
        <v>14</v>
      </c>
      <c r="D749" s="39" t="s">
        <v>135</v>
      </c>
      <c r="E749" s="53" t="s">
        <v>4022</v>
      </c>
      <c r="F749" s="49">
        <v>49.7</v>
      </c>
      <c r="G749" s="141">
        <v>1.1000000000000001</v>
      </c>
      <c r="H749" s="141">
        <f t="shared" si="118"/>
        <v>9.6</v>
      </c>
      <c r="I749" s="50">
        <v>1.38888888888889E-2</v>
      </c>
      <c r="J749" s="50">
        <f t="shared" si="119"/>
        <v>0.12500000000000003</v>
      </c>
      <c r="K749" s="142">
        <f t="shared" si="120"/>
        <v>1.3888888888888951E-2</v>
      </c>
      <c r="L749" s="140">
        <f t="shared" si="121"/>
        <v>6.9444444444444198E-4</v>
      </c>
      <c r="M749" s="143">
        <v>0.38541666666666669</v>
      </c>
      <c r="N749" s="143">
        <v>0.38611111111111113</v>
      </c>
      <c r="O749" s="3"/>
      <c r="P749" s="3"/>
      <c r="R749" s="52"/>
      <c r="S749" s="52"/>
      <c r="T749" s="52"/>
      <c r="U749" s="52"/>
      <c r="V749" s="52"/>
    </row>
    <row r="750" spans="1:22" hidden="1" outlineLevel="2">
      <c r="A750" s="38">
        <v>69</v>
      </c>
      <c r="B750" s="2" t="s">
        <v>2327</v>
      </c>
      <c r="C750" s="38">
        <v>14</v>
      </c>
      <c r="D750" s="39" t="s">
        <v>135</v>
      </c>
      <c r="E750" s="53" t="s">
        <v>4023</v>
      </c>
      <c r="F750" s="49">
        <v>44.3</v>
      </c>
      <c r="G750" s="141">
        <v>2.6</v>
      </c>
      <c r="H750" s="141">
        <f t="shared" si="118"/>
        <v>12.2</v>
      </c>
      <c r="I750" s="50">
        <v>2.7777777777777776E-2</v>
      </c>
      <c r="J750" s="50">
        <f t="shared" si="119"/>
        <v>0.15277777777777779</v>
      </c>
      <c r="K750" s="142">
        <f t="shared" si="120"/>
        <v>3.1944444444444442E-2</v>
      </c>
      <c r="L750" s="140">
        <f t="shared" si="121"/>
        <v>2.7777777777777679E-3</v>
      </c>
      <c r="M750" s="143">
        <v>0.41805555555555557</v>
      </c>
      <c r="N750" s="143">
        <v>0.42083333333333334</v>
      </c>
      <c r="O750" s="48"/>
      <c r="P750" s="48"/>
      <c r="R750" s="52"/>
      <c r="S750" s="52"/>
      <c r="T750" s="52"/>
      <c r="U750" s="52"/>
      <c r="V750" s="52"/>
    </row>
    <row r="751" spans="1:22" hidden="1" outlineLevel="2">
      <c r="A751" s="38">
        <v>69</v>
      </c>
      <c r="B751" s="2" t="s">
        <v>2327</v>
      </c>
      <c r="C751" s="38">
        <v>14</v>
      </c>
      <c r="D751" s="39" t="s">
        <v>135</v>
      </c>
      <c r="E751" s="53" t="s">
        <v>4024</v>
      </c>
      <c r="F751" s="49">
        <v>53.7</v>
      </c>
      <c r="G751" s="141">
        <v>3.3</v>
      </c>
      <c r="H751" s="141">
        <f t="shared" si="118"/>
        <v>15.5</v>
      </c>
      <c r="I751" s="50">
        <v>3.4722222222222224E-2</v>
      </c>
      <c r="J751" s="50">
        <f t="shared" si="119"/>
        <v>0.1875</v>
      </c>
      <c r="K751" s="142">
        <f t="shared" si="120"/>
        <v>4.166666666666663E-2</v>
      </c>
      <c r="L751" s="140">
        <f t="shared" si="121"/>
        <v>4.1666666666666519E-3</v>
      </c>
      <c r="M751" s="143">
        <v>0.46249999999999997</v>
      </c>
      <c r="N751" s="143">
        <v>0.46666666666666662</v>
      </c>
      <c r="O751" s="48"/>
      <c r="P751" s="48"/>
      <c r="R751" s="52"/>
      <c r="S751" s="52"/>
      <c r="T751" s="52"/>
      <c r="U751" s="52"/>
      <c r="V751" s="52"/>
    </row>
    <row r="752" spans="1:22" hidden="1" outlineLevel="2">
      <c r="A752" s="38">
        <v>69</v>
      </c>
      <c r="B752" s="2" t="s">
        <v>2327</v>
      </c>
      <c r="C752" s="38">
        <v>14</v>
      </c>
      <c r="D752" s="39" t="s">
        <v>135</v>
      </c>
      <c r="E752" s="53" t="s">
        <v>4025</v>
      </c>
      <c r="F752" s="49">
        <v>57</v>
      </c>
      <c r="G752" s="141">
        <v>2</v>
      </c>
      <c r="H752" s="141">
        <f t="shared" si="118"/>
        <v>17.5</v>
      </c>
      <c r="I752" s="50">
        <v>2.0833333333333332E-2</v>
      </c>
      <c r="J752" s="50">
        <f t="shared" si="119"/>
        <v>0.20833333333333334</v>
      </c>
      <c r="K752" s="142">
        <f t="shared" si="120"/>
        <v>2.2916666666666696E-2</v>
      </c>
      <c r="L752" s="140"/>
      <c r="M752" s="144">
        <v>0.48958333333333331</v>
      </c>
      <c r="N752" s="143"/>
      <c r="O752" s="3"/>
      <c r="P752" s="3"/>
      <c r="R752" s="52"/>
      <c r="S752" s="52"/>
      <c r="T752" s="52"/>
      <c r="U752" s="52"/>
      <c r="V752" s="52"/>
    </row>
    <row r="753" spans="1:22" hidden="1" outlineLevel="2">
      <c r="A753" s="38">
        <v>69</v>
      </c>
      <c r="B753" s="2" t="s">
        <v>2327</v>
      </c>
      <c r="C753" s="38">
        <v>14</v>
      </c>
      <c r="D753" s="39" t="s">
        <v>135</v>
      </c>
      <c r="E753" s="118"/>
      <c r="F753" s="792" t="s">
        <v>4569</v>
      </c>
      <c r="G753" s="63"/>
      <c r="H753" s="63"/>
      <c r="I753" s="64"/>
      <c r="J753" s="64"/>
      <c r="K753" s="65"/>
      <c r="L753" s="66"/>
      <c r="M753" s="65"/>
      <c r="N753" s="65"/>
      <c r="O753" s="67"/>
      <c r="P753" s="67"/>
      <c r="R753" s="54"/>
      <c r="S753" s="54"/>
      <c r="T753" s="54"/>
      <c r="U753" s="54"/>
      <c r="V753" s="54"/>
    </row>
    <row r="754" spans="1:22" hidden="1" outlineLevel="1" collapsed="1">
      <c r="A754" s="148" t="s">
        <v>3886</v>
      </c>
      <c r="B754" s="149"/>
      <c r="C754" s="150">
        <v>14</v>
      </c>
      <c r="D754" s="151" t="s">
        <v>135</v>
      </c>
      <c r="E754" s="753">
        <v>43391</v>
      </c>
      <c r="F754" s="748">
        <v>17.5</v>
      </c>
      <c r="G754" s="749">
        <f>SUBTOTAL(9,G743:G752)</f>
        <v>17.5</v>
      </c>
      <c r="H754" s="155" t="s">
        <v>4008</v>
      </c>
      <c r="I754" s="156">
        <f>SUBTOTAL(9,I743:I752)</f>
        <v>0.20833333333333334</v>
      </c>
      <c r="J754" s="156"/>
      <c r="K754" s="157">
        <f>SUBTOTAL(9,K743:K752)</f>
        <v>0.22291666666666668</v>
      </c>
      <c r="L754" s="157">
        <f>SUBTOTAL(9,L743:L752)</f>
        <v>2.2916666666666641E-2</v>
      </c>
      <c r="M754" s="157">
        <f>M752-N743</f>
        <v>0.24583333333333332</v>
      </c>
      <c r="N754" s="158" t="s">
        <v>552</v>
      </c>
      <c r="O754" s="149" t="s">
        <v>4040</v>
      </c>
      <c r="P754" s="149">
        <v>2</v>
      </c>
      <c r="R754" s="55">
        <f>SUM(R742:R752)</f>
        <v>195</v>
      </c>
      <c r="S754" s="55">
        <f>SUM(S742:S752)</f>
        <v>0</v>
      </c>
      <c r="T754" s="55">
        <f>SUM(T742:T752)</f>
        <v>0</v>
      </c>
      <c r="U754" s="55">
        <f>SUM(U742:U752)</f>
        <v>0</v>
      </c>
      <c r="V754" s="55">
        <f>SUM(V742:V752)</f>
        <v>195</v>
      </c>
    </row>
    <row r="755" spans="1:22" hidden="1" outlineLevel="2">
      <c r="A755" s="38">
        <v>70</v>
      </c>
      <c r="B755" s="2" t="s">
        <v>2327</v>
      </c>
      <c r="C755" s="38">
        <v>15</v>
      </c>
      <c r="D755" s="39" t="s">
        <v>136</v>
      </c>
      <c r="E755" s="768">
        <v>43390</v>
      </c>
      <c r="F755" s="111" t="s">
        <v>4031</v>
      </c>
      <c r="G755" s="58"/>
      <c r="H755" s="58"/>
      <c r="I755" s="59"/>
      <c r="J755" s="59"/>
      <c r="K755" s="60"/>
      <c r="L755" s="61"/>
      <c r="M755" s="60"/>
      <c r="N755" s="60"/>
      <c r="O755" s="68"/>
      <c r="P755" s="68"/>
      <c r="R755" s="47"/>
      <c r="S755" s="47"/>
      <c r="T755" s="47"/>
      <c r="U755" s="47"/>
      <c r="V755" s="47"/>
    </row>
    <row r="756" spans="1:22" hidden="1" outlineLevel="2">
      <c r="A756" s="38">
        <v>70</v>
      </c>
      <c r="B756" s="2" t="s">
        <v>2327</v>
      </c>
      <c r="C756" s="38">
        <v>15</v>
      </c>
      <c r="D756" s="39" t="s">
        <v>136</v>
      </c>
      <c r="E756" s="53" t="s">
        <v>4007</v>
      </c>
      <c r="F756" s="49">
        <v>57.9</v>
      </c>
      <c r="G756" s="141"/>
      <c r="H756" s="141">
        <v>0</v>
      </c>
      <c r="I756" s="50"/>
      <c r="J756" s="50">
        <v>0</v>
      </c>
      <c r="K756" s="139"/>
      <c r="L756" s="140"/>
      <c r="M756" s="143"/>
      <c r="N756" s="144">
        <v>0.62847222222222221</v>
      </c>
      <c r="O756" s="3"/>
      <c r="P756" s="3"/>
      <c r="R756" s="52"/>
      <c r="S756" s="52"/>
      <c r="T756" s="52"/>
      <c r="U756" s="52"/>
      <c r="V756" s="52"/>
    </row>
    <row r="757" spans="1:22" hidden="1" outlineLevel="2">
      <c r="A757" s="38">
        <v>70</v>
      </c>
      <c r="B757" s="2" t="s">
        <v>2327</v>
      </c>
      <c r="C757" s="38">
        <v>15</v>
      </c>
      <c r="D757" s="39" t="s">
        <v>136</v>
      </c>
      <c r="E757" s="53" t="s">
        <v>4010</v>
      </c>
      <c r="F757" s="49">
        <v>60.2</v>
      </c>
      <c r="G757" s="141">
        <v>1.4</v>
      </c>
      <c r="H757" s="141">
        <f t="shared" ref="H757:H762" si="122">H756+G757</f>
        <v>1.4</v>
      </c>
      <c r="I757" s="50">
        <v>1.3888888888888888E-2</v>
      </c>
      <c r="J757" s="50">
        <f t="shared" ref="J757:J762" si="123">J756+I757</f>
        <v>1.3888888888888888E-2</v>
      </c>
      <c r="K757" s="142">
        <f t="shared" ref="K757:K762" si="124">M757-N756</f>
        <v>1.5972222222222276E-2</v>
      </c>
      <c r="L757" s="140">
        <f>N757-M757</f>
        <v>6.9444444444433095E-4</v>
      </c>
      <c r="M757" s="143">
        <v>0.64444444444444449</v>
      </c>
      <c r="N757" s="143">
        <v>0.64513888888888882</v>
      </c>
      <c r="O757" s="3"/>
      <c r="P757" s="3"/>
      <c r="R757" s="52"/>
      <c r="S757" s="52"/>
      <c r="T757" s="52"/>
      <c r="U757" s="52"/>
      <c r="V757" s="52"/>
    </row>
    <row r="758" spans="1:22" hidden="1" outlineLevel="2">
      <c r="A758" s="38">
        <v>70</v>
      </c>
      <c r="B758" s="2" t="s">
        <v>2327</v>
      </c>
      <c r="C758" s="38">
        <v>15</v>
      </c>
      <c r="D758" s="39" t="s">
        <v>136</v>
      </c>
      <c r="E758" s="53" t="s">
        <v>4011</v>
      </c>
      <c r="F758" s="49">
        <v>59</v>
      </c>
      <c r="G758" s="141">
        <v>0.9</v>
      </c>
      <c r="H758" s="141">
        <f t="shared" si="122"/>
        <v>2.2999999999999998</v>
      </c>
      <c r="I758" s="50">
        <v>1.3888888888888888E-2</v>
      </c>
      <c r="J758" s="50">
        <f t="shared" si="123"/>
        <v>2.7777777777777776E-2</v>
      </c>
      <c r="K758" s="142">
        <f t="shared" si="124"/>
        <v>1.0416666666666741E-2</v>
      </c>
      <c r="L758" s="140">
        <f>N758-M758</f>
        <v>6.9444444444444198E-4</v>
      </c>
      <c r="M758" s="143">
        <v>0.65555555555555556</v>
      </c>
      <c r="N758" s="143">
        <v>0.65625</v>
      </c>
      <c r="O758" s="3"/>
      <c r="P758" s="3"/>
      <c r="R758" s="52"/>
      <c r="S758" s="52"/>
      <c r="T758" s="52"/>
      <c r="U758" s="52"/>
      <c r="V758" s="52"/>
    </row>
    <row r="759" spans="1:22" hidden="1" outlineLevel="2">
      <c r="A759" s="38">
        <v>70</v>
      </c>
      <c r="B759" s="2" t="s">
        <v>2327</v>
      </c>
      <c r="C759" s="38">
        <v>15</v>
      </c>
      <c r="D759" s="39" t="s">
        <v>136</v>
      </c>
      <c r="E759" s="53" t="s">
        <v>4012</v>
      </c>
      <c r="F759" s="49">
        <v>49</v>
      </c>
      <c r="G759" s="141">
        <v>2.2999999999999998</v>
      </c>
      <c r="H759" s="141">
        <f t="shared" si="122"/>
        <v>4.5999999999999996</v>
      </c>
      <c r="I759" s="50">
        <v>2.0833333333333332E-2</v>
      </c>
      <c r="J759" s="50">
        <f t="shared" si="123"/>
        <v>4.8611111111111105E-2</v>
      </c>
      <c r="K759" s="142">
        <f t="shared" si="124"/>
        <v>2.777777777777779E-2</v>
      </c>
      <c r="L759" s="140">
        <f>N759-M759</f>
        <v>0</v>
      </c>
      <c r="M759" s="143">
        <v>0.68402777777777779</v>
      </c>
      <c r="N759" s="143">
        <v>0.68402777777777779</v>
      </c>
      <c r="O759" s="3"/>
      <c r="P759" s="3"/>
      <c r="R759" s="52"/>
      <c r="S759" s="52"/>
      <c r="T759" s="52"/>
      <c r="U759" s="52"/>
      <c r="V759" s="52"/>
    </row>
    <row r="760" spans="1:22" hidden="1" outlineLevel="2">
      <c r="A760" s="38">
        <v>70</v>
      </c>
      <c r="B760" s="2" t="s">
        <v>2327</v>
      </c>
      <c r="C760" s="38">
        <v>15</v>
      </c>
      <c r="D760" s="39" t="s">
        <v>136</v>
      </c>
      <c r="E760" s="53" t="s">
        <v>4014</v>
      </c>
      <c r="F760" s="49">
        <v>55.5</v>
      </c>
      <c r="G760" s="141">
        <v>0.3</v>
      </c>
      <c r="H760" s="141">
        <f t="shared" si="122"/>
        <v>4.8999999999999995</v>
      </c>
      <c r="I760" s="50">
        <v>6.9444444444444441E-3</v>
      </c>
      <c r="J760" s="50">
        <f t="shared" si="123"/>
        <v>5.5555555555555552E-2</v>
      </c>
      <c r="K760" s="142">
        <f t="shared" si="124"/>
        <v>3.4722222222222099E-3</v>
      </c>
      <c r="L760" s="140">
        <f>N760-M760</f>
        <v>4.1666666666667629E-3</v>
      </c>
      <c r="M760" s="143">
        <v>0.6875</v>
      </c>
      <c r="N760" s="143">
        <v>0.69166666666666676</v>
      </c>
      <c r="O760" s="3" t="s">
        <v>4013</v>
      </c>
      <c r="P760" s="3"/>
      <c r="R760" s="52"/>
      <c r="S760" s="52"/>
      <c r="T760" s="52"/>
      <c r="U760" s="52"/>
      <c r="V760" s="52"/>
    </row>
    <row r="761" spans="1:22" hidden="1" outlineLevel="2">
      <c r="A761" s="38">
        <v>70</v>
      </c>
      <c r="B761" s="2" t="s">
        <v>2327</v>
      </c>
      <c r="C761" s="38">
        <v>15</v>
      </c>
      <c r="D761" s="39" t="s">
        <v>136</v>
      </c>
      <c r="E761" s="53" t="s">
        <v>4015</v>
      </c>
      <c r="F761" s="49">
        <v>44.9</v>
      </c>
      <c r="G761" s="141">
        <v>2.1</v>
      </c>
      <c r="H761" s="141">
        <f t="shared" si="122"/>
        <v>7</v>
      </c>
      <c r="I761" s="50">
        <v>2.0833333333333332E-2</v>
      </c>
      <c r="J761" s="50">
        <f t="shared" si="123"/>
        <v>7.6388888888888881E-2</v>
      </c>
      <c r="K761" s="142">
        <f t="shared" si="124"/>
        <v>3.0555555555555447E-2</v>
      </c>
      <c r="L761" s="140">
        <f>N761-M761</f>
        <v>0</v>
      </c>
      <c r="M761" s="143">
        <v>0.72222222222222221</v>
      </c>
      <c r="N761" s="143">
        <v>0.72222222222222221</v>
      </c>
      <c r="O761" s="48"/>
      <c r="P761" s="48"/>
      <c r="R761" s="52"/>
      <c r="S761" s="52"/>
      <c r="T761" s="52"/>
      <c r="U761" s="52"/>
      <c r="V761" s="52"/>
    </row>
    <row r="762" spans="1:22" hidden="1" outlineLevel="2">
      <c r="A762" s="38">
        <v>70</v>
      </c>
      <c r="B762" s="2" t="s">
        <v>2327</v>
      </c>
      <c r="C762" s="38">
        <v>15</v>
      </c>
      <c r="D762" s="39" t="s">
        <v>136</v>
      </c>
      <c r="E762" s="53" t="s">
        <v>4016</v>
      </c>
      <c r="F762" s="49">
        <v>52.3</v>
      </c>
      <c r="G762" s="141">
        <v>2.1</v>
      </c>
      <c r="H762" s="141">
        <f t="shared" si="122"/>
        <v>9.1</v>
      </c>
      <c r="I762" s="50">
        <v>2.0833333333333332E-2</v>
      </c>
      <c r="J762" s="50">
        <f t="shared" si="123"/>
        <v>9.722222222222221E-2</v>
      </c>
      <c r="K762" s="142">
        <f t="shared" si="124"/>
        <v>2.430555555555558E-2</v>
      </c>
      <c r="L762" s="140"/>
      <c r="M762" s="144">
        <v>0.74652777777777779</v>
      </c>
      <c r="N762" s="143"/>
      <c r="O762" s="3" t="s">
        <v>4037</v>
      </c>
      <c r="P762" s="3"/>
      <c r="R762" s="52"/>
      <c r="S762" s="52"/>
      <c r="T762" s="52"/>
      <c r="U762" s="52"/>
      <c r="V762" s="52"/>
    </row>
    <row r="763" spans="1:22" hidden="1" outlineLevel="2">
      <c r="A763" s="38">
        <v>70</v>
      </c>
      <c r="B763" s="2" t="s">
        <v>2327</v>
      </c>
      <c r="C763" s="38">
        <v>15</v>
      </c>
      <c r="D763" s="39" t="s">
        <v>136</v>
      </c>
      <c r="E763" s="770"/>
      <c r="F763" s="111" t="s">
        <v>4879</v>
      </c>
      <c r="G763" s="58"/>
      <c r="H763" s="58"/>
      <c r="I763" s="59"/>
      <c r="J763" s="59"/>
      <c r="K763" s="60"/>
      <c r="L763" s="61"/>
      <c r="M763" s="60"/>
      <c r="N763" s="60"/>
      <c r="O763" s="62"/>
      <c r="P763" s="62"/>
      <c r="R763" s="52">
        <v>195</v>
      </c>
      <c r="S763" s="52"/>
      <c r="T763" s="52"/>
      <c r="U763" s="52">
        <v>4300</v>
      </c>
      <c r="V763" s="52">
        <f>SUM(R763:U763)</f>
        <v>4495</v>
      </c>
    </row>
    <row r="764" spans="1:22" hidden="1" outlineLevel="1" collapsed="1">
      <c r="A764" s="148" t="s">
        <v>3887</v>
      </c>
      <c r="B764" s="149"/>
      <c r="C764" s="150">
        <v>15</v>
      </c>
      <c r="D764" s="151" t="s">
        <v>136</v>
      </c>
      <c r="E764" s="753">
        <v>43390</v>
      </c>
      <c r="F764" s="748">
        <v>9.1</v>
      </c>
      <c r="G764" s="749">
        <f>SUBTOTAL(9,G756:G762)</f>
        <v>9.1</v>
      </c>
      <c r="H764" s="155" t="s">
        <v>4008</v>
      </c>
      <c r="I764" s="156">
        <f>SUBTOTAL(9,I756:I762)</f>
        <v>9.722222222222221E-2</v>
      </c>
      <c r="J764" s="156"/>
      <c r="K764" s="157">
        <f>SUBTOTAL(9,K756:K762)</f>
        <v>0.11250000000000004</v>
      </c>
      <c r="L764" s="157">
        <f>SUBTOTAL(9,L756:L762)</f>
        <v>5.5555555555555358E-3</v>
      </c>
      <c r="M764" s="157">
        <f>M762-N756</f>
        <v>0.11805555555555558</v>
      </c>
      <c r="N764" s="158" t="s">
        <v>552</v>
      </c>
      <c r="O764" s="149" t="s">
        <v>1413</v>
      </c>
      <c r="P764" s="149">
        <v>1</v>
      </c>
      <c r="R764" s="55">
        <f>SUM(R755:R763)</f>
        <v>195</v>
      </c>
      <c r="S764" s="55">
        <f>SUM(S755:S763)</f>
        <v>0</v>
      </c>
      <c r="T764" s="55">
        <f>SUM(T755:T763)</f>
        <v>0</v>
      </c>
      <c r="U764" s="55">
        <f>SUM(U755:U763)</f>
        <v>4300</v>
      </c>
      <c r="V764" s="55">
        <f>SUM(V755:V763)</f>
        <v>4495</v>
      </c>
    </row>
    <row r="765" spans="1:22" hidden="1" outlineLevel="2">
      <c r="A765" s="38">
        <v>71</v>
      </c>
      <c r="B765" s="2" t="s">
        <v>2327</v>
      </c>
      <c r="C765" s="38">
        <v>16</v>
      </c>
      <c r="D765" s="39" t="s">
        <v>137</v>
      </c>
      <c r="E765" s="772">
        <v>43390</v>
      </c>
      <c r="F765" s="111" t="s">
        <v>4033</v>
      </c>
      <c r="G765" s="58"/>
      <c r="H765" s="58"/>
      <c r="I765" s="59"/>
      <c r="J765" s="59"/>
      <c r="K765" s="60"/>
      <c r="L765" s="61"/>
      <c r="M765" s="60"/>
      <c r="N765" s="60"/>
      <c r="O765" s="68"/>
      <c r="P765" s="68"/>
      <c r="R765" s="47"/>
      <c r="S765" s="47"/>
      <c r="T765" s="47"/>
      <c r="U765" s="47"/>
      <c r="V765" s="47"/>
    </row>
    <row r="766" spans="1:22" hidden="1" outlineLevel="2">
      <c r="A766" s="38">
        <v>71</v>
      </c>
      <c r="B766" s="2" t="s">
        <v>2327</v>
      </c>
      <c r="C766" s="38">
        <v>16</v>
      </c>
      <c r="D766" s="39" t="s">
        <v>137</v>
      </c>
      <c r="E766" s="118"/>
      <c r="F766" s="112" t="s">
        <v>4034</v>
      </c>
      <c r="G766" s="63"/>
      <c r="H766" s="63"/>
      <c r="I766" s="64"/>
      <c r="J766" s="64"/>
      <c r="K766" s="65"/>
      <c r="L766" s="66"/>
      <c r="M766" s="65"/>
      <c r="N766" s="65"/>
      <c r="O766" s="67"/>
      <c r="P766" s="67"/>
      <c r="R766" s="52">
        <v>2271</v>
      </c>
      <c r="S766" s="52"/>
      <c r="T766" s="52"/>
      <c r="U766" s="52"/>
      <c r="V766" s="52">
        <f>SUM(R766:U766)</f>
        <v>2271</v>
      </c>
    </row>
    <row r="767" spans="1:22" hidden="1" outlineLevel="2">
      <c r="A767" s="38">
        <v>71</v>
      </c>
      <c r="B767" s="2" t="s">
        <v>2327</v>
      </c>
      <c r="C767" s="38">
        <v>16</v>
      </c>
      <c r="D767" s="39" t="s">
        <v>137</v>
      </c>
      <c r="E767" s="53" t="s">
        <v>4001</v>
      </c>
      <c r="F767" s="49">
        <v>53</v>
      </c>
      <c r="G767" s="141"/>
      <c r="H767" s="141">
        <v>0</v>
      </c>
      <c r="I767" s="50"/>
      <c r="J767" s="50">
        <v>0</v>
      </c>
      <c r="K767" s="139"/>
      <c r="L767" s="140"/>
      <c r="M767" s="143"/>
      <c r="N767" s="144">
        <v>0.38263888888888892</v>
      </c>
      <c r="O767" s="3"/>
      <c r="P767" s="3"/>
      <c r="R767" s="52"/>
      <c r="S767" s="52"/>
      <c r="T767" s="52"/>
      <c r="U767" s="52"/>
      <c r="V767" s="52"/>
    </row>
    <row r="768" spans="1:22" hidden="1" outlineLevel="2">
      <c r="A768" s="38">
        <v>71</v>
      </c>
      <c r="B768" s="2" t="s">
        <v>2327</v>
      </c>
      <c r="C768" s="38">
        <v>16</v>
      </c>
      <c r="D768" s="39" t="s">
        <v>137</v>
      </c>
      <c r="E768" s="53" t="s">
        <v>4009</v>
      </c>
      <c r="F768" s="49">
        <v>57.6</v>
      </c>
      <c r="G768" s="141">
        <v>0.3</v>
      </c>
      <c r="H768" s="141">
        <f>H767+G768</f>
        <v>0.3</v>
      </c>
      <c r="I768" s="50">
        <v>3.472222222222222E-3</v>
      </c>
      <c r="J768" s="50">
        <f>J767+I768</f>
        <v>3.472222222222222E-3</v>
      </c>
      <c r="K768" s="142">
        <f>M768-N767</f>
        <v>2.7777777777777679E-3</v>
      </c>
      <c r="L768" s="140">
        <f>N768-M768</f>
        <v>6.9444444444444198E-4</v>
      </c>
      <c r="M768" s="143">
        <v>0.38541666666666669</v>
      </c>
      <c r="N768" s="143">
        <v>0.38611111111111113</v>
      </c>
      <c r="O768" s="3"/>
      <c r="P768" s="3"/>
      <c r="R768" s="52"/>
      <c r="S768" s="52"/>
      <c r="T768" s="52"/>
      <c r="U768" s="52"/>
      <c r="V768" s="52"/>
    </row>
    <row r="769" spans="1:22" hidden="1" outlineLevel="2">
      <c r="A769" s="38">
        <v>71</v>
      </c>
      <c r="B769" s="2" t="s">
        <v>2327</v>
      </c>
      <c r="C769" s="38">
        <v>16</v>
      </c>
      <c r="D769" s="39" t="s">
        <v>137</v>
      </c>
      <c r="E769" s="53" t="s">
        <v>4002</v>
      </c>
      <c r="F769" s="49">
        <v>46.9</v>
      </c>
      <c r="G769" s="141">
        <v>5.0999999999999996</v>
      </c>
      <c r="H769" s="141">
        <f>H768+G769</f>
        <v>5.3999999999999995</v>
      </c>
      <c r="I769" s="50">
        <v>4.8611111111111112E-2</v>
      </c>
      <c r="J769" s="50">
        <f>J768+I769</f>
        <v>5.2083333333333336E-2</v>
      </c>
      <c r="K769" s="142">
        <f t="shared" ref="K769:K775" si="125">M769-N768</f>
        <v>5.2777777777777757E-2</v>
      </c>
      <c r="L769" s="140">
        <f t="shared" ref="L769:L774" si="126">N769-M769</f>
        <v>2.0833333333333814E-3</v>
      </c>
      <c r="M769" s="143">
        <v>0.43888888888888888</v>
      </c>
      <c r="N769" s="143">
        <v>0.44097222222222227</v>
      </c>
      <c r="O769" s="3"/>
      <c r="P769" s="3"/>
      <c r="R769" s="52"/>
      <c r="S769" s="52"/>
      <c r="T769" s="52"/>
      <c r="U769" s="52"/>
      <c r="V769" s="52"/>
    </row>
    <row r="770" spans="1:22" hidden="1" outlineLevel="2">
      <c r="A770" s="38">
        <v>71</v>
      </c>
      <c r="B770" s="2" t="s">
        <v>2327</v>
      </c>
      <c r="C770" s="38">
        <v>16</v>
      </c>
      <c r="D770" s="39" t="s">
        <v>137</v>
      </c>
      <c r="E770" s="53" t="s">
        <v>4004</v>
      </c>
      <c r="F770" s="49">
        <v>48.7</v>
      </c>
      <c r="G770" s="141">
        <v>1.5</v>
      </c>
      <c r="H770" s="141">
        <f>H768+G770</f>
        <v>1.8</v>
      </c>
      <c r="I770" s="50">
        <v>1.7361111111111112E-2</v>
      </c>
      <c r="J770" s="50">
        <f>J769+I770</f>
        <v>6.9444444444444448E-2</v>
      </c>
      <c r="K770" s="142">
        <f t="shared" si="125"/>
        <v>1.5277777777777724E-2</v>
      </c>
      <c r="L770" s="140">
        <f t="shared" si="126"/>
        <v>6.9444444444444753E-3</v>
      </c>
      <c r="M770" s="143">
        <v>0.45624999999999999</v>
      </c>
      <c r="N770" s="143">
        <v>0.46319444444444446</v>
      </c>
      <c r="O770" s="3" t="s">
        <v>4003</v>
      </c>
      <c r="P770" s="3"/>
      <c r="R770" s="52"/>
      <c r="S770" s="52"/>
      <c r="T770" s="52"/>
      <c r="U770" s="52"/>
      <c r="V770" s="52"/>
    </row>
    <row r="771" spans="1:22" hidden="1" outlineLevel="2">
      <c r="A771" s="38">
        <v>71</v>
      </c>
      <c r="B771" s="2" t="s">
        <v>2327</v>
      </c>
      <c r="C771" s="38">
        <v>16</v>
      </c>
      <c r="D771" s="39" t="s">
        <v>137</v>
      </c>
      <c r="E771" s="53" t="s">
        <v>4005</v>
      </c>
      <c r="F771" s="49">
        <v>58.7</v>
      </c>
      <c r="G771" s="141">
        <v>9.6999999999999993</v>
      </c>
      <c r="H771" s="141">
        <f>H770+G771</f>
        <v>11.5</v>
      </c>
      <c r="I771" s="50">
        <v>0.10416666666666667</v>
      </c>
      <c r="J771" s="50">
        <f>J770+I771</f>
        <v>0.1736111111111111</v>
      </c>
      <c r="K771" s="142">
        <f t="shared" si="125"/>
        <v>0.1118055555555556</v>
      </c>
      <c r="L771" s="140">
        <f t="shared" si="126"/>
        <v>6.9444444444433095E-4</v>
      </c>
      <c r="M771" s="143">
        <v>0.57500000000000007</v>
      </c>
      <c r="N771" s="143">
        <v>0.5756944444444444</v>
      </c>
      <c r="O771" s="3"/>
      <c r="P771" s="3"/>
      <c r="R771" s="52"/>
      <c r="S771" s="52"/>
      <c r="T771" s="52"/>
      <c r="U771" s="52"/>
      <c r="V771" s="52"/>
    </row>
    <row r="772" spans="1:22" hidden="1" outlineLevel="2">
      <c r="A772" s="38">
        <v>71</v>
      </c>
      <c r="B772" s="2" t="s">
        <v>2327</v>
      </c>
      <c r="C772" s="38">
        <v>16</v>
      </c>
      <c r="D772" s="39" t="s">
        <v>137</v>
      </c>
      <c r="E772" s="53" t="s">
        <v>4035</v>
      </c>
      <c r="F772" s="49">
        <v>59.1</v>
      </c>
      <c r="G772" s="769" t="s">
        <v>4042</v>
      </c>
      <c r="H772" s="769" t="s">
        <v>4042</v>
      </c>
      <c r="I772" s="769" t="s">
        <v>4042</v>
      </c>
      <c r="J772" s="769" t="s">
        <v>4042</v>
      </c>
      <c r="K772" s="142">
        <f t="shared" si="125"/>
        <v>6.9444444444444198E-3</v>
      </c>
      <c r="L772" s="140">
        <f>N772-M772</f>
        <v>2.7777777777778789E-3</v>
      </c>
      <c r="M772" s="143">
        <v>0.58263888888888882</v>
      </c>
      <c r="N772" s="143">
        <v>0.5854166666666667</v>
      </c>
      <c r="O772" s="3"/>
      <c r="P772" s="3"/>
      <c r="R772" s="52"/>
      <c r="S772" s="52"/>
      <c r="T772" s="52"/>
      <c r="U772" s="52"/>
      <c r="V772" s="52"/>
    </row>
    <row r="773" spans="1:22" hidden="1" outlineLevel="2">
      <c r="A773" s="38">
        <v>71</v>
      </c>
      <c r="B773" s="2" t="s">
        <v>2327</v>
      </c>
      <c r="C773" s="38">
        <v>16</v>
      </c>
      <c r="D773" s="39" t="s">
        <v>137</v>
      </c>
      <c r="E773" s="53" t="s">
        <v>4006</v>
      </c>
      <c r="F773" s="49">
        <v>60.9</v>
      </c>
      <c r="G773" s="141">
        <v>0.7</v>
      </c>
      <c r="H773" s="141">
        <f>H771+G773</f>
        <v>12.2</v>
      </c>
      <c r="I773" s="50">
        <v>6.9444444444444441E-3</v>
      </c>
      <c r="J773" s="50">
        <f>J771+I773</f>
        <v>0.18055555555555555</v>
      </c>
      <c r="K773" s="142">
        <f t="shared" si="125"/>
        <v>4.8611111111110938E-3</v>
      </c>
      <c r="L773" s="140">
        <f t="shared" si="126"/>
        <v>3.4722222222222099E-3</v>
      </c>
      <c r="M773" s="143">
        <v>0.59027777777777779</v>
      </c>
      <c r="N773" s="143">
        <v>0.59375</v>
      </c>
      <c r="O773" s="3"/>
      <c r="P773" s="3"/>
      <c r="R773" s="52"/>
      <c r="S773" s="52"/>
      <c r="T773" s="52"/>
      <c r="U773" s="52"/>
      <c r="V773" s="52"/>
    </row>
    <row r="774" spans="1:22" hidden="1" outlineLevel="2">
      <c r="A774" s="38">
        <v>71</v>
      </c>
      <c r="B774" s="2" t="s">
        <v>2327</v>
      </c>
      <c r="C774" s="38">
        <v>16</v>
      </c>
      <c r="D774" s="39" t="s">
        <v>137</v>
      </c>
      <c r="E774" s="53" t="s">
        <v>4043</v>
      </c>
      <c r="F774" s="49">
        <v>60.2</v>
      </c>
      <c r="G774" s="141">
        <v>2.2999999999999998</v>
      </c>
      <c r="H774" s="141"/>
      <c r="I774" s="50">
        <v>2.0833333333333332E-2</v>
      </c>
      <c r="J774" s="50">
        <f>J773+I774</f>
        <v>0.2013888888888889</v>
      </c>
      <c r="K774" s="142">
        <f t="shared" si="125"/>
        <v>1.9444444444444486E-2</v>
      </c>
      <c r="L774" s="140">
        <f t="shared" si="126"/>
        <v>6.9444444444433095E-4</v>
      </c>
      <c r="M774" s="143">
        <v>0.61319444444444449</v>
      </c>
      <c r="N774" s="143">
        <v>0.61388888888888882</v>
      </c>
      <c r="O774" s="3"/>
      <c r="P774" s="3"/>
      <c r="R774" s="52"/>
      <c r="S774" s="52"/>
      <c r="T774" s="52"/>
      <c r="U774" s="52"/>
      <c r="V774" s="52"/>
    </row>
    <row r="775" spans="1:22" hidden="1" outlineLevel="2">
      <c r="A775" s="38">
        <v>71</v>
      </c>
      <c r="B775" s="2" t="s">
        <v>2327</v>
      </c>
      <c r="C775" s="38">
        <v>16</v>
      </c>
      <c r="D775" s="39" t="s">
        <v>137</v>
      </c>
      <c r="E775" s="53" t="s">
        <v>4007</v>
      </c>
      <c r="F775" s="49">
        <v>57.9</v>
      </c>
      <c r="G775" s="141">
        <v>1.4</v>
      </c>
      <c r="H775" s="141">
        <f>H773+G775</f>
        <v>13.6</v>
      </c>
      <c r="I775" s="50">
        <v>1.3888888888888888E-2</v>
      </c>
      <c r="J775" s="50">
        <f>J774+I775</f>
        <v>0.21527777777777779</v>
      </c>
      <c r="K775" s="142">
        <f t="shared" si="125"/>
        <v>1.4583333333333393E-2</v>
      </c>
      <c r="L775" s="140"/>
      <c r="M775" s="144">
        <v>0.62847222222222221</v>
      </c>
      <c r="N775" s="143"/>
      <c r="O775" s="3" t="s">
        <v>547</v>
      </c>
      <c r="P775" s="3"/>
      <c r="R775" s="52"/>
      <c r="S775" s="52"/>
      <c r="T775" s="52"/>
      <c r="U775" s="52"/>
      <c r="V775" s="52"/>
    </row>
    <row r="776" spans="1:22" hidden="1" outlineLevel="2">
      <c r="A776" s="38">
        <v>71</v>
      </c>
      <c r="B776" s="2" t="s">
        <v>2327</v>
      </c>
      <c r="C776" s="38">
        <v>16</v>
      </c>
      <c r="D776" s="39" t="s">
        <v>137</v>
      </c>
      <c r="E776" s="118"/>
      <c r="F776" s="112" t="s">
        <v>4570</v>
      </c>
      <c r="G776" s="63"/>
      <c r="H776" s="63"/>
      <c r="I776" s="64"/>
      <c r="J776" s="64"/>
      <c r="K776" s="65"/>
      <c r="L776" s="66"/>
      <c r="M776" s="65"/>
      <c r="N776" s="65"/>
      <c r="O776" s="67"/>
      <c r="P776" s="67"/>
      <c r="R776" s="54"/>
      <c r="S776" s="54"/>
      <c r="T776" s="54"/>
      <c r="U776" s="54"/>
      <c r="V776" s="54"/>
    </row>
    <row r="777" spans="1:22" hidden="1" outlineLevel="1" collapsed="1">
      <c r="A777" s="148" t="s">
        <v>3888</v>
      </c>
      <c r="B777" s="149"/>
      <c r="C777" s="150">
        <v>16</v>
      </c>
      <c r="D777" s="151" t="s">
        <v>137</v>
      </c>
      <c r="E777" s="753">
        <v>43390</v>
      </c>
      <c r="F777" s="748">
        <v>21</v>
      </c>
      <c r="G777" s="749">
        <f>SUBTOTAL(9,G767:G775)</f>
        <v>20.999999999999996</v>
      </c>
      <c r="H777" s="155" t="s">
        <v>4008</v>
      </c>
      <c r="I777" s="156">
        <f>SUBTOTAL(9,I767:I775)</f>
        <v>0.21527777777777779</v>
      </c>
      <c r="J777" s="156"/>
      <c r="K777" s="157">
        <f>SUBTOTAL(9,K767:K775)</f>
        <v>0.22847222222222224</v>
      </c>
      <c r="L777" s="157">
        <f>SUBTOTAL(9,L767:L775)</f>
        <v>1.7361111111111049E-2</v>
      </c>
      <c r="M777" s="157">
        <f>M775-N767</f>
        <v>0.24583333333333329</v>
      </c>
      <c r="N777" s="158" t="s">
        <v>552</v>
      </c>
      <c r="O777" s="149" t="s">
        <v>4041</v>
      </c>
      <c r="P777" s="149">
        <v>2</v>
      </c>
      <c r="R777" s="55">
        <f>SUM(R765:R776)</f>
        <v>2271</v>
      </c>
      <c r="S777" s="55">
        <f>SUM(S765:S776)</f>
        <v>0</v>
      </c>
      <c r="T777" s="55">
        <f>SUM(T765:T776)</f>
        <v>0</v>
      </c>
      <c r="U777" s="55">
        <f>SUM(U765:U776)</f>
        <v>0</v>
      </c>
      <c r="V777" s="55">
        <f>SUM(V765:V776)</f>
        <v>2271</v>
      </c>
    </row>
    <row r="778" spans="1:22" hidden="1" outlineLevel="2">
      <c r="A778" s="38">
        <v>72</v>
      </c>
      <c r="B778" s="2" t="s">
        <v>2327</v>
      </c>
      <c r="C778" s="38">
        <v>17</v>
      </c>
      <c r="D778" s="39" t="s">
        <v>138</v>
      </c>
      <c r="E778" s="772"/>
      <c r="F778" s="111" t="s">
        <v>4571</v>
      </c>
      <c r="G778" s="58"/>
      <c r="H778" s="58"/>
      <c r="I778" s="59"/>
      <c r="J778" s="59"/>
      <c r="K778" s="60"/>
      <c r="L778" s="61"/>
      <c r="M778" s="60"/>
      <c r="N778" s="60"/>
      <c r="O778" s="68"/>
      <c r="P778" s="68"/>
      <c r="R778" s="47"/>
      <c r="S778" s="47"/>
      <c r="T778" s="47"/>
      <c r="U778" s="47"/>
      <c r="V778" s="47"/>
    </row>
    <row r="779" spans="1:22" hidden="1" outlineLevel="2">
      <c r="A779" s="38">
        <v>72</v>
      </c>
      <c r="B779" s="2" t="s">
        <v>2327</v>
      </c>
      <c r="C779" s="38">
        <v>17</v>
      </c>
      <c r="D779" s="39" t="s">
        <v>138</v>
      </c>
      <c r="E779" s="777">
        <v>43475</v>
      </c>
      <c r="F779" s="112" t="s">
        <v>4221</v>
      </c>
      <c r="G779" s="63"/>
      <c r="H779" s="63"/>
      <c r="I779" s="64"/>
      <c r="J779" s="64"/>
      <c r="K779" s="65"/>
      <c r="L779" s="66"/>
      <c r="M779" s="65"/>
      <c r="N779" s="65"/>
      <c r="O779" s="67"/>
      <c r="P779" s="67"/>
      <c r="R779" s="52">
        <v>760</v>
      </c>
      <c r="S779" s="52"/>
      <c r="T779" s="52"/>
      <c r="U779" s="52"/>
      <c r="V779" s="52">
        <f>SUM(R779:U779)</f>
        <v>760</v>
      </c>
    </row>
    <row r="780" spans="1:22" hidden="1" outlineLevel="2">
      <c r="A780" s="38">
        <v>72</v>
      </c>
      <c r="B780" s="2" t="s">
        <v>2327</v>
      </c>
      <c r="C780" s="38">
        <v>17</v>
      </c>
      <c r="D780" s="39" t="s">
        <v>138</v>
      </c>
      <c r="E780" s="53" t="s">
        <v>4127</v>
      </c>
      <c r="F780" s="49">
        <v>65.900000000000006</v>
      </c>
      <c r="G780" s="141"/>
      <c r="H780" s="141">
        <v>0</v>
      </c>
      <c r="I780" s="50"/>
      <c r="J780" s="50">
        <v>0</v>
      </c>
      <c r="K780" s="139"/>
      <c r="L780" s="140"/>
      <c r="M780" s="143"/>
      <c r="N780" s="144">
        <v>0.75208333333333333</v>
      </c>
      <c r="O780" s="3"/>
      <c r="P780" s="3"/>
      <c r="R780" s="52"/>
      <c r="S780" s="52"/>
      <c r="T780" s="52"/>
      <c r="U780" s="52"/>
      <c r="V780" s="52"/>
    </row>
    <row r="781" spans="1:22" hidden="1" outlineLevel="2">
      <c r="A781" s="38">
        <v>72</v>
      </c>
      <c r="B781" s="2" t="s">
        <v>2327</v>
      </c>
      <c r="C781" s="38">
        <v>17</v>
      </c>
      <c r="D781" s="39" t="s">
        <v>138</v>
      </c>
      <c r="E781" s="53" t="s">
        <v>4147</v>
      </c>
      <c r="F781" s="49">
        <v>63.9</v>
      </c>
      <c r="G781" s="141">
        <v>0.9</v>
      </c>
      <c r="H781" s="141">
        <f>H780+G781</f>
        <v>0.9</v>
      </c>
      <c r="I781" s="50">
        <v>1.0416666666666666E-2</v>
      </c>
      <c r="J781" s="50">
        <f>J780+I781</f>
        <v>1.0416666666666666E-2</v>
      </c>
      <c r="K781" s="142">
        <f>M781-N780</f>
        <v>9.7222222222222987E-3</v>
      </c>
      <c r="L781" s="140"/>
      <c r="M781" s="144">
        <v>0.76180555555555562</v>
      </c>
      <c r="N781" s="143"/>
      <c r="O781" s="3" t="s">
        <v>3678</v>
      </c>
      <c r="P781" s="3"/>
      <c r="R781" s="52"/>
      <c r="S781" s="52"/>
      <c r="T781" s="52"/>
      <c r="U781" s="52"/>
      <c r="V781" s="52"/>
    </row>
    <row r="782" spans="1:22" hidden="1" outlineLevel="2">
      <c r="A782" s="38">
        <v>72</v>
      </c>
      <c r="B782" s="2" t="s">
        <v>2327</v>
      </c>
      <c r="C782" s="38">
        <v>17</v>
      </c>
      <c r="D782" s="39" t="s">
        <v>138</v>
      </c>
      <c r="E782" s="768">
        <v>43476</v>
      </c>
      <c r="F782" s="49"/>
      <c r="G782" s="141"/>
      <c r="H782" s="141"/>
      <c r="I782" s="50"/>
      <c r="J782" s="50"/>
      <c r="K782" s="142"/>
      <c r="L782" s="140"/>
      <c r="M782" s="143"/>
      <c r="N782" s="143"/>
      <c r="O782" s="3"/>
      <c r="P782" s="3"/>
      <c r="R782" s="52"/>
      <c r="S782" s="52"/>
      <c r="T782" s="52"/>
      <c r="U782" s="52"/>
      <c r="V782" s="52"/>
    </row>
    <row r="783" spans="1:22" hidden="1" outlineLevel="2">
      <c r="A783" s="38">
        <v>72</v>
      </c>
      <c r="B783" s="2" t="s">
        <v>2327</v>
      </c>
      <c r="C783" s="38">
        <v>17</v>
      </c>
      <c r="D783" s="39" t="s">
        <v>138</v>
      </c>
      <c r="E783" s="53" t="s">
        <v>4147</v>
      </c>
      <c r="F783" s="49"/>
      <c r="G783" s="141"/>
      <c r="H783" s="141"/>
      <c r="I783" s="50"/>
      <c r="J783" s="50"/>
      <c r="K783" s="142"/>
      <c r="L783" s="140"/>
      <c r="M783" s="143"/>
      <c r="N783" s="144">
        <v>0.24513888888888888</v>
      </c>
      <c r="O783" s="3"/>
      <c r="P783" s="3"/>
      <c r="R783" s="52"/>
      <c r="S783" s="52"/>
      <c r="T783" s="52"/>
      <c r="U783" s="52"/>
      <c r="V783" s="52"/>
    </row>
    <row r="784" spans="1:22" hidden="1" outlineLevel="2">
      <c r="A784" s="38">
        <v>72</v>
      </c>
      <c r="B784" s="2" t="s">
        <v>2327</v>
      </c>
      <c r="C784" s="38">
        <v>17</v>
      </c>
      <c r="D784" s="39" t="s">
        <v>138</v>
      </c>
      <c r="E784" s="53" t="s">
        <v>4143</v>
      </c>
      <c r="F784" s="49">
        <v>58.4</v>
      </c>
      <c r="G784" s="141">
        <v>5.8</v>
      </c>
      <c r="H784" s="141">
        <f>H781+G784</f>
        <v>6.7</v>
      </c>
      <c r="I784" s="50">
        <v>6.9444444444444434E-2</v>
      </c>
      <c r="J784" s="50">
        <f>J781+I784</f>
        <v>7.9861111111111105E-2</v>
      </c>
      <c r="K784" s="142">
        <f>M784-N783</f>
        <v>7.2222222222222271E-2</v>
      </c>
      <c r="L784" s="140">
        <f>N784-M784</f>
        <v>1.1111111111111072E-2</v>
      </c>
      <c r="M784" s="143">
        <v>0.31736111111111115</v>
      </c>
      <c r="N784" s="143">
        <v>0.32847222222222222</v>
      </c>
      <c r="O784" s="3" t="s">
        <v>4148</v>
      </c>
      <c r="P784" s="3"/>
      <c r="R784" s="52"/>
      <c r="S784" s="52"/>
      <c r="T784" s="52"/>
      <c r="U784" s="52"/>
      <c r="V784" s="52"/>
    </row>
    <row r="785" spans="1:22" hidden="1" outlineLevel="2">
      <c r="A785" s="38">
        <v>72</v>
      </c>
      <c r="B785" s="2" t="s">
        <v>2327</v>
      </c>
      <c r="C785" s="38">
        <v>17</v>
      </c>
      <c r="D785" s="39" t="s">
        <v>138</v>
      </c>
      <c r="E785" s="53" t="s">
        <v>4144</v>
      </c>
      <c r="F785" s="49">
        <v>54.7</v>
      </c>
      <c r="G785" s="141">
        <v>2</v>
      </c>
      <c r="H785" s="141">
        <f>H784+G785</f>
        <v>8.6999999999999993</v>
      </c>
      <c r="I785" s="50">
        <v>2.0833333333333332E-2</v>
      </c>
      <c r="J785" s="50">
        <f>J784+I785</f>
        <v>0.10069444444444443</v>
      </c>
      <c r="K785" s="142">
        <f>M785-N784</f>
        <v>2.4999999999999967E-2</v>
      </c>
      <c r="L785" s="140">
        <f>N785-M785</f>
        <v>1.2500000000000011E-2</v>
      </c>
      <c r="M785" s="143">
        <v>0.35347222222222219</v>
      </c>
      <c r="N785" s="143">
        <v>0.3659722222222222</v>
      </c>
      <c r="O785" s="3"/>
      <c r="P785" s="3"/>
      <c r="R785" s="52"/>
      <c r="S785" s="52"/>
      <c r="T785" s="52"/>
      <c r="U785" s="52"/>
      <c r="V785" s="52"/>
    </row>
    <row r="786" spans="1:22" hidden="1" outlineLevel="2">
      <c r="A786" s="38">
        <v>72</v>
      </c>
      <c r="B786" s="2" t="s">
        <v>2327</v>
      </c>
      <c r="C786" s="38">
        <v>17</v>
      </c>
      <c r="D786" s="39" t="s">
        <v>138</v>
      </c>
      <c r="E786" s="53" t="s">
        <v>4145</v>
      </c>
      <c r="F786" s="49">
        <v>48.8</v>
      </c>
      <c r="G786" s="141">
        <v>6.3</v>
      </c>
      <c r="H786" s="141">
        <f>H785+G786</f>
        <v>15</v>
      </c>
      <c r="I786" s="50">
        <v>7.6388888888888895E-2</v>
      </c>
      <c r="J786" s="50">
        <f>J785+I786</f>
        <v>0.17708333333333331</v>
      </c>
      <c r="K786" s="142">
        <f>M786-N785</f>
        <v>7.0833333333333304E-2</v>
      </c>
      <c r="L786" s="140">
        <f>N786-M786</f>
        <v>6.9444444444449749E-4</v>
      </c>
      <c r="M786" s="143">
        <v>0.4368055555555555</v>
      </c>
      <c r="N786" s="143">
        <v>0.4375</v>
      </c>
      <c r="O786" s="3"/>
      <c r="P786" s="3"/>
      <c r="R786" s="52"/>
      <c r="S786" s="52"/>
      <c r="T786" s="52"/>
      <c r="U786" s="52"/>
      <c r="V786" s="52"/>
    </row>
    <row r="787" spans="1:22" hidden="1" outlineLevel="2">
      <c r="A787" s="38">
        <v>72</v>
      </c>
      <c r="B787" s="2" t="s">
        <v>2327</v>
      </c>
      <c r="C787" s="38">
        <v>17</v>
      </c>
      <c r="D787" s="39" t="s">
        <v>138</v>
      </c>
      <c r="E787" s="53" t="s">
        <v>4146</v>
      </c>
      <c r="F787" s="49">
        <v>53.1</v>
      </c>
      <c r="G787" s="141">
        <v>1.2</v>
      </c>
      <c r="H787" s="141">
        <f>H786+G787</f>
        <v>16.2</v>
      </c>
      <c r="I787" s="50">
        <v>1.3888888888888888E-2</v>
      </c>
      <c r="J787" s="50">
        <f>J786+I787</f>
        <v>0.19097222222222221</v>
      </c>
      <c r="K787" s="142">
        <f>M787-N786</f>
        <v>1.3194444444444453E-2</v>
      </c>
      <c r="L787" s="140"/>
      <c r="M787" s="144">
        <v>0.45069444444444445</v>
      </c>
      <c r="N787" s="143"/>
      <c r="O787" s="3"/>
      <c r="P787" s="3"/>
      <c r="R787" s="52"/>
      <c r="S787" s="52"/>
      <c r="T787" s="52"/>
      <c r="U787" s="52"/>
      <c r="V787" s="52"/>
    </row>
    <row r="788" spans="1:22" hidden="1" outlineLevel="2">
      <c r="A788" s="38">
        <v>72</v>
      </c>
      <c r="B788" s="2" t="s">
        <v>2327</v>
      </c>
      <c r="C788" s="38">
        <v>17</v>
      </c>
      <c r="D788" s="39" t="s">
        <v>138</v>
      </c>
      <c r="E788" s="117"/>
      <c r="F788" s="111" t="s">
        <v>4222</v>
      </c>
      <c r="G788" s="58"/>
      <c r="H788" s="58"/>
      <c r="I788" s="59"/>
      <c r="J788" s="59"/>
      <c r="K788" s="60"/>
      <c r="L788" s="61"/>
      <c r="M788" s="60"/>
      <c r="N788" s="60"/>
      <c r="O788" s="62"/>
      <c r="P788" s="62"/>
      <c r="R788" s="52">
        <v>2271</v>
      </c>
      <c r="S788" s="52"/>
      <c r="T788" s="52"/>
      <c r="U788" s="52"/>
      <c r="V788" s="52">
        <f>SUM(R788:U788)</f>
        <v>2271</v>
      </c>
    </row>
    <row r="789" spans="1:22" hidden="1" outlineLevel="2">
      <c r="A789" s="38">
        <v>72</v>
      </c>
      <c r="B789" s="2" t="s">
        <v>2327</v>
      </c>
      <c r="C789" s="38">
        <v>17</v>
      </c>
      <c r="D789" s="39" t="s">
        <v>138</v>
      </c>
      <c r="E789" s="118" t="s">
        <v>4223</v>
      </c>
      <c r="F789" s="112"/>
      <c r="G789" s="63"/>
      <c r="H789" s="63"/>
      <c r="I789" s="64"/>
      <c r="J789" s="64"/>
      <c r="K789" s="65"/>
      <c r="L789" s="66"/>
      <c r="M789" s="65"/>
      <c r="N789" s="65"/>
      <c r="O789" s="67"/>
      <c r="P789" s="67"/>
      <c r="R789" s="54"/>
      <c r="S789" s="54"/>
      <c r="T789" s="54"/>
      <c r="U789" s="54"/>
      <c r="V789" s="54">
        <f>SUM(R789:U789)</f>
        <v>0</v>
      </c>
    </row>
    <row r="790" spans="1:22" hidden="1" outlineLevel="1" collapsed="1">
      <c r="A790" s="148" t="s">
        <v>4100</v>
      </c>
      <c r="B790" s="149"/>
      <c r="C790" s="150">
        <v>17</v>
      </c>
      <c r="D790" s="151" t="s">
        <v>4107</v>
      </c>
      <c r="E790" s="753">
        <v>43476</v>
      </c>
      <c r="F790" s="748">
        <v>16.2</v>
      </c>
      <c r="G790" s="749">
        <f>SUBTOTAL(9,G780:G787)</f>
        <v>16.2</v>
      </c>
      <c r="H790" s="155" t="s">
        <v>4008</v>
      </c>
      <c r="I790" s="156">
        <f>SUBTOTAL(9,I780:I787)</f>
        <v>0.19097222222222221</v>
      </c>
      <c r="J790" s="156"/>
      <c r="K790" s="157">
        <f>SUBTOTAL(9,K780:K787)</f>
        <v>0.19097222222222229</v>
      </c>
      <c r="L790" s="157">
        <f>SUBTOTAL(9,L780:L787)</f>
        <v>2.430555555555558E-2</v>
      </c>
      <c r="M790" s="157">
        <f>(M781-N780)+(M787-N783)</f>
        <v>0.21527777777777787</v>
      </c>
      <c r="N790" s="158" t="s">
        <v>552</v>
      </c>
      <c r="O790" s="149" t="s">
        <v>682</v>
      </c>
      <c r="P790" s="149">
        <v>2</v>
      </c>
      <c r="R790" s="55">
        <f>SUM(R778:R789)</f>
        <v>3031</v>
      </c>
      <c r="S790" s="55">
        <f>SUM(S778:S789)</f>
        <v>0</v>
      </c>
      <c r="T790" s="55">
        <f>SUM(T778:T789)</f>
        <v>0</v>
      </c>
      <c r="U790" s="55">
        <f>SUM(U778:U789)</f>
        <v>0</v>
      </c>
      <c r="V790" s="55">
        <f>SUM(V778:V789)</f>
        <v>3031</v>
      </c>
    </row>
    <row r="791" spans="1:22" hidden="1" outlineLevel="2">
      <c r="A791" s="38">
        <v>73</v>
      </c>
      <c r="B791" s="2" t="s">
        <v>2327</v>
      </c>
      <c r="C791" s="38">
        <v>18</v>
      </c>
      <c r="D791" s="39" t="s">
        <v>4128</v>
      </c>
      <c r="E791" s="772">
        <v>43447</v>
      </c>
      <c r="F791" s="111" t="s">
        <v>4173</v>
      </c>
      <c r="G791" s="58"/>
      <c r="H791" s="58"/>
      <c r="I791" s="59"/>
      <c r="J791" s="59"/>
      <c r="K791" s="60"/>
      <c r="L791" s="61"/>
      <c r="M791" s="60"/>
      <c r="N791" s="60"/>
      <c r="O791" s="68"/>
      <c r="P791" s="68"/>
      <c r="R791" s="47"/>
      <c r="S791" s="47"/>
      <c r="T791" s="47"/>
      <c r="U791" s="47"/>
      <c r="V791" s="47"/>
    </row>
    <row r="792" spans="1:22" hidden="1" outlineLevel="2">
      <c r="A792" s="38">
        <v>73</v>
      </c>
      <c r="B792" s="2" t="s">
        <v>2327</v>
      </c>
      <c r="C792" s="38">
        <v>18</v>
      </c>
      <c r="D792" s="39" t="s">
        <v>140</v>
      </c>
      <c r="E792" s="118"/>
      <c r="F792" s="112" t="s">
        <v>4174</v>
      </c>
      <c r="G792" s="63"/>
      <c r="H792" s="63"/>
      <c r="I792" s="64"/>
      <c r="J792" s="64"/>
      <c r="K792" s="65"/>
      <c r="L792" s="66"/>
      <c r="M792" s="65"/>
      <c r="N792" s="65"/>
      <c r="O792" s="67"/>
      <c r="P792" s="67"/>
      <c r="R792" s="52">
        <v>2701</v>
      </c>
      <c r="S792" s="52"/>
      <c r="T792" s="52"/>
      <c r="U792" s="52">
        <v>5190</v>
      </c>
      <c r="V792" s="52">
        <f>SUM(R792:U792)</f>
        <v>7891</v>
      </c>
    </row>
    <row r="793" spans="1:22" hidden="1" outlineLevel="2">
      <c r="A793" s="38">
        <v>73</v>
      </c>
      <c r="B793" s="2" t="s">
        <v>2327</v>
      </c>
      <c r="C793" s="38">
        <v>18</v>
      </c>
      <c r="D793" s="39" t="s">
        <v>140</v>
      </c>
      <c r="E793" s="53" t="s">
        <v>4124</v>
      </c>
      <c r="F793" s="49">
        <v>72.8</v>
      </c>
      <c r="G793" s="141"/>
      <c r="H793" s="141">
        <v>0</v>
      </c>
      <c r="I793" s="50"/>
      <c r="J793" s="50">
        <v>0</v>
      </c>
      <c r="K793" s="139"/>
      <c r="L793" s="140"/>
      <c r="M793" s="143"/>
      <c r="N793" s="144">
        <v>0.4069444444444445</v>
      </c>
      <c r="O793" s="3"/>
      <c r="P793" s="3"/>
      <c r="R793" s="52"/>
      <c r="S793" s="52"/>
      <c r="T793" s="52"/>
      <c r="U793" s="52"/>
      <c r="V793" s="52"/>
    </row>
    <row r="794" spans="1:22" hidden="1" outlineLevel="2">
      <c r="A794" s="38">
        <v>73</v>
      </c>
      <c r="B794" s="2" t="s">
        <v>2327</v>
      </c>
      <c r="C794" s="38">
        <v>18</v>
      </c>
      <c r="D794" s="39" t="s">
        <v>140</v>
      </c>
      <c r="E794" s="53" t="s">
        <v>4125</v>
      </c>
      <c r="F794" s="49">
        <v>139.4</v>
      </c>
      <c r="G794" s="141">
        <v>5.9</v>
      </c>
      <c r="H794" s="141">
        <f>H793+G794</f>
        <v>5.9</v>
      </c>
      <c r="I794" s="50">
        <v>7.6388888888888895E-2</v>
      </c>
      <c r="J794" s="50">
        <f>J793+I794</f>
        <v>7.6388888888888895E-2</v>
      </c>
      <c r="K794" s="142">
        <f>M794-N793</f>
        <v>5.6249999999999967E-2</v>
      </c>
      <c r="L794" s="140">
        <f>N794-M794</f>
        <v>0</v>
      </c>
      <c r="M794" s="143">
        <v>0.46319444444444446</v>
      </c>
      <c r="N794" s="143">
        <v>0.46319444444444446</v>
      </c>
      <c r="O794" s="3"/>
      <c r="P794" s="3"/>
      <c r="R794" s="52"/>
      <c r="S794" s="52"/>
      <c r="T794" s="52"/>
      <c r="U794" s="52"/>
      <c r="V794" s="52"/>
    </row>
    <row r="795" spans="1:22" hidden="1" outlineLevel="2">
      <c r="A795" s="38">
        <v>73</v>
      </c>
      <c r="B795" s="2" t="s">
        <v>2327</v>
      </c>
      <c r="C795" s="38">
        <v>18</v>
      </c>
      <c r="D795" s="39" t="s">
        <v>140</v>
      </c>
      <c r="E795" s="53" t="s">
        <v>4136</v>
      </c>
      <c r="F795" s="49">
        <v>74.7</v>
      </c>
      <c r="G795" s="141">
        <v>0.7</v>
      </c>
      <c r="H795" s="141">
        <f>H794+G795</f>
        <v>6.6000000000000005</v>
      </c>
      <c r="I795" s="50">
        <v>1.0416666666666666E-2</v>
      </c>
      <c r="J795" s="50">
        <f>J794+I795</f>
        <v>8.6805555555555566E-2</v>
      </c>
      <c r="K795" s="142">
        <f>M795-N794</f>
        <v>2.0833333333333315E-2</v>
      </c>
      <c r="L795" s="140">
        <f>N795-M795</f>
        <v>6.9444444444444198E-3</v>
      </c>
      <c r="M795" s="143">
        <v>0.48402777777777778</v>
      </c>
      <c r="N795" s="143">
        <v>0.4909722222222222</v>
      </c>
      <c r="O795" s="3" t="s">
        <v>4135</v>
      </c>
      <c r="P795" s="3"/>
      <c r="R795" s="52"/>
      <c r="S795" s="52"/>
      <c r="T795" s="52"/>
      <c r="U795" s="52"/>
      <c r="V795" s="52"/>
    </row>
    <row r="796" spans="1:22" hidden="1" outlineLevel="2">
      <c r="A796" s="38">
        <v>73</v>
      </c>
      <c r="B796" s="2" t="s">
        <v>2327</v>
      </c>
      <c r="C796" s="38">
        <v>18</v>
      </c>
      <c r="D796" s="39" t="s">
        <v>140</v>
      </c>
      <c r="E796" s="53" t="s">
        <v>4126</v>
      </c>
      <c r="F796" s="49">
        <v>68.099999999999994</v>
      </c>
      <c r="G796" s="49">
        <v>4.7</v>
      </c>
      <c r="H796" s="141">
        <f>H795+G796</f>
        <v>11.3</v>
      </c>
      <c r="I796" s="50">
        <v>5.5555555555555552E-2</v>
      </c>
      <c r="J796" s="50">
        <f>J795+I796</f>
        <v>0.1423611111111111</v>
      </c>
      <c r="K796" s="142">
        <f>M796-N795</f>
        <v>5.6249999999999967E-2</v>
      </c>
      <c r="L796" s="140">
        <f>N796-M796</f>
        <v>6.2500000000000888E-3</v>
      </c>
      <c r="M796" s="143">
        <v>0.54722222222222217</v>
      </c>
      <c r="N796" s="143">
        <v>0.55347222222222225</v>
      </c>
      <c r="O796" s="3"/>
      <c r="P796" s="3"/>
      <c r="R796" s="52"/>
      <c r="S796" s="52"/>
      <c r="T796" s="52"/>
      <c r="U796" s="52"/>
      <c r="V796" s="52"/>
    </row>
    <row r="797" spans="1:22" hidden="1" outlineLevel="2">
      <c r="A797" s="38">
        <v>73</v>
      </c>
      <c r="B797" s="2" t="s">
        <v>2327</v>
      </c>
      <c r="C797" s="38">
        <v>18</v>
      </c>
      <c r="D797" s="39" t="s">
        <v>140</v>
      </c>
      <c r="E797" s="53" t="s">
        <v>4127</v>
      </c>
      <c r="F797" s="49">
        <v>65.900000000000006</v>
      </c>
      <c r="G797" s="141">
        <v>2.9</v>
      </c>
      <c r="H797" s="141">
        <f>H796+G797</f>
        <v>14.200000000000001</v>
      </c>
      <c r="I797" s="50">
        <v>3.8194444444444441E-2</v>
      </c>
      <c r="J797" s="50">
        <f>J796+I797</f>
        <v>0.18055555555555555</v>
      </c>
      <c r="K797" s="142">
        <f>M797-N796</f>
        <v>3.2638888888888884E-2</v>
      </c>
      <c r="L797" s="140"/>
      <c r="M797" s="144">
        <v>0.58611111111111114</v>
      </c>
      <c r="N797" s="143"/>
      <c r="O797" s="3"/>
      <c r="P797" s="3"/>
      <c r="R797" s="52"/>
      <c r="S797" s="52"/>
      <c r="T797" s="52"/>
      <c r="U797" s="52"/>
      <c r="V797" s="52"/>
    </row>
    <row r="798" spans="1:22" hidden="1" outlineLevel="2">
      <c r="A798" s="38">
        <v>73</v>
      </c>
      <c r="B798" s="2" t="s">
        <v>2327</v>
      </c>
      <c r="C798" s="38">
        <v>18</v>
      </c>
      <c r="D798" s="39" t="s">
        <v>140</v>
      </c>
      <c r="E798" s="118"/>
      <c r="F798" s="792" t="s">
        <v>4877</v>
      </c>
      <c r="G798" s="63"/>
      <c r="H798" s="63"/>
      <c r="I798" s="64"/>
      <c r="J798" s="64"/>
      <c r="K798" s="65"/>
      <c r="L798" s="66"/>
      <c r="M798" s="65"/>
      <c r="N798" s="65"/>
      <c r="O798" s="67"/>
      <c r="P798" s="67"/>
      <c r="R798" s="54"/>
      <c r="S798" s="54"/>
      <c r="T798" s="54"/>
      <c r="U798" s="54"/>
      <c r="V798" s="54"/>
    </row>
    <row r="799" spans="1:22" hidden="1" outlineLevel="1" collapsed="1">
      <c r="A799" s="148" t="s">
        <v>4101</v>
      </c>
      <c r="B799" s="149"/>
      <c r="C799" s="150">
        <v>18</v>
      </c>
      <c r="D799" s="151" t="s">
        <v>140</v>
      </c>
      <c r="E799" s="753">
        <v>43447</v>
      </c>
      <c r="F799" s="748">
        <v>14.2</v>
      </c>
      <c r="G799" s="749">
        <f>SUBTOTAL(9,G793:G797)</f>
        <v>14.200000000000001</v>
      </c>
      <c r="H799" s="155" t="s">
        <v>4008</v>
      </c>
      <c r="I799" s="156">
        <f>SUBTOTAL(9,I793:I797)</f>
        <v>0.18055555555555555</v>
      </c>
      <c r="J799" s="156"/>
      <c r="K799" s="157">
        <f>SUBTOTAL(9,K793:K797)</f>
        <v>0.16597222222222213</v>
      </c>
      <c r="L799" s="157">
        <f>SUBTOTAL(9,L793:L797)</f>
        <v>1.3194444444444509E-2</v>
      </c>
      <c r="M799" s="157">
        <f>M797-N793</f>
        <v>0.17916666666666664</v>
      </c>
      <c r="N799" s="158" t="s">
        <v>552</v>
      </c>
      <c r="O799" s="149" t="s">
        <v>682</v>
      </c>
      <c r="P799" s="149">
        <v>2</v>
      </c>
      <c r="R799" s="55">
        <f>SUM(R791:R798)</f>
        <v>2701</v>
      </c>
      <c r="S799" s="55">
        <f>SUM(S791:S798)</f>
        <v>0</v>
      </c>
      <c r="T799" s="55">
        <f>SUM(T791:T798)</f>
        <v>0</v>
      </c>
      <c r="U799" s="55">
        <f>SUM(U791:U798)</f>
        <v>5190</v>
      </c>
      <c r="V799" s="55">
        <f>SUM(V791:V798)</f>
        <v>7891</v>
      </c>
    </row>
    <row r="800" spans="1:22" hidden="1" outlineLevel="2">
      <c r="A800" s="38">
        <v>74</v>
      </c>
      <c r="B800" s="2" t="s">
        <v>2327</v>
      </c>
      <c r="C800" s="38">
        <v>19</v>
      </c>
      <c r="D800" s="39" t="s">
        <v>141</v>
      </c>
      <c r="E800" s="770">
        <v>43448</v>
      </c>
      <c r="F800" s="117" t="s">
        <v>4176</v>
      </c>
      <c r="G800" s="58"/>
      <c r="H800" s="58"/>
      <c r="I800" s="117"/>
      <c r="J800" s="59"/>
      <c r="K800" s="60"/>
      <c r="L800" s="61"/>
      <c r="M800" s="60"/>
      <c r="N800" s="60"/>
      <c r="O800" s="68"/>
      <c r="P800" s="68"/>
      <c r="R800" s="47"/>
      <c r="S800" s="47"/>
      <c r="T800" s="47"/>
      <c r="U800" s="47"/>
      <c r="V800" s="47"/>
    </row>
    <row r="801" spans="1:22" hidden="1" outlineLevel="2">
      <c r="A801" s="38">
        <v>74</v>
      </c>
      <c r="B801" s="2" t="s">
        <v>2327</v>
      </c>
      <c r="C801" s="38">
        <v>19</v>
      </c>
      <c r="D801" s="39" t="s">
        <v>141</v>
      </c>
      <c r="E801" s="53" t="s">
        <v>4129</v>
      </c>
      <c r="F801" s="49">
        <v>79.400000000000006</v>
      </c>
      <c r="G801" s="141"/>
      <c r="H801" s="141">
        <v>0</v>
      </c>
      <c r="I801" s="50"/>
      <c r="J801" s="50">
        <v>0</v>
      </c>
      <c r="K801" s="139"/>
      <c r="L801" s="140"/>
      <c r="M801" s="143"/>
      <c r="N801" s="144">
        <v>0.45624999999999999</v>
      </c>
      <c r="O801" s="3"/>
      <c r="P801" s="3"/>
      <c r="R801" s="52"/>
      <c r="S801" s="52"/>
      <c r="T801" s="52"/>
      <c r="U801" s="52"/>
      <c r="V801" s="52"/>
    </row>
    <row r="802" spans="1:22" hidden="1" outlineLevel="2">
      <c r="A802" s="38">
        <v>74</v>
      </c>
      <c r="B802" s="2" t="s">
        <v>2327</v>
      </c>
      <c r="C802" s="38">
        <v>19</v>
      </c>
      <c r="D802" s="39" t="s">
        <v>141</v>
      </c>
      <c r="E802" s="53" t="s">
        <v>4130</v>
      </c>
      <c r="F802" s="49">
        <v>98</v>
      </c>
      <c r="G802" s="141">
        <v>1.4</v>
      </c>
      <c r="H802" s="141">
        <f>H801+G802</f>
        <v>1.4</v>
      </c>
      <c r="I802" s="50">
        <v>1.7361111111111112E-2</v>
      </c>
      <c r="J802" s="50">
        <f>J801+I802</f>
        <v>1.7361111111111112E-2</v>
      </c>
      <c r="K802" s="142">
        <f>M802-N801</f>
        <v>2.1527777777777812E-2</v>
      </c>
      <c r="L802" s="140">
        <f>N802-M802</f>
        <v>0</v>
      </c>
      <c r="M802" s="143">
        <v>0.4777777777777778</v>
      </c>
      <c r="N802" s="143">
        <v>0.4777777777777778</v>
      </c>
      <c r="O802" s="3"/>
      <c r="P802" s="3"/>
      <c r="R802" s="52"/>
      <c r="S802" s="52"/>
      <c r="T802" s="52"/>
      <c r="U802" s="52"/>
      <c r="V802" s="52"/>
    </row>
    <row r="803" spans="1:22" hidden="1" outlineLevel="2">
      <c r="A803" s="38">
        <v>74</v>
      </c>
      <c r="B803" s="2" t="s">
        <v>2327</v>
      </c>
      <c r="C803" s="38">
        <v>19</v>
      </c>
      <c r="D803" s="39" t="s">
        <v>141</v>
      </c>
      <c r="E803" s="53" t="s">
        <v>4134</v>
      </c>
      <c r="F803" s="49">
        <v>116</v>
      </c>
      <c r="G803" s="49">
        <v>5.0999999999999996</v>
      </c>
      <c r="H803" s="141">
        <f>H802+G803</f>
        <v>6.5</v>
      </c>
      <c r="I803" s="50">
        <v>6.5972222222222224E-2</v>
      </c>
      <c r="J803" s="50">
        <f>J802+I803</f>
        <v>8.3333333333333343E-2</v>
      </c>
      <c r="K803" s="142">
        <f>M803-N802</f>
        <v>5.4166666666666641E-2</v>
      </c>
      <c r="L803" s="140">
        <f>N803-M803</f>
        <v>7.6388888888888618E-3</v>
      </c>
      <c r="M803" s="143">
        <v>0.53194444444444444</v>
      </c>
      <c r="N803" s="143">
        <v>0.5395833333333333</v>
      </c>
      <c r="O803" s="3" t="s">
        <v>4133</v>
      </c>
      <c r="P803" s="3"/>
      <c r="R803" s="52"/>
      <c r="S803" s="52"/>
      <c r="T803" s="52"/>
      <c r="U803" s="52"/>
      <c r="V803" s="52"/>
    </row>
    <row r="804" spans="1:22" hidden="1" outlineLevel="2">
      <c r="A804" s="38">
        <v>74</v>
      </c>
      <c r="B804" s="2" t="s">
        <v>2327</v>
      </c>
      <c r="C804" s="38">
        <v>19</v>
      </c>
      <c r="D804" s="39" t="s">
        <v>141</v>
      </c>
      <c r="E804" s="53" t="s">
        <v>4131</v>
      </c>
      <c r="F804" s="49">
        <v>267</v>
      </c>
      <c r="G804" s="49">
        <v>1.5</v>
      </c>
      <c r="H804" s="141">
        <f>H803+G804</f>
        <v>8</v>
      </c>
      <c r="I804" s="50">
        <v>2.7777777777777776E-2</v>
      </c>
      <c r="J804" s="50">
        <f>J803+I804</f>
        <v>0.11111111111111112</v>
      </c>
      <c r="K804" s="142">
        <f>M804-N803</f>
        <v>4.166666666666663E-2</v>
      </c>
      <c r="L804" s="140">
        <f>N804-M804</f>
        <v>1.388888888888884E-3</v>
      </c>
      <c r="M804" s="143">
        <v>0.58124999999999993</v>
      </c>
      <c r="N804" s="143">
        <v>0.58263888888888882</v>
      </c>
      <c r="O804" s="3"/>
      <c r="P804" s="3"/>
      <c r="R804" s="52"/>
      <c r="S804" s="52"/>
      <c r="T804" s="52"/>
      <c r="U804" s="52"/>
      <c r="V804" s="52"/>
    </row>
    <row r="805" spans="1:22" hidden="1" outlineLevel="2">
      <c r="A805" s="38">
        <v>74</v>
      </c>
      <c r="B805" s="2" t="s">
        <v>2327</v>
      </c>
      <c r="C805" s="38">
        <v>19</v>
      </c>
      <c r="D805" s="39" t="s">
        <v>141</v>
      </c>
      <c r="E805" s="53" t="s">
        <v>4132</v>
      </c>
      <c r="F805" s="49">
        <v>203</v>
      </c>
      <c r="G805" s="141">
        <v>0.3</v>
      </c>
      <c r="H805" s="141">
        <f>H804+G805</f>
        <v>8.3000000000000007</v>
      </c>
      <c r="I805" s="50">
        <v>1.0416666666666666E-2</v>
      </c>
      <c r="J805" s="50">
        <f>J804+I805</f>
        <v>0.12152777777777779</v>
      </c>
      <c r="K805" s="142">
        <f>M805-N804</f>
        <v>4.8611111111112049E-3</v>
      </c>
      <c r="L805" s="140">
        <f>N805-M805</f>
        <v>4.1666666666666519E-3</v>
      </c>
      <c r="M805" s="143">
        <v>0.58750000000000002</v>
      </c>
      <c r="N805" s="143">
        <v>0.59166666666666667</v>
      </c>
      <c r="O805" s="3"/>
      <c r="P805" s="3"/>
      <c r="R805" s="52"/>
      <c r="S805" s="52"/>
      <c r="T805" s="52"/>
      <c r="U805" s="52"/>
      <c r="V805" s="52"/>
    </row>
    <row r="806" spans="1:22" hidden="1" outlineLevel="2">
      <c r="A806" s="38">
        <v>74</v>
      </c>
      <c r="B806" s="2" t="s">
        <v>2327</v>
      </c>
      <c r="C806" s="38">
        <v>19</v>
      </c>
      <c r="D806" s="39" t="s">
        <v>141</v>
      </c>
      <c r="E806" s="53" t="s">
        <v>4124</v>
      </c>
      <c r="F806" s="49">
        <v>72.8</v>
      </c>
      <c r="G806" s="141">
        <v>3.5</v>
      </c>
      <c r="H806" s="141">
        <f>H805+G806</f>
        <v>11.8</v>
      </c>
      <c r="I806" s="50">
        <v>3.8194444444444441E-2</v>
      </c>
      <c r="J806" s="50">
        <f>J805+I806</f>
        <v>0.15972222222222224</v>
      </c>
      <c r="K806" s="142">
        <f>M806-N805</f>
        <v>3.8888888888888862E-2</v>
      </c>
      <c r="L806" s="140"/>
      <c r="M806" s="144">
        <v>0.63055555555555554</v>
      </c>
      <c r="N806" s="143"/>
      <c r="O806" s="3"/>
      <c r="P806" s="3"/>
      <c r="R806" s="52"/>
      <c r="S806" s="52"/>
      <c r="T806" s="52"/>
      <c r="U806" s="52"/>
      <c r="V806" s="52"/>
    </row>
    <row r="807" spans="1:22" hidden="1" outlineLevel="2">
      <c r="A807" s="38">
        <v>74</v>
      </c>
      <c r="B807" s="2" t="s">
        <v>2327</v>
      </c>
      <c r="C807" s="38">
        <v>19</v>
      </c>
      <c r="D807" s="39" t="s">
        <v>141</v>
      </c>
      <c r="E807" s="117"/>
      <c r="F807" s="111" t="s">
        <v>4177</v>
      </c>
      <c r="G807" s="58"/>
      <c r="H807" s="58"/>
      <c r="I807" s="59"/>
      <c r="J807" s="59"/>
      <c r="K807" s="60"/>
      <c r="L807" s="61"/>
      <c r="M807" s="60"/>
      <c r="N807" s="60"/>
      <c r="O807" s="62"/>
      <c r="P807" s="62"/>
      <c r="R807" s="52">
        <v>2701</v>
      </c>
      <c r="S807" s="52"/>
      <c r="T807" s="52"/>
      <c r="U807" s="52"/>
      <c r="V807" s="52">
        <f>SUM(R807:U807)</f>
        <v>2701</v>
      </c>
    </row>
    <row r="808" spans="1:22" hidden="1" outlineLevel="2">
      <c r="A808" s="38">
        <v>74</v>
      </c>
      <c r="B808" s="2" t="s">
        <v>2327</v>
      </c>
      <c r="C808" s="38">
        <v>19</v>
      </c>
      <c r="D808" s="39" t="s">
        <v>141</v>
      </c>
      <c r="E808" s="118"/>
      <c r="F808" s="112" t="s">
        <v>4178</v>
      </c>
      <c r="G808" s="63"/>
      <c r="H808" s="63"/>
      <c r="I808" s="64"/>
      <c r="J808" s="64"/>
      <c r="K808" s="65"/>
      <c r="L808" s="66"/>
      <c r="M808" s="65"/>
      <c r="N808" s="65"/>
      <c r="O808" s="67"/>
      <c r="P808" s="67"/>
      <c r="R808" s="54"/>
      <c r="S808" s="54"/>
      <c r="T808" s="54"/>
      <c r="U808" s="54"/>
      <c r="V808" s="54"/>
    </row>
    <row r="809" spans="1:22" hidden="1" outlineLevel="1" collapsed="1">
      <c r="A809" s="148" t="s">
        <v>4102</v>
      </c>
      <c r="B809" s="149"/>
      <c r="C809" s="150">
        <v>19</v>
      </c>
      <c r="D809" s="151" t="s">
        <v>141</v>
      </c>
      <c r="E809" s="753">
        <v>43448</v>
      </c>
      <c r="F809" s="748">
        <v>11.8</v>
      </c>
      <c r="G809" s="749">
        <f>SUBTOTAL(9,G801:G806)</f>
        <v>11.8</v>
      </c>
      <c r="H809" s="155" t="s">
        <v>4008</v>
      </c>
      <c r="I809" s="156">
        <f>SUBTOTAL(9,I801:I806)</f>
        <v>0.15972222222222224</v>
      </c>
      <c r="J809" s="156"/>
      <c r="K809" s="157">
        <f>SUBTOTAL(9,K801:K806)</f>
        <v>0.16111111111111115</v>
      </c>
      <c r="L809" s="157">
        <f>SUBTOTAL(9,L801:L806)</f>
        <v>1.3194444444444398E-2</v>
      </c>
      <c r="M809" s="157">
        <f>M806-N801</f>
        <v>0.17430555555555555</v>
      </c>
      <c r="N809" s="158" t="s">
        <v>552</v>
      </c>
      <c r="O809" s="149" t="s">
        <v>682</v>
      </c>
      <c r="P809" s="149">
        <v>2</v>
      </c>
      <c r="R809" s="55">
        <f>SUM(R800:R808)</f>
        <v>2701</v>
      </c>
      <c r="S809" s="55">
        <f>SUM(S800:S808)</f>
        <v>0</v>
      </c>
      <c r="T809" s="55">
        <f>SUM(T800:T808)</f>
        <v>0</v>
      </c>
      <c r="U809" s="55">
        <f>SUM(U800:U808)</f>
        <v>0</v>
      </c>
      <c r="V809" s="55">
        <f>SUM(V800:V808)</f>
        <v>2701</v>
      </c>
    </row>
    <row r="810" spans="1:22" hidden="1" outlineLevel="2">
      <c r="A810" s="38">
        <v>75</v>
      </c>
      <c r="B810" s="2" t="s">
        <v>2327</v>
      </c>
      <c r="C810" s="38">
        <v>20</v>
      </c>
      <c r="D810" s="39" t="s">
        <v>142</v>
      </c>
      <c r="E810" s="770">
        <v>43448</v>
      </c>
      <c r="F810" s="111" t="s">
        <v>4175</v>
      </c>
      <c r="G810" s="58"/>
      <c r="H810" s="58"/>
      <c r="I810" s="59"/>
      <c r="J810" s="59"/>
      <c r="K810" s="60"/>
      <c r="L810" s="61"/>
      <c r="M810" s="60"/>
      <c r="N810" s="60"/>
      <c r="O810" s="68"/>
      <c r="P810" s="68"/>
      <c r="R810" s="47">
        <v>760</v>
      </c>
      <c r="S810" s="47"/>
      <c r="T810" s="47"/>
      <c r="U810" s="47"/>
      <c r="V810" s="47">
        <f>SUM(R810:U810)</f>
        <v>760</v>
      </c>
    </row>
    <row r="811" spans="1:22" hidden="1" outlineLevel="2">
      <c r="A811" s="38">
        <v>75</v>
      </c>
      <c r="B811" s="2" t="s">
        <v>2327</v>
      </c>
      <c r="C811" s="38">
        <v>20</v>
      </c>
      <c r="D811" s="39" t="s">
        <v>142</v>
      </c>
      <c r="E811" s="53" t="s">
        <v>4137</v>
      </c>
      <c r="F811" s="49">
        <v>89</v>
      </c>
      <c r="G811" s="141"/>
      <c r="H811" s="141">
        <v>0</v>
      </c>
      <c r="I811" s="50"/>
      <c r="J811" s="50">
        <v>0</v>
      </c>
      <c r="K811" s="139"/>
      <c r="L811" s="140"/>
      <c r="M811" s="143"/>
      <c r="N811" s="144">
        <v>0.27569444444444446</v>
      </c>
      <c r="O811" s="3"/>
      <c r="P811" s="3"/>
      <c r="R811" s="52"/>
      <c r="S811" s="52"/>
      <c r="T811" s="52"/>
      <c r="U811" s="52"/>
      <c r="V811" s="52"/>
    </row>
    <row r="812" spans="1:22" hidden="1" outlineLevel="2">
      <c r="A812" s="38">
        <v>75</v>
      </c>
      <c r="B812" s="2" t="s">
        <v>2327</v>
      </c>
      <c r="C812" s="38">
        <v>20</v>
      </c>
      <c r="D812" s="39" t="s">
        <v>142</v>
      </c>
      <c r="E812" s="53" t="s">
        <v>4141</v>
      </c>
      <c r="F812" s="49">
        <v>89</v>
      </c>
      <c r="G812" s="141">
        <v>1.3</v>
      </c>
      <c r="H812" s="141">
        <f>H811+G812</f>
        <v>1.3</v>
      </c>
      <c r="I812" s="50">
        <v>1.3888888888888888E-2</v>
      </c>
      <c r="J812" s="50">
        <f>J811+I812</f>
        <v>1.3888888888888888E-2</v>
      </c>
      <c r="K812" s="142">
        <f>M812-N811</f>
        <v>1.3888888888888895E-2</v>
      </c>
      <c r="L812" s="140">
        <f>N812-M812</f>
        <v>0</v>
      </c>
      <c r="M812" s="143">
        <v>0.28958333333333336</v>
      </c>
      <c r="N812" s="143">
        <v>0.28958333333333336</v>
      </c>
      <c r="O812" s="3"/>
      <c r="P812" s="3"/>
      <c r="R812" s="52"/>
      <c r="S812" s="52"/>
      <c r="T812" s="52"/>
      <c r="U812" s="52"/>
      <c r="V812" s="52"/>
    </row>
    <row r="813" spans="1:22" hidden="1" outlineLevel="2">
      <c r="A813" s="38">
        <v>75</v>
      </c>
      <c r="B813" s="2" t="s">
        <v>2327</v>
      </c>
      <c r="C813" s="38">
        <v>20</v>
      </c>
      <c r="D813" s="39" t="s">
        <v>142</v>
      </c>
      <c r="E813" s="53" t="s">
        <v>4138</v>
      </c>
      <c r="F813" s="49">
        <v>98</v>
      </c>
      <c r="G813" s="141">
        <v>2.4</v>
      </c>
      <c r="H813" s="141">
        <f>H812+G813</f>
        <v>3.7</v>
      </c>
      <c r="I813" s="50">
        <v>2.7777777777777776E-2</v>
      </c>
      <c r="J813" s="50">
        <f>J812+I813</f>
        <v>4.1666666666666664E-2</v>
      </c>
      <c r="K813" s="142">
        <f>M813-N812</f>
        <v>2.7083333333333293E-2</v>
      </c>
      <c r="L813" s="140">
        <f>N813-M813</f>
        <v>6.9444444444444753E-3</v>
      </c>
      <c r="M813" s="143">
        <v>0.31666666666666665</v>
      </c>
      <c r="N813" s="143">
        <v>0.32361111111111113</v>
      </c>
      <c r="O813" s="3" t="s">
        <v>4142</v>
      </c>
      <c r="P813" s="3"/>
      <c r="R813" s="52"/>
      <c r="S813" s="52"/>
      <c r="T813" s="52"/>
      <c r="U813" s="52"/>
      <c r="V813" s="52"/>
    </row>
    <row r="814" spans="1:22" hidden="1" outlineLevel="2">
      <c r="A814" s="38">
        <v>75</v>
      </c>
      <c r="B814" s="2" t="s">
        <v>2327</v>
      </c>
      <c r="C814" s="38">
        <v>20</v>
      </c>
      <c r="D814" s="39" t="s">
        <v>142</v>
      </c>
      <c r="E814" s="53" t="s">
        <v>4139</v>
      </c>
      <c r="F814" s="49">
        <v>271.60000000000002</v>
      </c>
      <c r="G814" s="141">
        <v>4.3</v>
      </c>
      <c r="H814" s="141">
        <f>H813+G814</f>
        <v>8</v>
      </c>
      <c r="I814" s="50">
        <v>5.2083333333333336E-2</v>
      </c>
      <c r="J814" s="50">
        <f>J813+I814</f>
        <v>9.375E-2</v>
      </c>
      <c r="K814" s="142">
        <f>M814-N813</f>
        <v>4.513888888888884E-2</v>
      </c>
      <c r="L814" s="140">
        <f>N814-M814</f>
        <v>2.7777777777777679E-3</v>
      </c>
      <c r="M814" s="143">
        <v>0.36874999999999997</v>
      </c>
      <c r="N814" s="143">
        <v>0.37152777777777773</v>
      </c>
      <c r="O814" s="3"/>
      <c r="P814" s="3"/>
      <c r="R814" s="52"/>
      <c r="S814" s="52"/>
      <c r="T814" s="52"/>
      <c r="U814" s="52"/>
      <c r="V814" s="52"/>
    </row>
    <row r="815" spans="1:22" hidden="1" outlineLevel="2">
      <c r="A815" s="38">
        <v>75</v>
      </c>
      <c r="B815" s="2" t="s">
        <v>2327</v>
      </c>
      <c r="C815" s="38">
        <v>20</v>
      </c>
      <c r="D815" s="39" t="s">
        <v>142</v>
      </c>
      <c r="E815" s="53" t="s">
        <v>4140</v>
      </c>
      <c r="F815" s="49">
        <v>151</v>
      </c>
      <c r="G815" s="141">
        <v>0.8</v>
      </c>
      <c r="H815" s="141">
        <f>H814+G815</f>
        <v>8.8000000000000007</v>
      </c>
      <c r="I815" s="50">
        <v>1.0416666666666666E-2</v>
      </c>
      <c r="J815" s="50">
        <f>J814+I815</f>
        <v>0.10416666666666667</v>
      </c>
      <c r="K815" s="142">
        <f>M815-N814</f>
        <v>6.2500000000000333E-3</v>
      </c>
      <c r="L815" s="140">
        <f>N815-M815</f>
        <v>0</v>
      </c>
      <c r="M815" s="143">
        <v>0.37777777777777777</v>
      </c>
      <c r="N815" s="143">
        <v>0.37777777777777777</v>
      </c>
      <c r="O815" s="3"/>
      <c r="P815" s="3"/>
      <c r="R815" s="52"/>
      <c r="S815" s="52"/>
      <c r="T815" s="52"/>
      <c r="U815" s="52"/>
      <c r="V815" s="52"/>
    </row>
    <row r="816" spans="1:22" hidden="1" outlineLevel="2">
      <c r="A816" s="38">
        <v>75</v>
      </c>
      <c r="B816" s="2" t="s">
        <v>2327</v>
      </c>
      <c r="C816" s="38">
        <v>20</v>
      </c>
      <c r="D816" s="39" t="s">
        <v>142</v>
      </c>
      <c r="E816" s="53" t="s">
        <v>4129</v>
      </c>
      <c r="F816" s="49">
        <v>79.400000000000006</v>
      </c>
      <c r="G816" s="141">
        <v>5.5</v>
      </c>
      <c r="H816" s="141">
        <f>H815+G816</f>
        <v>14.3</v>
      </c>
      <c r="I816" s="50">
        <v>5.9027777777777783E-2</v>
      </c>
      <c r="J816" s="50">
        <f>J815+I816</f>
        <v>0.16319444444444445</v>
      </c>
      <c r="K816" s="142">
        <f>M816-N815</f>
        <v>7.0138888888888917E-2</v>
      </c>
      <c r="L816" s="140"/>
      <c r="M816" s="144">
        <v>0.44791666666666669</v>
      </c>
      <c r="N816" s="143"/>
      <c r="O816" s="3"/>
      <c r="P816" s="3"/>
      <c r="R816" s="52"/>
      <c r="S816" s="52"/>
      <c r="T816" s="52"/>
      <c r="U816" s="52"/>
      <c r="V816" s="52"/>
    </row>
    <row r="817" spans="1:22" hidden="1" outlineLevel="2">
      <c r="A817" s="38">
        <v>75</v>
      </c>
      <c r="B817" s="2" t="s">
        <v>2327</v>
      </c>
      <c r="C817" s="38">
        <v>20</v>
      </c>
      <c r="D817" s="39" t="s">
        <v>142</v>
      </c>
      <c r="E817" s="118"/>
      <c r="F817" s="792" t="s">
        <v>4572</v>
      </c>
      <c r="G817" s="63"/>
      <c r="H817" s="63"/>
      <c r="I817" s="64"/>
      <c r="J817" s="64"/>
      <c r="K817" s="65"/>
      <c r="L817" s="66"/>
      <c r="M817" s="65"/>
      <c r="N817" s="65"/>
      <c r="O817" s="67"/>
      <c r="P817" s="67"/>
      <c r="R817" s="54"/>
      <c r="S817" s="54"/>
      <c r="T817" s="54"/>
      <c r="U817" s="54"/>
      <c r="V817" s="54"/>
    </row>
    <row r="818" spans="1:22" hidden="1" outlineLevel="1" collapsed="1">
      <c r="A818" s="148" t="s">
        <v>4103</v>
      </c>
      <c r="B818" s="149"/>
      <c r="C818" s="150">
        <v>20</v>
      </c>
      <c r="D818" s="151" t="s">
        <v>142</v>
      </c>
      <c r="E818" s="753">
        <v>43448</v>
      </c>
      <c r="F818" s="748">
        <v>14.3</v>
      </c>
      <c r="G818" s="749">
        <f>SUBTOTAL(9,G811:G816)</f>
        <v>14.3</v>
      </c>
      <c r="H818" s="155" t="s">
        <v>4008</v>
      </c>
      <c r="I818" s="156">
        <f>SUBTOTAL(9,I811:I816)</f>
        <v>0.16319444444444445</v>
      </c>
      <c r="J818" s="156"/>
      <c r="K818" s="157">
        <f>SUBTOTAL(9,K811:K816)</f>
        <v>0.16249999999999998</v>
      </c>
      <c r="L818" s="157">
        <f>SUBTOTAL(9,L811:L816)</f>
        <v>9.7222222222222432E-3</v>
      </c>
      <c r="M818" s="157">
        <f>M816-N811</f>
        <v>0.17222222222222222</v>
      </c>
      <c r="N818" s="158" t="s">
        <v>552</v>
      </c>
      <c r="O818" s="149" t="s">
        <v>682</v>
      </c>
      <c r="P818" s="149">
        <v>2</v>
      </c>
      <c r="R818" s="55">
        <f>SUM(R810:R817)</f>
        <v>760</v>
      </c>
      <c r="S818" s="55">
        <f>SUM(S810:S817)</f>
        <v>0</v>
      </c>
      <c r="T818" s="55">
        <f>SUM(T810:T817)</f>
        <v>0</v>
      </c>
      <c r="U818" s="55">
        <f>SUM(U810:U817)</f>
        <v>0</v>
      </c>
      <c r="V818" s="55">
        <f>SUM(V810:V817)</f>
        <v>760</v>
      </c>
    </row>
    <row r="819" spans="1:22" hidden="1" outlineLevel="2">
      <c r="A819" s="38">
        <v>76</v>
      </c>
      <c r="B819" s="2" t="s">
        <v>2327</v>
      </c>
      <c r="C819" s="38">
        <v>21</v>
      </c>
      <c r="D819" s="39" t="s">
        <v>143</v>
      </c>
      <c r="E819" s="770">
        <v>43475</v>
      </c>
      <c r="F819" s="793" t="s">
        <v>4573</v>
      </c>
      <c r="G819" s="58"/>
      <c r="H819" s="58"/>
      <c r="I819" s="59"/>
      <c r="J819" s="59"/>
      <c r="K819" s="60"/>
      <c r="L819" s="61"/>
      <c r="M819" s="60"/>
      <c r="N819" s="60"/>
      <c r="O819" s="68"/>
      <c r="P819" s="68"/>
      <c r="R819" s="47"/>
      <c r="S819" s="47"/>
      <c r="T819" s="47"/>
      <c r="U819" s="47"/>
      <c r="V819" s="47"/>
    </row>
    <row r="820" spans="1:22" hidden="1" outlineLevel="2">
      <c r="A820" s="38">
        <v>76</v>
      </c>
      <c r="B820" s="2" t="s">
        <v>2327</v>
      </c>
      <c r="C820" s="38">
        <v>21</v>
      </c>
      <c r="D820" s="39" t="s">
        <v>143</v>
      </c>
      <c r="E820" s="53" t="s">
        <v>4151</v>
      </c>
      <c r="F820" s="49">
        <v>47.6</v>
      </c>
      <c r="G820" s="141"/>
      <c r="H820" s="141">
        <v>0</v>
      </c>
      <c r="I820" s="50"/>
      <c r="J820" s="50">
        <v>0</v>
      </c>
      <c r="K820" s="139"/>
      <c r="L820" s="140"/>
      <c r="M820" s="143"/>
      <c r="N820" s="144">
        <v>0.54999999999999993</v>
      </c>
      <c r="O820" s="3"/>
      <c r="P820" s="3"/>
      <c r="R820" s="52"/>
      <c r="S820" s="52"/>
      <c r="T820" s="52"/>
      <c r="U820" s="52"/>
      <c r="V820" s="52"/>
    </row>
    <row r="821" spans="1:22" hidden="1" outlineLevel="2">
      <c r="A821" s="38">
        <v>76</v>
      </c>
      <c r="B821" s="2" t="s">
        <v>2327</v>
      </c>
      <c r="C821" s="38">
        <v>21</v>
      </c>
      <c r="D821" s="39" t="s">
        <v>143</v>
      </c>
      <c r="E821" s="53" t="s">
        <v>4150</v>
      </c>
      <c r="F821" s="49">
        <v>207</v>
      </c>
      <c r="G821" s="141">
        <v>0.9</v>
      </c>
      <c r="H821" s="141">
        <f>H820+G821</f>
        <v>0.9</v>
      </c>
      <c r="I821" s="50">
        <v>1.3888888888888888E-2</v>
      </c>
      <c r="J821" s="50">
        <f>J820+I821</f>
        <v>1.3888888888888888E-2</v>
      </c>
      <c r="K821" s="142">
        <f>M821-N820</f>
        <v>1.736111111111116E-2</v>
      </c>
      <c r="L821" s="140">
        <f>N821-M821</f>
        <v>0</v>
      </c>
      <c r="M821" s="143">
        <v>0.56736111111111109</v>
      </c>
      <c r="N821" s="143">
        <v>0.56736111111111109</v>
      </c>
      <c r="O821" s="3"/>
      <c r="P821" s="3"/>
      <c r="R821" s="52"/>
      <c r="S821" s="52"/>
      <c r="T821" s="52"/>
      <c r="U821" s="52"/>
      <c r="V821" s="52"/>
    </row>
    <row r="822" spans="1:22" hidden="1" outlineLevel="2">
      <c r="A822" s="38">
        <v>76</v>
      </c>
      <c r="B822" s="2" t="s">
        <v>2327</v>
      </c>
      <c r="C822" s="38">
        <v>21</v>
      </c>
      <c r="D822" s="39" t="s">
        <v>143</v>
      </c>
      <c r="E822" s="53" t="s">
        <v>4152</v>
      </c>
      <c r="F822" s="49">
        <v>152</v>
      </c>
      <c r="G822" s="141">
        <v>5.9</v>
      </c>
      <c r="H822" s="141">
        <f>H821+G822</f>
        <v>6.8000000000000007</v>
      </c>
      <c r="I822" s="50">
        <v>7.9861111111111105E-2</v>
      </c>
      <c r="J822" s="50">
        <f>J821+I822</f>
        <v>9.375E-2</v>
      </c>
      <c r="K822" s="142">
        <f>M822-N821</f>
        <v>6.5277777777777768E-2</v>
      </c>
      <c r="L822" s="140">
        <f>N822-M822</f>
        <v>2.0833333333333259E-3</v>
      </c>
      <c r="M822" s="143">
        <v>0.63263888888888886</v>
      </c>
      <c r="N822" s="143">
        <v>0.63472222222222219</v>
      </c>
      <c r="O822" s="3"/>
      <c r="P822" s="3"/>
      <c r="R822" s="52"/>
      <c r="S822" s="52"/>
      <c r="T822" s="52"/>
      <c r="U822" s="52"/>
      <c r="V822" s="52"/>
    </row>
    <row r="823" spans="1:22" hidden="1" outlineLevel="2">
      <c r="A823" s="38">
        <v>76</v>
      </c>
      <c r="B823" s="2" t="s">
        <v>2327</v>
      </c>
      <c r="C823" s="38">
        <v>21</v>
      </c>
      <c r="D823" s="39" t="s">
        <v>143</v>
      </c>
      <c r="E823" s="53" t="s">
        <v>4219</v>
      </c>
      <c r="F823" s="49">
        <v>160</v>
      </c>
      <c r="G823" s="141">
        <v>0.7</v>
      </c>
      <c r="H823" s="141">
        <f>H822+G823</f>
        <v>7.5000000000000009</v>
      </c>
      <c r="I823" s="50">
        <v>1.0416666666666666E-2</v>
      </c>
      <c r="J823" s="50">
        <f>J822+I823</f>
        <v>0.10416666666666667</v>
      </c>
      <c r="K823" s="142">
        <f>M823-N822</f>
        <v>1.5277777777777835E-2</v>
      </c>
      <c r="L823" s="140">
        <f>N823-M823</f>
        <v>7.6388888888888618E-3</v>
      </c>
      <c r="M823" s="143">
        <v>0.65</v>
      </c>
      <c r="N823" s="143">
        <v>0.65763888888888888</v>
      </c>
      <c r="O823" s="3" t="s">
        <v>4220</v>
      </c>
      <c r="P823" s="3"/>
      <c r="R823" s="52"/>
      <c r="S823" s="52"/>
      <c r="T823" s="52"/>
      <c r="U823" s="52"/>
      <c r="V823" s="52"/>
    </row>
    <row r="824" spans="1:22" hidden="1" outlineLevel="2">
      <c r="A824" s="38">
        <v>76</v>
      </c>
      <c r="B824" s="2" t="s">
        <v>2327</v>
      </c>
      <c r="C824" s="38">
        <v>21</v>
      </c>
      <c r="D824" s="39" t="s">
        <v>143</v>
      </c>
      <c r="E824" s="53" t="s">
        <v>4153</v>
      </c>
      <c r="F824" s="49">
        <v>89</v>
      </c>
      <c r="G824" s="141">
        <v>1.3</v>
      </c>
      <c r="H824" s="141">
        <f>H823+G824</f>
        <v>8.8000000000000007</v>
      </c>
      <c r="I824" s="50">
        <v>2.0833333333333332E-2</v>
      </c>
      <c r="J824" s="50">
        <f>J823+I824</f>
        <v>0.125</v>
      </c>
      <c r="K824" s="142">
        <f>M824-N823</f>
        <v>1.6666666666666718E-2</v>
      </c>
      <c r="L824" s="140"/>
      <c r="M824" s="144">
        <v>0.6743055555555556</v>
      </c>
      <c r="N824" s="143"/>
      <c r="O824" s="3"/>
      <c r="P824" s="3"/>
      <c r="R824" s="52"/>
      <c r="S824" s="52"/>
      <c r="T824" s="52"/>
      <c r="U824" s="52"/>
      <c r="V824" s="52"/>
    </row>
    <row r="825" spans="1:22" hidden="1" outlineLevel="2">
      <c r="A825" s="38">
        <v>76</v>
      </c>
      <c r="B825" s="2" t="s">
        <v>2327</v>
      </c>
      <c r="C825" s="38">
        <v>21</v>
      </c>
      <c r="D825" s="39" t="s">
        <v>143</v>
      </c>
      <c r="E825" s="118"/>
      <c r="F825" s="112" t="s">
        <v>4880</v>
      </c>
      <c r="G825" s="63"/>
      <c r="H825" s="63"/>
      <c r="I825" s="64"/>
      <c r="J825" s="64"/>
      <c r="K825" s="65"/>
      <c r="L825" s="66"/>
      <c r="M825" s="65"/>
      <c r="N825" s="65"/>
      <c r="O825" s="67"/>
      <c r="P825" s="67"/>
      <c r="R825" s="54"/>
      <c r="S825" s="54"/>
      <c r="T825" s="54"/>
      <c r="U825" s="54">
        <v>5200</v>
      </c>
      <c r="V825" s="54">
        <f>SUM(R825:U825)</f>
        <v>5200</v>
      </c>
    </row>
    <row r="826" spans="1:22" hidden="1" outlineLevel="1" collapsed="1">
      <c r="A826" s="148" t="s">
        <v>4104</v>
      </c>
      <c r="B826" s="149"/>
      <c r="C826" s="150">
        <v>21</v>
      </c>
      <c r="D826" s="151" t="s">
        <v>143</v>
      </c>
      <c r="E826" s="753">
        <v>43475</v>
      </c>
      <c r="F826" s="748">
        <v>8.8000000000000007</v>
      </c>
      <c r="G826" s="749">
        <f>SUBTOTAL(9,G820:G824)</f>
        <v>8.8000000000000007</v>
      </c>
      <c r="H826" s="155" t="s">
        <v>4008</v>
      </c>
      <c r="I826" s="156">
        <f>SUBTOTAL(9,I820:I824)</f>
        <v>0.125</v>
      </c>
      <c r="J826" s="156"/>
      <c r="K826" s="157">
        <f>SUBTOTAL(9,K820:K824)</f>
        <v>0.11458333333333348</v>
      </c>
      <c r="L826" s="157">
        <f>SUBTOTAL(9,L820:L824)</f>
        <v>9.7222222222221877E-3</v>
      </c>
      <c r="M826" s="157">
        <f>M824-N820</f>
        <v>0.12430555555555567</v>
      </c>
      <c r="N826" s="158" t="s">
        <v>552</v>
      </c>
      <c r="O826" s="149" t="s">
        <v>671</v>
      </c>
      <c r="P826" s="149">
        <v>2</v>
      </c>
      <c r="R826" s="55">
        <f>SUM(R819:R825)</f>
        <v>0</v>
      </c>
      <c r="S826" s="55">
        <f>SUM(S819:S825)</f>
        <v>0</v>
      </c>
      <c r="T826" s="55">
        <f>SUM(T819:T825)</f>
        <v>0</v>
      </c>
      <c r="U826" s="55">
        <f>SUM(U819:U825)</f>
        <v>5200</v>
      </c>
      <c r="V826" s="55">
        <f>SUM(V819:V825)</f>
        <v>5200</v>
      </c>
    </row>
    <row r="827" spans="1:22" hidden="1" outlineLevel="2">
      <c r="A827" s="38">
        <v>77</v>
      </c>
      <c r="B827" s="2" t="s">
        <v>2327</v>
      </c>
      <c r="C827" s="38">
        <v>22</v>
      </c>
      <c r="D827" s="39" t="s">
        <v>145</v>
      </c>
      <c r="E827" s="772">
        <v>43475</v>
      </c>
      <c r="F827" s="111" t="s">
        <v>4173</v>
      </c>
      <c r="G827" s="58"/>
      <c r="H827" s="58"/>
      <c r="I827" s="59"/>
      <c r="J827" s="59"/>
      <c r="K827" s="60"/>
      <c r="L827" s="61"/>
      <c r="M827" s="60"/>
      <c r="N827" s="60"/>
      <c r="O827" s="68"/>
      <c r="P827" s="68"/>
      <c r="R827" s="47"/>
      <c r="S827" s="47"/>
      <c r="T827" s="47"/>
      <c r="U827" s="47"/>
      <c r="V827" s="47"/>
    </row>
    <row r="828" spans="1:22" hidden="1" outlineLevel="2">
      <c r="A828" s="38">
        <v>77</v>
      </c>
      <c r="B828" s="2" t="s">
        <v>2327</v>
      </c>
      <c r="C828" s="38">
        <v>22</v>
      </c>
      <c r="D828" s="39" t="s">
        <v>145</v>
      </c>
      <c r="E828" s="118" t="s">
        <v>2108</v>
      </c>
      <c r="F828" s="112" t="s">
        <v>4250</v>
      </c>
      <c r="G828" s="63"/>
      <c r="H828" s="63"/>
      <c r="I828" s="64"/>
      <c r="J828" s="64"/>
      <c r="K828" s="65"/>
      <c r="L828" s="66"/>
      <c r="M828" s="65"/>
      <c r="N828" s="65"/>
      <c r="O828" s="67"/>
      <c r="P828" s="67"/>
      <c r="R828" s="52">
        <v>2971</v>
      </c>
      <c r="S828" s="52"/>
      <c r="T828" s="52">
        <v>2620</v>
      </c>
      <c r="U828" s="52"/>
      <c r="V828" s="52">
        <f>SUM(R828:U828)</f>
        <v>5591</v>
      </c>
    </row>
    <row r="829" spans="1:22" hidden="1" outlineLevel="2">
      <c r="A829" s="38">
        <v>77</v>
      </c>
      <c r="B829" s="2" t="s">
        <v>2327</v>
      </c>
      <c r="C829" s="38">
        <v>22</v>
      </c>
      <c r="D829" s="39" t="s">
        <v>145</v>
      </c>
      <c r="E829" s="53" t="s">
        <v>4149</v>
      </c>
      <c r="F829" s="49">
        <v>42.4</v>
      </c>
      <c r="G829" s="141"/>
      <c r="H829" s="141">
        <v>0</v>
      </c>
      <c r="I829" s="50"/>
      <c r="J829" s="50">
        <v>0</v>
      </c>
      <c r="K829" s="139"/>
      <c r="L829" s="140"/>
      <c r="M829" s="143"/>
      <c r="N829" s="144">
        <v>0.4291666666666667</v>
      </c>
      <c r="O829" s="3"/>
      <c r="P829" s="3"/>
      <c r="R829" s="52"/>
      <c r="S829" s="52"/>
      <c r="T829" s="52"/>
      <c r="U829" s="52"/>
      <c r="V829" s="52"/>
    </row>
    <row r="830" spans="1:22" hidden="1" outlineLevel="2">
      <c r="A830" s="38">
        <v>77</v>
      </c>
      <c r="B830" s="2" t="s">
        <v>2327</v>
      </c>
      <c r="C830" s="38">
        <v>22</v>
      </c>
      <c r="D830" s="39" t="s">
        <v>145</v>
      </c>
      <c r="E830" s="53" t="s">
        <v>4214</v>
      </c>
      <c r="F830" s="49">
        <v>61.2</v>
      </c>
      <c r="G830" s="141">
        <v>4.3</v>
      </c>
      <c r="H830" s="141">
        <f>H829+G830</f>
        <v>4.3</v>
      </c>
      <c r="I830" s="50">
        <v>5.2083333333333336E-2</v>
      </c>
      <c r="J830" s="50">
        <f t="shared" ref="J830:J835" si="127">J829+I830</f>
        <v>5.2083333333333336E-2</v>
      </c>
      <c r="K830" s="142">
        <f>M830-N829</f>
        <v>4.0972222222222188E-2</v>
      </c>
      <c r="L830" s="140">
        <f>N830-M830</f>
        <v>0</v>
      </c>
      <c r="M830" s="143">
        <v>0.47013888888888888</v>
      </c>
      <c r="N830" s="143">
        <v>0.47013888888888888</v>
      </c>
      <c r="O830" s="3"/>
      <c r="P830" s="3"/>
      <c r="R830" s="52"/>
      <c r="S830" s="52"/>
      <c r="T830" s="52"/>
      <c r="U830" s="52"/>
      <c r="V830" s="52"/>
    </row>
    <row r="831" spans="1:22" hidden="1" outlineLevel="2">
      <c r="A831" s="38">
        <v>77</v>
      </c>
      <c r="B831" s="2" t="s">
        <v>2327</v>
      </c>
      <c r="C831" s="38">
        <v>22</v>
      </c>
      <c r="D831" s="39" t="s">
        <v>145</v>
      </c>
      <c r="E831" s="53" t="s">
        <v>4233</v>
      </c>
      <c r="F831" s="49">
        <v>126.5</v>
      </c>
      <c r="G831" s="141"/>
      <c r="H831" s="141"/>
      <c r="I831" s="50"/>
      <c r="J831" s="50">
        <f t="shared" si="127"/>
        <v>5.2083333333333336E-2</v>
      </c>
      <c r="K831" s="142"/>
      <c r="L831" s="140"/>
      <c r="M831" s="143"/>
      <c r="N831" s="143"/>
      <c r="O831" s="3" t="s">
        <v>4200</v>
      </c>
      <c r="P831" s="3"/>
      <c r="R831" s="52"/>
      <c r="S831" s="52"/>
      <c r="T831" s="52"/>
      <c r="U831" s="52"/>
      <c r="V831" s="52"/>
    </row>
    <row r="832" spans="1:22" hidden="1" outlineLevel="2">
      <c r="A832" s="38">
        <v>77</v>
      </c>
      <c r="B832" s="2" t="s">
        <v>2327</v>
      </c>
      <c r="C832" s="38">
        <v>22</v>
      </c>
      <c r="D832" s="39" t="s">
        <v>145</v>
      </c>
      <c r="E832" s="53" t="s">
        <v>4201</v>
      </c>
      <c r="F832" s="49">
        <v>113.9</v>
      </c>
      <c r="G832" s="141"/>
      <c r="H832" s="141"/>
      <c r="I832" s="50"/>
      <c r="J832" s="50">
        <f t="shared" si="127"/>
        <v>5.2083333333333336E-2</v>
      </c>
      <c r="K832" s="142"/>
      <c r="L832" s="140"/>
      <c r="M832" s="143"/>
      <c r="N832" s="143"/>
      <c r="O832" s="3" t="s">
        <v>4200</v>
      </c>
      <c r="P832" s="3"/>
      <c r="R832" s="52"/>
      <c r="S832" s="52"/>
      <c r="T832" s="52"/>
      <c r="U832" s="52"/>
      <c r="V832" s="52"/>
    </row>
    <row r="833" spans="1:27" hidden="1" outlineLevel="2">
      <c r="A833" s="38">
        <v>77</v>
      </c>
      <c r="B833" s="2" t="s">
        <v>2327</v>
      </c>
      <c r="C833" s="38">
        <v>22</v>
      </c>
      <c r="D833" s="39" t="s">
        <v>145</v>
      </c>
      <c r="E833" s="53" t="s">
        <v>4214</v>
      </c>
      <c r="F833" s="49">
        <v>207</v>
      </c>
      <c r="G833" s="141">
        <v>3.6</v>
      </c>
      <c r="H833" s="141">
        <f>H832+G833</f>
        <v>3.6</v>
      </c>
      <c r="I833" s="50">
        <v>4.8611111111111112E-2</v>
      </c>
      <c r="J833" s="50">
        <f t="shared" si="127"/>
        <v>0.10069444444444445</v>
      </c>
      <c r="K833" s="142">
        <f>M833-N830</f>
        <v>4.2361111111111183E-2</v>
      </c>
      <c r="L833" s="140">
        <f>N833-M833</f>
        <v>0</v>
      </c>
      <c r="M833" s="143">
        <v>0.51250000000000007</v>
      </c>
      <c r="N833" s="143">
        <v>0.51250000000000007</v>
      </c>
      <c r="O833" s="3"/>
      <c r="P833" s="3"/>
      <c r="R833" s="52"/>
      <c r="S833" s="52"/>
      <c r="T833" s="52"/>
      <c r="U833" s="52"/>
      <c r="V833" s="52"/>
    </row>
    <row r="834" spans="1:27" hidden="1" outlineLevel="2">
      <c r="A834" s="38">
        <v>77</v>
      </c>
      <c r="B834" s="2" t="s">
        <v>2327</v>
      </c>
      <c r="C834" s="38">
        <v>22</v>
      </c>
      <c r="D834" s="39" t="s">
        <v>145</v>
      </c>
      <c r="E834" s="53" t="s">
        <v>4150</v>
      </c>
      <c r="F834" s="49">
        <v>207</v>
      </c>
      <c r="G834" s="141">
        <v>0.6</v>
      </c>
      <c r="H834" s="141">
        <f>H833+G834</f>
        <v>4.2</v>
      </c>
      <c r="I834" s="50">
        <v>1.3888888888888888E-2</v>
      </c>
      <c r="J834" s="50">
        <f t="shared" si="127"/>
        <v>0.11458333333333334</v>
      </c>
      <c r="K834" s="142">
        <f>M834-N833</f>
        <v>8.3333333333333037E-3</v>
      </c>
      <c r="L834" s="140">
        <f>N834-M834</f>
        <v>9.0277777777777457E-3</v>
      </c>
      <c r="M834" s="143">
        <v>0.52083333333333337</v>
      </c>
      <c r="N834" s="143">
        <v>0.52986111111111112</v>
      </c>
      <c r="O834" s="3" t="s">
        <v>4202</v>
      </c>
      <c r="P834" s="3"/>
      <c r="R834" s="52"/>
      <c r="S834" s="52"/>
      <c r="T834" s="52"/>
      <c r="U834" s="52"/>
      <c r="V834" s="52"/>
    </row>
    <row r="835" spans="1:27" hidden="1" outlineLevel="2">
      <c r="A835" s="38">
        <v>77</v>
      </c>
      <c r="B835" s="2" t="s">
        <v>2327</v>
      </c>
      <c r="C835" s="38">
        <v>22</v>
      </c>
      <c r="D835" s="39" t="s">
        <v>145</v>
      </c>
      <c r="E835" s="53" t="s">
        <v>4151</v>
      </c>
      <c r="F835" s="49">
        <v>47.6</v>
      </c>
      <c r="G835" s="141">
        <v>0.9</v>
      </c>
      <c r="H835" s="141">
        <f>H834+G835</f>
        <v>5.1000000000000005</v>
      </c>
      <c r="I835" s="50">
        <v>1.0416666666666666E-2</v>
      </c>
      <c r="J835" s="50">
        <f t="shared" si="127"/>
        <v>0.125</v>
      </c>
      <c r="K835" s="142">
        <f>M835-N834</f>
        <v>1.5972222222222165E-2</v>
      </c>
      <c r="L835" s="140"/>
      <c r="M835" s="144">
        <v>0.54583333333333328</v>
      </c>
      <c r="N835" s="143"/>
      <c r="O835" s="3"/>
      <c r="P835" s="3"/>
      <c r="R835" s="52"/>
      <c r="S835" s="52"/>
      <c r="T835" s="52"/>
      <c r="U835" s="52"/>
      <c r="V835" s="52"/>
    </row>
    <row r="836" spans="1:27" hidden="1" outlineLevel="2">
      <c r="A836" s="38">
        <v>77</v>
      </c>
      <c r="B836" s="2" t="s">
        <v>2327</v>
      </c>
      <c r="C836" s="38">
        <v>22</v>
      </c>
      <c r="D836" s="39" t="s">
        <v>145</v>
      </c>
      <c r="E836" s="118"/>
      <c r="F836" s="792" t="s">
        <v>4574</v>
      </c>
      <c r="G836" s="63"/>
      <c r="H836" s="63"/>
      <c r="I836" s="64"/>
      <c r="J836" s="64"/>
      <c r="K836" s="65"/>
      <c r="L836" s="66"/>
      <c r="M836" s="65"/>
      <c r="N836" s="65"/>
      <c r="O836" s="67"/>
      <c r="P836" s="67"/>
      <c r="R836" s="54"/>
      <c r="S836" s="54"/>
      <c r="T836" s="54"/>
      <c r="U836" s="54"/>
      <c r="V836" s="54"/>
    </row>
    <row r="837" spans="1:27" hidden="1" outlineLevel="1" collapsed="1">
      <c r="A837" s="148" t="s">
        <v>4105</v>
      </c>
      <c r="B837" s="149"/>
      <c r="C837" s="150">
        <v>22</v>
      </c>
      <c r="D837" s="151" t="s">
        <v>145</v>
      </c>
      <c r="E837" s="753">
        <v>43475</v>
      </c>
      <c r="F837" s="748">
        <v>9</v>
      </c>
      <c r="G837" s="749">
        <f>SUBTOTAL(9,G829:G835)</f>
        <v>9.4</v>
      </c>
      <c r="H837" s="155" t="s">
        <v>4008</v>
      </c>
      <c r="I837" s="156">
        <f>SUBTOTAL(9,I829:I835)</f>
        <v>0.125</v>
      </c>
      <c r="J837" s="156"/>
      <c r="K837" s="157">
        <f>SUBTOTAL(9,K829:K835)</f>
        <v>0.10763888888888884</v>
      </c>
      <c r="L837" s="157">
        <f>SUBTOTAL(9,L829:L835)</f>
        <v>9.0277777777777457E-3</v>
      </c>
      <c r="M837" s="157">
        <f>M835-N829</f>
        <v>0.11666666666666659</v>
      </c>
      <c r="N837" s="158" t="s">
        <v>552</v>
      </c>
      <c r="O837" s="149" t="s">
        <v>4215</v>
      </c>
      <c r="P837" s="149">
        <v>2</v>
      </c>
      <c r="R837" s="55">
        <f>SUM(R827:R836)</f>
        <v>2971</v>
      </c>
      <c r="S837" s="55">
        <f>SUM(S827:S836)</f>
        <v>0</v>
      </c>
      <c r="T837" s="55">
        <f>SUM(T827:T836)</f>
        <v>2620</v>
      </c>
      <c r="U837" s="55">
        <f>SUM(U827:U836)</f>
        <v>0</v>
      </c>
      <c r="V837" s="55">
        <f>SUM(V827:V836)</f>
        <v>5591</v>
      </c>
    </row>
    <row r="838" spans="1:27" hidden="1" outlineLevel="2">
      <c r="A838" s="38">
        <v>78</v>
      </c>
      <c r="B838" s="2" t="s">
        <v>2327</v>
      </c>
      <c r="C838" s="38">
        <v>23</v>
      </c>
      <c r="D838" s="39" t="s">
        <v>147</v>
      </c>
      <c r="E838" s="772">
        <v>43685</v>
      </c>
      <c r="F838" s="793" t="s">
        <v>4397</v>
      </c>
      <c r="G838" s="58"/>
      <c r="H838" s="58"/>
      <c r="I838" s="59"/>
      <c r="J838" s="59"/>
      <c r="K838" s="60"/>
      <c r="L838" s="61"/>
      <c r="M838" s="60"/>
      <c r="N838" s="60"/>
      <c r="O838" s="68"/>
      <c r="P838" s="68"/>
      <c r="R838" s="47"/>
      <c r="S838" s="47"/>
      <c r="T838" s="47"/>
      <c r="U838" s="47"/>
      <c r="V838" s="47"/>
    </row>
    <row r="839" spans="1:27" hidden="1" outlineLevel="2">
      <c r="A839" s="38">
        <v>78</v>
      </c>
      <c r="B839" s="2" t="s">
        <v>2327</v>
      </c>
      <c r="C839" s="38">
        <v>23</v>
      </c>
      <c r="D839" s="39" t="s">
        <v>147</v>
      </c>
      <c r="E839" s="53" t="s">
        <v>4162</v>
      </c>
      <c r="F839" s="49">
        <v>829.22</v>
      </c>
      <c r="G839" s="886"/>
      <c r="H839" s="886">
        <v>0</v>
      </c>
      <c r="I839" s="866"/>
      <c r="J839" s="866">
        <v>0</v>
      </c>
      <c r="K839" s="139"/>
      <c r="L839" s="140"/>
      <c r="M839" s="143"/>
      <c r="N839" s="144">
        <v>0.31319444444444444</v>
      </c>
      <c r="O839" s="3"/>
      <c r="P839" s="3"/>
      <c r="R839" s="52"/>
      <c r="S839" s="52"/>
      <c r="T839" s="52"/>
      <c r="U839" s="52"/>
      <c r="V839" s="52"/>
      <c r="X839" s="864"/>
      <c r="Y839" s="864"/>
      <c r="Z839" s="864"/>
      <c r="AA839" s="864"/>
    </row>
    <row r="840" spans="1:27" hidden="1" outlineLevel="2">
      <c r="A840" s="38">
        <v>78</v>
      </c>
      <c r="B840" s="2" t="s">
        <v>2327</v>
      </c>
      <c r="C840" s="38">
        <v>23</v>
      </c>
      <c r="D840" s="39" t="s">
        <v>147</v>
      </c>
      <c r="E840" s="53" t="s">
        <v>4163</v>
      </c>
      <c r="F840" s="49">
        <v>1024.0999999999999</v>
      </c>
      <c r="G840" s="886">
        <v>3.9</v>
      </c>
      <c r="H840" s="886">
        <f t="shared" ref="H840:H847" si="128">H839+G840</f>
        <v>3.9</v>
      </c>
      <c r="I840" s="866">
        <v>4.8611111111111112E-2</v>
      </c>
      <c r="J840" s="866">
        <f t="shared" ref="J840:J847" si="129">J839+I840</f>
        <v>4.8611111111111112E-2</v>
      </c>
      <c r="K840" s="142">
        <f t="shared" ref="K840:K847" si="130">M840-N839</f>
        <v>4.7916666666666663E-2</v>
      </c>
      <c r="L840" s="140">
        <f t="shared" ref="L840:L846" si="131">N840-M840</f>
        <v>6.9444444444444198E-4</v>
      </c>
      <c r="M840" s="143">
        <v>0.3611111111111111</v>
      </c>
      <c r="N840" s="143">
        <v>0.36180555555555555</v>
      </c>
      <c r="O840" s="3"/>
      <c r="P840" s="3"/>
      <c r="R840" s="52"/>
      <c r="S840" s="52"/>
      <c r="T840" s="52"/>
      <c r="U840" s="52"/>
      <c r="V840" s="52"/>
      <c r="X840" s="864"/>
      <c r="Y840" s="864"/>
      <c r="Z840" s="864"/>
      <c r="AA840" s="864"/>
    </row>
    <row r="841" spans="1:27" hidden="1" outlineLevel="2">
      <c r="A841" s="38">
        <v>78</v>
      </c>
      <c r="B841" s="2" t="s">
        <v>2327</v>
      </c>
      <c r="C841" s="38">
        <v>23</v>
      </c>
      <c r="D841" s="39" t="s">
        <v>147</v>
      </c>
      <c r="E841" s="53" t="s">
        <v>4164</v>
      </c>
      <c r="F841" s="49">
        <v>1188.0999999999999</v>
      </c>
      <c r="G841" s="865">
        <v>1.1000000000000001</v>
      </c>
      <c r="H841" s="886">
        <f t="shared" si="128"/>
        <v>5</v>
      </c>
      <c r="I841" s="866">
        <v>3.4722222222222224E-2</v>
      </c>
      <c r="J841" s="866">
        <f t="shared" si="129"/>
        <v>8.3333333333333343E-2</v>
      </c>
      <c r="K841" s="142">
        <f t="shared" si="130"/>
        <v>3.9583333333333304E-2</v>
      </c>
      <c r="L841" s="140">
        <f t="shared" si="131"/>
        <v>6.9444444444449749E-4</v>
      </c>
      <c r="M841" s="143">
        <v>0.40138888888888885</v>
      </c>
      <c r="N841" s="143">
        <v>0.40208333333333335</v>
      </c>
      <c r="O841" s="3"/>
      <c r="P841" s="3"/>
      <c r="R841" s="52"/>
      <c r="S841" s="52"/>
      <c r="T841" s="52"/>
      <c r="U841" s="52"/>
      <c r="V841" s="52"/>
      <c r="X841" s="864"/>
      <c r="Y841" s="864"/>
      <c r="Z841" s="864"/>
      <c r="AA841" s="864"/>
    </row>
    <row r="842" spans="1:27" hidden="1" outlineLevel="2">
      <c r="A842" s="38">
        <v>78</v>
      </c>
      <c r="B842" s="2" t="s">
        <v>2327</v>
      </c>
      <c r="C842" s="38">
        <v>23</v>
      </c>
      <c r="D842" s="39" t="s">
        <v>147</v>
      </c>
      <c r="E842" s="53" t="s">
        <v>4507</v>
      </c>
      <c r="F842" s="49">
        <v>1488.6</v>
      </c>
      <c r="G842" s="865">
        <v>1.3</v>
      </c>
      <c r="H842" s="886">
        <f t="shared" si="128"/>
        <v>6.3</v>
      </c>
      <c r="I842" s="866">
        <v>3.4722222222222224E-2</v>
      </c>
      <c r="J842" s="866">
        <f t="shared" si="129"/>
        <v>0.11805555555555557</v>
      </c>
      <c r="K842" s="142">
        <f t="shared" si="130"/>
        <v>4.1666666666666685E-2</v>
      </c>
      <c r="L842" s="140">
        <f t="shared" si="131"/>
        <v>5.5555555555555358E-3</v>
      </c>
      <c r="M842" s="143">
        <v>0.44375000000000003</v>
      </c>
      <c r="N842" s="143">
        <v>0.44930555555555557</v>
      </c>
      <c r="O842" s="3" t="s">
        <v>4508</v>
      </c>
      <c r="P842" s="3"/>
      <c r="R842" s="52"/>
      <c r="S842" s="52"/>
      <c r="T842" s="52"/>
      <c r="U842" s="52"/>
      <c r="V842" s="52"/>
      <c r="X842" s="864"/>
      <c r="Y842" s="864"/>
      <c r="Z842" s="864"/>
      <c r="AA842" s="864"/>
    </row>
    <row r="843" spans="1:27" hidden="1" outlineLevel="2">
      <c r="A843" s="38">
        <v>78</v>
      </c>
      <c r="B843" s="2" t="s">
        <v>2327</v>
      </c>
      <c r="C843" s="38">
        <v>23</v>
      </c>
      <c r="D843" s="39" t="s">
        <v>147</v>
      </c>
      <c r="E843" s="53" t="s">
        <v>4165</v>
      </c>
      <c r="F843" s="49">
        <v>1540.2</v>
      </c>
      <c r="G843" s="886">
        <v>0.7</v>
      </c>
      <c r="H843" s="886">
        <f t="shared" si="128"/>
        <v>7</v>
      </c>
      <c r="I843" s="866">
        <v>1.3888888888888888E-2</v>
      </c>
      <c r="J843" s="866">
        <f t="shared" si="129"/>
        <v>0.13194444444444445</v>
      </c>
      <c r="K843" s="142">
        <f t="shared" si="130"/>
        <v>1.3194444444444398E-2</v>
      </c>
      <c r="L843" s="140">
        <f t="shared" si="131"/>
        <v>0</v>
      </c>
      <c r="M843" s="143">
        <v>0.46249999999999997</v>
      </c>
      <c r="N843" s="143">
        <v>0.46249999999999997</v>
      </c>
      <c r="O843" s="3"/>
      <c r="P843" s="3"/>
      <c r="R843" s="52"/>
      <c r="S843" s="52"/>
      <c r="T843" s="52"/>
      <c r="U843" s="52"/>
      <c r="V843" s="52"/>
      <c r="X843" s="864"/>
      <c r="Y843" s="864"/>
      <c r="Z843" s="864"/>
      <c r="AA843" s="864"/>
    </row>
    <row r="844" spans="1:27" hidden="1" outlineLevel="2">
      <c r="A844" s="38">
        <v>78</v>
      </c>
      <c r="B844" s="2" t="s">
        <v>2327</v>
      </c>
      <c r="C844" s="38">
        <v>23</v>
      </c>
      <c r="D844" s="39" t="s">
        <v>147</v>
      </c>
      <c r="E844" s="53" t="s">
        <v>4166</v>
      </c>
      <c r="F844" s="49">
        <v>1488.6</v>
      </c>
      <c r="G844" s="886">
        <v>0.7</v>
      </c>
      <c r="H844" s="886">
        <f t="shared" si="128"/>
        <v>7.7</v>
      </c>
      <c r="I844" s="866">
        <v>1.0416666666666666E-2</v>
      </c>
      <c r="J844" s="866">
        <f t="shared" si="129"/>
        <v>0.1423611111111111</v>
      </c>
      <c r="K844" s="142">
        <f t="shared" si="130"/>
        <v>1.1111111111111183E-2</v>
      </c>
      <c r="L844" s="140">
        <f t="shared" si="131"/>
        <v>0</v>
      </c>
      <c r="M844" s="143">
        <v>0.47361111111111115</v>
      </c>
      <c r="N844" s="888">
        <v>0.47361111111111115</v>
      </c>
      <c r="O844" s="3"/>
      <c r="P844" s="3"/>
      <c r="R844" s="52"/>
      <c r="S844" s="52"/>
      <c r="T844" s="52"/>
      <c r="U844" s="52"/>
      <c r="V844" s="52"/>
      <c r="X844" s="864"/>
      <c r="Y844" s="864"/>
      <c r="Z844" s="864"/>
      <c r="AA844" s="864"/>
    </row>
    <row r="845" spans="1:27" hidden="1" outlineLevel="2">
      <c r="A845" s="38">
        <v>78</v>
      </c>
      <c r="B845" s="2" t="s">
        <v>2327</v>
      </c>
      <c r="C845" s="38">
        <v>23</v>
      </c>
      <c r="D845" s="39" t="s">
        <v>147</v>
      </c>
      <c r="E845" s="53" t="s">
        <v>4395</v>
      </c>
      <c r="F845" s="49">
        <v>1188.0999999999999</v>
      </c>
      <c r="G845" s="886">
        <v>1.3</v>
      </c>
      <c r="H845" s="886">
        <f t="shared" si="128"/>
        <v>9</v>
      </c>
      <c r="I845" s="866">
        <v>2.7777777777777776E-2</v>
      </c>
      <c r="J845" s="866">
        <f t="shared" si="129"/>
        <v>0.1701388888888889</v>
      </c>
      <c r="K845" s="142">
        <f t="shared" si="130"/>
        <v>2.2916666666666585E-2</v>
      </c>
      <c r="L845" s="140">
        <f t="shared" si="131"/>
        <v>0</v>
      </c>
      <c r="M845" s="143">
        <v>0.49652777777777773</v>
      </c>
      <c r="N845" s="143">
        <v>0.49652777777777773</v>
      </c>
      <c r="O845" s="3"/>
      <c r="P845" s="3"/>
      <c r="R845" s="52"/>
      <c r="S845" s="52"/>
      <c r="T845" s="52"/>
      <c r="U845" s="52"/>
      <c r="V845" s="52"/>
      <c r="X845" s="864"/>
      <c r="Y845" s="864"/>
      <c r="Z845" s="864"/>
      <c r="AA845" s="864"/>
    </row>
    <row r="846" spans="1:27" hidden="1" outlineLevel="2">
      <c r="A846" s="38">
        <v>78</v>
      </c>
      <c r="B846" s="2" t="s">
        <v>2327</v>
      </c>
      <c r="C846" s="38">
        <v>23</v>
      </c>
      <c r="D846" s="39" t="s">
        <v>147</v>
      </c>
      <c r="E846" s="53" t="s">
        <v>4396</v>
      </c>
      <c r="F846" s="49">
        <v>1024.0999999999999</v>
      </c>
      <c r="G846" s="886">
        <v>1.1000000000000001</v>
      </c>
      <c r="H846" s="886">
        <f t="shared" si="128"/>
        <v>10.1</v>
      </c>
      <c r="I846" s="866">
        <v>2.7777777777777776E-2</v>
      </c>
      <c r="J846" s="866">
        <f t="shared" si="129"/>
        <v>0.19791666666666669</v>
      </c>
      <c r="K846" s="142">
        <f t="shared" si="130"/>
        <v>2.7083333333333404E-2</v>
      </c>
      <c r="L846" s="140">
        <f t="shared" si="131"/>
        <v>0</v>
      </c>
      <c r="M846" s="143">
        <v>0.52361111111111114</v>
      </c>
      <c r="N846" s="143">
        <v>0.52361111111111114</v>
      </c>
      <c r="O846" s="3"/>
      <c r="P846" s="3"/>
      <c r="R846" s="52"/>
      <c r="S846" s="52"/>
      <c r="T846" s="52"/>
      <c r="U846" s="52"/>
      <c r="V846" s="52"/>
      <c r="X846" s="864"/>
      <c r="Y846" s="864"/>
      <c r="Z846" s="864"/>
      <c r="AA846" s="864"/>
    </row>
    <row r="847" spans="1:27" s="864" customFormat="1" hidden="1" outlineLevel="2">
      <c r="A847" s="854">
        <v>79</v>
      </c>
      <c r="B847" s="853" t="s">
        <v>2327</v>
      </c>
      <c r="C847" s="854">
        <v>24</v>
      </c>
      <c r="D847" s="855" t="s">
        <v>147</v>
      </c>
      <c r="E847" s="868" t="s">
        <v>4167</v>
      </c>
      <c r="F847" s="865">
        <v>829.22</v>
      </c>
      <c r="G847" s="886">
        <v>3.9</v>
      </c>
      <c r="H847" s="886">
        <f t="shared" si="128"/>
        <v>14</v>
      </c>
      <c r="I847" s="866">
        <v>4.1666666666666664E-2</v>
      </c>
      <c r="J847" s="866">
        <f t="shared" si="129"/>
        <v>0.23958333333333334</v>
      </c>
      <c r="K847" s="887">
        <f t="shared" si="130"/>
        <v>4.0972222222222188E-2</v>
      </c>
      <c r="L847" s="885"/>
      <c r="M847" s="889">
        <v>0.56458333333333333</v>
      </c>
      <c r="N847" s="888"/>
      <c r="O847" s="863"/>
      <c r="P847" s="863"/>
      <c r="R847" s="867"/>
      <c r="S847" s="867"/>
      <c r="T847" s="867"/>
      <c r="U847" s="867"/>
      <c r="V847" s="867"/>
    </row>
    <row r="848" spans="1:27" hidden="1" outlineLevel="2">
      <c r="A848" s="854">
        <v>80</v>
      </c>
      <c r="B848" s="853" t="s">
        <v>2327</v>
      </c>
      <c r="C848" s="854">
        <v>25</v>
      </c>
      <c r="D848" s="855" t="s">
        <v>147</v>
      </c>
      <c r="E848" s="117"/>
      <c r="F848" s="111" t="s">
        <v>4517</v>
      </c>
      <c r="G848" s="58"/>
      <c r="H848" s="58"/>
      <c r="I848" s="59"/>
      <c r="J848" s="59"/>
      <c r="K848" s="60"/>
      <c r="L848" s="61"/>
      <c r="M848" s="60"/>
      <c r="N848" s="60"/>
      <c r="O848" s="62"/>
      <c r="P848" s="62"/>
      <c r="R848" s="52">
        <v>3121</v>
      </c>
      <c r="S848" s="52"/>
      <c r="T848" s="52">
        <v>3160</v>
      </c>
      <c r="U848" s="52"/>
      <c r="V848" s="52">
        <f>SUM(R848:U848)</f>
        <v>6281</v>
      </c>
    </row>
    <row r="849" spans="1:22" s="864" customFormat="1" hidden="1" outlineLevel="2">
      <c r="A849" s="854">
        <v>81</v>
      </c>
      <c r="B849" s="853" t="s">
        <v>2327</v>
      </c>
      <c r="C849" s="854">
        <v>26</v>
      </c>
      <c r="D849" s="855" t="s">
        <v>147</v>
      </c>
      <c r="E849" s="119"/>
      <c r="F849" s="898" t="s">
        <v>4518</v>
      </c>
      <c r="G849" s="899"/>
      <c r="H849" s="899"/>
      <c r="I849" s="900"/>
      <c r="J849" s="900"/>
      <c r="K849" s="901"/>
      <c r="L849" s="902"/>
      <c r="M849" s="901"/>
      <c r="N849" s="901"/>
      <c r="O849" s="77"/>
      <c r="P849" s="77"/>
      <c r="R849" s="867"/>
      <c r="S849" s="867"/>
      <c r="T849" s="867"/>
      <c r="U849" s="867"/>
      <c r="V849" s="867"/>
    </row>
    <row r="850" spans="1:22" hidden="1" outlineLevel="2">
      <c r="A850" s="38">
        <v>78</v>
      </c>
      <c r="B850" s="2" t="s">
        <v>2327</v>
      </c>
      <c r="C850" s="38">
        <v>23</v>
      </c>
      <c r="D850" s="39" t="s">
        <v>147</v>
      </c>
      <c r="E850" s="118"/>
      <c r="F850" s="112" t="s">
        <v>4519</v>
      </c>
      <c r="G850" s="63"/>
      <c r="H850" s="63"/>
      <c r="I850" s="64"/>
      <c r="J850" s="64"/>
      <c r="K850" s="65"/>
      <c r="L850" s="66"/>
      <c r="M850" s="65"/>
      <c r="N850" s="65"/>
      <c r="O850" s="67"/>
      <c r="P850" s="67"/>
      <c r="R850" s="54"/>
      <c r="S850" s="54"/>
      <c r="T850" s="54"/>
      <c r="U850" s="54"/>
      <c r="V850" s="54"/>
    </row>
    <row r="851" spans="1:22" hidden="1" outlineLevel="1" collapsed="1">
      <c r="A851" s="148" t="s">
        <v>4106</v>
      </c>
      <c r="B851" s="149"/>
      <c r="C851" s="150">
        <v>23</v>
      </c>
      <c r="D851" s="151" t="s">
        <v>4516</v>
      </c>
      <c r="E851" s="753">
        <v>43685</v>
      </c>
      <c r="F851" s="748">
        <v>7</v>
      </c>
      <c r="G851" s="749">
        <f>SUBTOTAL(9,G839:G847)</f>
        <v>14</v>
      </c>
      <c r="H851" s="155"/>
      <c r="I851" s="156">
        <f>SUBTOTAL(9,I839:I847)</f>
        <v>0.23958333333333334</v>
      </c>
      <c r="J851" s="156"/>
      <c r="K851" s="157">
        <f>SUBTOTAL(9,K839:K847)</f>
        <v>0.24444444444444441</v>
      </c>
      <c r="L851" s="157">
        <f>SUBTOTAL(9,L839:L847)</f>
        <v>6.9444444444444753E-3</v>
      </c>
      <c r="M851" s="157">
        <f>M847-N839</f>
        <v>0.25138888888888888</v>
      </c>
      <c r="N851" s="158" t="s">
        <v>552</v>
      </c>
      <c r="O851" s="149" t="s">
        <v>4506</v>
      </c>
      <c r="P851" s="149">
        <v>3</v>
      </c>
      <c r="R851" s="55">
        <f>SUM(R838:R850)</f>
        <v>3121</v>
      </c>
      <c r="S851" s="55">
        <f>SUM(S838:S850)</f>
        <v>0</v>
      </c>
      <c r="T851" s="55">
        <f>SUM(T838:T850)</f>
        <v>3160</v>
      </c>
      <c r="U851" s="55">
        <f>SUM(U838:U850)</f>
        <v>0</v>
      </c>
      <c r="V851" s="55">
        <f>SUM(V838:V850)</f>
        <v>6281</v>
      </c>
    </row>
    <row r="852" spans="1:22" hidden="1" outlineLevel="2">
      <c r="A852" s="38">
        <v>79</v>
      </c>
      <c r="B852" s="2" t="s">
        <v>2327</v>
      </c>
      <c r="C852" s="38">
        <v>24</v>
      </c>
      <c r="D852" s="855" t="s">
        <v>4582</v>
      </c>
      <c r="E852" s="117"/>
      <c r="F852" s="69"/>
      <c r="G852" s="58"/>
      <c r="H852" s="58"/>
      <c r="I852" s="59"/>
      <c r="J852" s="59"/>
      <c r="K852" s="60"/>
      <c r="L852" s="61"/>
      <c r="M852" s="60"/>
      <c r="N852" s="60"/>
      <c r="O852" s="68"/>
      <c r="P852" s="68"/>
      <c r="R852" s="47"/>
      <c r="S852" s="47"/>
      <c r="T852" s="47"/>
      <c r="U852" s="47"/>
      <c r="V852" s="47"/>
    </row>
    <row r="853" spans="1:22" hidden="1" outlineLevel="1" collapsed="1">
      <c r="A853" s="148" t="s">
        <v>4098</v>
      </c>
      <c r="B853" s="149"/>
      <c r="C853" s="150">
        <v>24</v>
      </c>
      <c r="D853" s="151" t="s">
        <v>4108</v>
      </c>
      <c r="E853" s="753" t="s">
        <v>4099</v>
      </c>
      <c r="F853" s="748">
        <v>3.4</v>
      </c>
      <c r="G853" s="749"/>
      <c r="H853" s="155"/>
      <c r="I853" s="156"/>
      <c r="J853" s="156"/>
      <c r="K853" s="157"/>
      <c r="L853" s="157"/>
      <c r="M853" s="157"/>
      <c r="N853" s="158"/>
      <c r="O853" s="149"/>
      <c r="P853" s="149">
        <v>3</v>
      </c>
      <c r="R853" s="55">
        <f>SUM(R852:R852)</f>
        <v>0</v>
      </c>
      <c r="S853" s="55">
        <f>SUM(S852:S852)</f>
        <v>0</v>
      </c>
      <c r="T853" s="55">
        <f>SUM(T852:T852)</f>
        <v>0</v>
      </c>
      <c r="U853" s="55">
        <f>SUM(U852:U852)</f>
        <v>0</v>
      </c>
      <c r="V853" s="55">
        <f>SUM(V852:V852)</f>
        <v>0</v>
      </c>
    </row>
    <row r="854" spans="1:22" hidden="1" outlineLevel="2">
      <c r="A854" s="38">
        <v>80</v>
      </c>
      <c r="B854" s="2" t="s">
        <v>3847</v>
      </c>
      <c r="C854" s="38">
        <v>25</v>
      </c>
      <c r="D854" s="39" t="s">
        <v>149</v>
      </c>
      <c r="E854" s="862">
        <v>43405</v>
      </c>
      <c r="F854" s="793" t="s">
        <v>2717</v>
      </c>
      <c r="G854" s="58"/>
      <c r="H854" s="58"/>
      <c r="I854" s="59"/>
      <c r="J854" s="59"/>
      <c r="K854" s="60"/>
      <c r="L854" s="61"/>
      <c r="M854" s="60"/>
      <c r="N854" s="60"/>
      <c r="O854" s="68"/>
      <c r="P854" s="68"/>
      <c r="R854" s="47"/>
      <c r="S854" s="47"/>
      <c r="T854" s="47"/>
      <c r="U854" s="47"/>
      <c r="V854" s="47"/>
    </row>
    <row r="855" spans="1:22" hidden="1" outlineLevel="2">
      <c r="A855" s="38">
        <v>80</v>
      </c>
      <c r="B855" s="2" t="s">
        <v>2327</v>
      </c>
      <c r="C855" s="38">
        <v>25</v>
      </c>
      <c r="D855" s="39" t="s">
        <v>149</v>
      </c>
      <c r="E855" s="53" t="s">
        <v>3879</v>
      </c>
      <c r="F855" s="49">
        <v>42.2</v>
      </c>
      <c r="G855" s="141"/>
      <c r="H855" s="141">
        <v>0</v>
      </c>
      <c r="I855" s="50"/>
      <c r="J855" s="50">
        <v>0</v>
      </c>
      <c r="K855" s="139"/>
      <c r="L855" s="140"/>
      <c r="M855" s="143"/>
      <c r="N855" s="144">
        <v>0.48749999999999999</v>
      </c>
      <c r="O855" s="3"/>
      <c r="P855" s="3"/>
      <c r="R855" s="52"/>
      <c r="S855" s="52"/>
      <c r="T855" s="52"/>
      <c r="U855" s="52"/>
      <c r="V855" s="52"/>
    </row>
    <row r="856" spans="1:22" hidden="1" outlineLevel="2">
      <c r="A856" s="38">
        <v>80</v>
      </c>
      <c r="B856" s="2" t="s">
        <v>2327</v>
      </c>
      <c r="C856" s="38">
        <v>25</v>
      </c>
      <c r="D856" s="39" t="s">
        <v>149</v>
      </c>
      <c r="E856" s="53" t="s">
        <v>3880</v>
      </c>
      <c r="F856" s="769"/>
      <c r="G856" s="769"/>
      <c r="H856" s="769"/>
      <c r="I856" s="769"/>
      <c r="J856" s="769"/>
      <c r="K856" s="769"/>
      <c r="L856" s="769"/>
      <c r="M856" s="769"/>
      <c r="N856" s="769"/>
      <c r="O856" s="3"/>
      <c r="P856" s="3"/>
      <c r="R856" s="52"/>
      <c r="S856" s="52"/>
      <c r="T856" s="52"/>
      <c r="U856" s="52"/>
      <c r="V856" s="52"/>
    </row>
    <row r="857" spans="1:22" hidden="1" outlineLevel="2">
      <c r="A857" s="38">
        <v>80</v>
      </c>
      <c r="B857" s="2" t="s">
        <v>2327</v>
      </c>
      <c r="C857" s="38">
        <v>25</v>
      </c>
      <c r="D857" s="39" t="s">
        <v>149</v>
      </c>
      <c r="E857" s="53" t="s">
        <v>3881</v>
      </c>
      <c r="F857" s="49">
        <v>114.9</v>
      </c>
      <c r="G857" s="49">
        <v>3.8</v>
      </c>
      <c r="H857" s="141">
        <f>H855+G857</f>
        <v>3.8</v>
      </c>
      <c r="I857" s="50">
        <v>4.8611111111111112E-2</v>
      </c>
      <c r="J857" s="50">
        <f t="shared" ref="J857:J862" si="132">J856+I857</f>
        <v>4.8611111111111112E-2</v>
      </c>
      <c r="K857" s="142">
        <f>M857-N855</f>
        <v>4.5833333333333337E-2</v>
      </c>
      <c r="L857" s="140">
        <f>N857-M857</f>
        <v>0</v>
      </c>
      <c r="M857" s="143">
        <v>0.53333333333333333</v>
      </c>
      <c r="N857" s="143">
        <v>0.53333333333333333</v>
      </c>
      <c r="O857" s="3"/>
      <c r="P857" s="3"/>
      <c r="R857" s="52"/>
      <c r="S857" s="52"/>
      <c r="T857" s="52"/>
      <c r="U857" s="52"/>
      <c r="V857" s="52"/>
    </row>
    <row r="858" spans="1:22" hidden="1" outlineLevel="2">
      <c r="A858" s="38">
        <v>80</v>
      </c>
      <c r="B858" s="2" t="s">
        <v>2327</v>
      </c>
      <c r="C858" s="38">
        <v>25</v>
      </c>
      <c r="D858" s="39" t="s">
        <v>149</v>
      </c>
      <c r="E858" s="53" t="s">
        <v>3878</v>
      </c>
      <c r="F858" s="49">
        <v>246.2</v>
      </c>
      <c r="G858" s="49">
        <v>0.6</v>
      </c>
      <c r="H858" s="141">
        <f>H857+G858</f>
        <v>4.3999999999999995</v>
      </c>
      <c r="I858" s="50">
        <v>1.3888888888888888E-2</v>
      </c>
      <c r="J858" s="50">
        <f t="shared" si="132"/>
        <v>6.25E-2</v>
      </c>
      <c r="K858" s="142">
        <f>M858-N857</f>
        <v>1.2499999999999956E-2</v>
      </c>
      <c r="L858" s="140">
        <f>N858-M858</f>
        <v>6.94444444444553E-4</v>
      </c>
      <c r="M858" s="143">
        <v>0.54583333333333328</v>
      </c>
      <c r="N858" s="143">
        <v>0.54652777777777783</v>
      </c>
      <c r="O858" s="3"/>
      <c r="P858" s="3"/>
      <c r="R858" s="52"/>
      <c r="S858" s="52"/>
      <c r="T858" s="52"/>
      <c r="U858" s="52"/>
      <c r="V858" s="52"/>
    </row>
    <row r="859" spans="1:22" hidden="1" outlineLevel="2">
      <c r="A859" s="38">
        <v>80</v>
      </c>
      <c r="B859" s="2" t="s">
        <v>2327</v>
      </c>
      <c r="C859" s="38">
        <v>25</v>
      </c>
      <c r="D859" s="39" t="s">
        <v>149</v>
      </c>
      <c r="E859" s="53" t="s">
        <v>4085</v>
      </c>
      <c r="F859" s="49">
        <v>419.1</v>
      </c>
      <c r="G859" s="141">
        <v>2.2000000000000002</v>
      </c>
      <c r="H859" s="141">
        <f>H858+G859</f>
        <v>6.6</v>
      </c>
      <c r="I859" s="50">
        <v>2.7777777777777776E-2</v>
      </c>
      <c r="J859" s="50">
        <f t="shared" si="132"/>
        <v>9.0277777777777776E-2</v>
      </c>
      <c r="K859" s="142">
        <f>M859-N858</f>
        <v>4.0972222222222188E-2</v>
      </c>
      <c r="L859" s="140">
        <f>N859-M859</f>
        <v>5.5555555555555358E-3</v>
      </c>
      <c r="M859" s="143">
        <v>0.58750000000000002</v>
      </c>
      <c r="N859" s="143">
        <v>0.59305555555555556</v>
      </c>
      <c r="O859" s="3"/>
      <c r="P859" s="3"/>
      <c r="R859" s="52"/>
      <c r="S859" s="52"/>
      <c r="T859" s="52"/>
      <c r="U859" s="52"/>
      <c r="V859" s="52"/>
    </row>
    <row r="860" spans="1:22" hidden="1" outlineLevel="2">
      <c r="A860" s="38">
        <v>80</v>
      </c>
      <c r="B860" s="2" t="s">
        <v>2327</v>
      </c>
      <c r="C860" s="38">
        <v>25</v>
      </c>
      <c r="D860" s="39" t="s">
        <v>149</v>
      </c>
      <c r="E860" s="53" t="s">
        <v>3873</v>
      </c>
      <c r="F860" s="49">
        <v>268.3</v>
      </c>
      <c r="G860" s="141">
        <v>1.2</v>
      </c>
      <c r="H860" s="141">
        <f>H859+G860</f>
        <v>7.8</v>
      </c>
      <c r="I860" s="50">
        <v>1.3888888888888888E-2</v>
      </c>
      <c r="J860" s="50">
        <f t="shared" si="132"/>
        <v>0.10416666666666666</v>
      </c>
      <c r="K860" s="142">
        <f>M860-N859</f>
        <v>1.736111111111116E-2</v>
      </c>
      <c r="L860" s="140">
        <f>N860-M860</f>
        <v>0</v>
      </c>
      <c r="M860" s="143">
        <v>0.61041666666666672</v>
      </c>
      <c r="N860" s="143">
        <v>0.61041666666666672</v>
      </c>
      <c r="O860" s="3"/>
      <c r="P860" s="3"/>
      <c r="R860" s="52"/>
      <c r="S860" s="52"/>
      <c r="T860" s="52"/>
      <c r="U860" s="52"/>
      <c r="V860" s="52"/>
    </row>
    <row r="861" spans="1:22" hidden="1" outlineLevel="2">
      <c r="A861" s="38">
        <v>80</v>
      </c>
      <c r="B861" s="2" t="s">
        <v>2327</v>
      </c>
      <c r="C861" s="38">
        <v>25</v>
      </c>
      <c r="D861" s="39" t="s">
        <v>149</v>
      </c>
      <c r="E861" s="53" t="s">
        <v>3882</v>
      </c>
      <c r="F861" s="49">
        <v>344.4</v>
      </c>
      <c r="G861" s="141">
        <v>1.3</v>
      </c>
      <c r="H861" s="141">
        <f>H860+G861</f>
        <v>9.1</v>
      </c>
      <c r="I861" s="50">
        <v>2.0833333333333332E-2</v>
      </c>
      <c r="J861" s="50">
        <f t="shared" si="132"/>
        <v>0.12499999999999999</v>
      </c>
      <c r="K861" s="142">
        <f>M861-N860</f>
        <v>2.0138888888888817E-2</v>
      </c>
      <c r="L861" s="140">
        <f>N861-M861</f>
        <v>0</v>
      </c>
      <c r="M861" s="143">
        <v>0.63055555555555554</v>
      </c>
      <c r="N861" s="143">
        <v>0.63055555555555554</v>
      </c>
      <c r="O861" s="3"/>
      <c r="P861" s="48"/>
      <c r="R861" s="52"/>
      <c r="S861" s="52"/>
      <c r="T861" s="52"/>
      <c r="U861" s="52"/>
      <c r="V861" s="52"/>
    </row>
    <row r="862" spans="1:22" hidden="1" outlineLevel="2">
      <c r="A862" s="38">
        <v>80</v>
      </c>
      <c r="B862" s="2" t="s">
        <v>2327</v>
      </c>
      <c r="C862" s="38">
        <v>25</v>
      </c>
      <c r="D862" s="39" t="s">
        <v>149</v>
      </c>
      <c r="E862" s="53" t="s">
        <v>4066</v>
      </c>
      <c r="F862" s="49"/>
      <c r="G862" s="141">
        <v>3.3</v>
      </c>
      <c r="H862" s="141">
        <f>H861+G862</f>
        <v>12.399999999999999</v>
      </c>
      <c r="I862" s="50">
        <v>5.5555555555555552E-2</v>
      </c>
      <c r="J862" s="50">
        <f t="shared" si="132"/>
        <v>0.18055555555555552</v>
      </c>
      <c r="K862" s="142">
        <f>M862-N861</f>
        <v>4.2361111111111072E-2</v>
      </c>
      <c r="L862" s="140"/>
      <c r="M862" s="144">
        <v>0.67291666666666661</v>
      </c>
      <c r="N862" s="143"/>
      <c r="O862" s="3"/>
      <c r="P862" s="3"/>
      <c r="R862" s="52"/>
      <c r="S862" s="52"/>
      <c r="T862" s="52"/>
      <c r="U862" s="52"/>
      <c r="V862" s="52"/>
    </row>
    <row r="863" spans="1:22" hidden="1" outlineLevel="2">
      <c r="A863" s="38">
        <v>80</v>
      </c>
      <c r="B863" s="2" t="s">
        <v>2327</v>
      </c>
      <c r="C863" s="38">
        <v>25</v>
      </c>
      <c r="D863" s="39" t="s">
        <v>149</v>
      </c>
      <c r="E863" s="111" t="s">
        <v>4076</v>
      </c>
      <c r="F863" s="58"/>
      <c r="G863" s="58"/>
      <c r="H863" s="58"/>
      <c r="I863" s="59"/>
      <c r="J863" s="59"/>
      <c r="K863" s="60"/>
      <c r="L863" s="61"/>
      <c r="M863" s="60"/>
      <c r="N863" s="60"/>
      <c r="O863" s="62"/>
      <c r="P863" s="62"/>
      <c r="R863" s="52">
        <v>1564</v>
      </c>
      <c r="S863" s="52"/>
      <c r="T863" s="52"/>
      <c r="U863" s="52"/>
      <c r="V863" s="52">
        <f>SUM(R863:U863)</f>
        <v>1564</v>
      </c>
    </row>
    <row r="864" spans="1:22" hidden="1" outlineLevel="2">
      <c r="A864" s="38">
        <v>80</v>
      </c>
      <c r="B864" s="2" t="s">
        <v>2327</v>
      </c>
      <c r="C864" s="38">
        <v>25</v>
      </c>
      <c r="D864" s="39" t="s">
        <v>149</v>
      </c>
      <c r="E864" s="112" t="s">
        <v>4077</v>
      </c>
      <c r="F864" s="63"/>
      <c r="G864" s="63"/>
      <c r="H864" s="63"/>
      <c r="I864" s="64"/>
      <c r="J864" s="64"/>
      <c r="K864" s="65"/>
      <c r="L864" s="66"/>
      <c r="M864" s="65"/>
      <c r="N864" s="65"/>
      <c r="O864" s="67"/>
      <c r="P864" s="67"/>
      <c r="R864" s="54"/>
      <c r="S864" s="54"/>
      <c r="T864" s="54"/>
      <c r="U864" s="54"/>
      <c r="V864" s="54"/>
    </row>
    <row r="865" spans="1:22" hidden="1" outlineLevel="1" collapsed="1">
      <c r="A865" s="148" t="s">
        <v>4084</v>
      </c>
      <c r="B865" s="149"/>
      <c r="C865" s="150">
        <v>25</v>
      </c>
      <c r="D865" s="151" t="s">
        <v>149</v>
      </c>
      <c r="E865" s="753">
        <v>43405</v>
      </c>
      <c r="F865" s="748">
        <v>15.2</v>
      </c>
      <c r="G865" s="749">
        <f>SUBTOTAL(9,G855:G862)</f>
        <v>12.399999999999999</v>
      </c>
      <c r="H865" s="155"/>
      <c r="I865" s="156">
        <f>SUBTOTAL(9,I855:I862)</f>
        <v>0.18055555555555552</v>
      </c>
      <c r="J865" s="156"/>
      <c r="K865" s="157">
        <f>SUBTOTAL(9,K855:K862)</f>
        <v>0.17916666666666653</v>
      </c>
      <c r="L865" s="157">
        <f>SUBTOTAL(9,L855:L862)</f>
        <v>6.2500000000000888E-3</v>
      </c>
      <c r="M865" s="157">
        <f>M862-N855</f>
        <v>0.18541666666666662</v>
      </c>
      <c r="N865" s="158" t="s">
        <v>552</v>
      </c>
      <c r="O865" s="149" t="s">
        <v>682</v>
      </c>
      <c r="P865" s="149">
        <v>2</v>
      </c>
      <c r="R865" s="55">
        <f>SUM(R854:R864)</f>
        <v>1564</v>
      </c>
      <c r="S865" s="55">
        <f>SUM(S854:S864)</f>
        <v>0</v>
      </c>
      <c r="T865" s="55">
        <f>SUM(T854:T864)</f>
        <v>0</v>
      </c>
      <c r="U865" s="55">
        <f>SUM(U854:U864)</f>
        <v>0</v>
      </c>
      <c r="V865" s="55">
        <f>SUM(V854:V864)</f>
        <v>1564</v>
      </c>
    </row>
    <row r="866" spans="1:22" hidden="1" outlineLevel="2">
      <c r="A866" s="38">
        <v>81</v>
      </c>
      <c r="B866" s="2" t="s">
        <v>2327</v>
      </c>
      <c r="C866" s="775">
        <v>26.1</v>
      </c>
      <c r="D866" s="39" t="s">
        <v>150</v>
      </c>
      <c r="E866" s="772">
        <v>43517</v>
      </c>
      <c r="F866" s="111" t="s">
        <v>4251</v>
      </c>
      <c r="G866" s="58"/>
      <c r="H866" s="58"/>
      <c r="I866" s="59"/>
      <c r="J866" s="59"/>
      <c r="K866" s="60"/>
      <c r="L866" s="61"/>
      <c r="M866" s="60"/>
      <c r="N866" s="60"/>
      <c r="O866" s="68"/>
      <c r="P866" s="68"/>
      <c r="R866" s="47"/>
      <c r="S866" s="47"/>
      <c r="T866" s="47"/>
      <c r="U866" s="47"/>
      <c r="V866" s="47"/>
    </row>
    <row r="867" spans="1:22" hidden="1" outlineLevel="2">
      <c r="A867" s="38">
        <v>81</v>
      </c>
      <c r="B867" s="2" t="s">
        <v>2327</v>
      </c>
      <c r="C867" s="775">
        <v>26.1</v>
      </c>
      <c r="D867" s="39" t="s">
        <v>150</v>
      </c>
      <c r="E867" s="118"/>
      <c r="F867" s="112" t="s">
        <v>4252</v>
      </c>
      <c r="G867" s="63"/>
      <c r="H867" s="63"/>
      <c r="I867" s="64"/>
      <c r="J867" s="64"/>
      <c r="K867" s="65"/>
      <c r="L867" s="66"/>
      <c r="M867" s="65"/>
      <c r="N867" s="65"/>
      <c r="O867" s="67"/>
      <c r="P867" s="67"/>
      <c r="R867" s="52">
        <v>2931</v>
      </c>
      <c r="S867" s="52"/>
      <c r="T867" s="52">
        <v>2350</v>
      </c>
      <c r="U867" s="52"/>
      <c r="V867" s="52">
        <f>SUM(R867:U867)</f>
        <v>5281</v>
      </c>
    </row>
    <row r="868" spans="1:22" hidden="1" outlineLevel="2">
      <c r="A868" s="38">
        <v>81</v>
      </c>
      <c r="B868" s="2" t="s">
        <v>2327</v>
      </c>
      <c r="C868" s="775">
        <v>26.1</v>
      </c>
      <c r="D868" s="39" t="s">
        <v>4231</v>
      </c>
      <c r="E868" s="53" t="s">
        <v>4151</v>
      </c>
      <c r="F868" s="49">
        <v>47.6</v>
      </c>
      <c r="G868" s="141"/>
      <c r="H868" s="141">
        <v>0</v>
      </c>
      <c r="I868" s="50"/>
      <c r="J868" s="50">
        <v>0</v>
      </c>
      <c r="K868" s="139"/>
      <c r="L868" s="140"/>
      <c r="M868" s="143"/>
      <c r="N868" s="144">
        <v>0.39999999999999997</v>
      </c>
      <c r="O868" s="3"/>
      <c r="P868" s="3"/>
      <c r="R868" s="52"/>
      <c r="S868" s="52"/>
      <c r="T868" s="52"/>
      <c r="U868" s="52"/>
      <c r="V868" s="52"/>
    </row>
    <row r="869" spans="1:22" hidden="1" outlineLevel="2">
      <c r="A869" s="38">
        <v>81</v>
      </c>
      <c r="B869" s="2" t="s">
        <v>2327</v>
      </c>
      <c r="C869" s="775">
        <v>26.1</v>
      </c>
      <c r="D869" s="39" t="s">
        <v>150</v>
      </c>
      <c r="E869" s="53" t="s">
        <v>4262</v>
      </c>
      <c r="F869" s="49">
        <v>62</v>
      </c>
      <c r="G869" s="141">
        <v>0.3</v>
      </c>
      <c r="H869" s="141">
        <f t="shared" ref="H869:H874" si="133">H868+G869</f>
        <v>0.3</v>
      </c>
      <c r="I869" s="50">
        <v>3.472222222222222E-3</v>
      </c>
      <c r="J869" s="50">
        <f t="shared" ref="J869:J874" si="134">J868+I869</f>
        <v>3.472222222222222E-3</v>
      </c>
      <c r="K869" s="142">
        <f t="shared" ref="K869:K874" si="135">M869-N868</f>
        <v>2.7777777777777679E-3</v>
      </c>
      <c r="L869" s="140">
        <f>N869-M869</f>
        <v>6.2500000000000333E-3</v>
      </c>
      <c r="M869" s="143">
        <v>0.40277777777777773</v>
      </c>
      <c r="N869" s="143">
        <v>0.40902777777777777</v>
      </c>
      <c r="O869" s="3" t="s">
        <v>4253</v>
      </c>
      <c r="P869" s="3"/>
      <c r="R869" s="52"/>
      <c r="S869" s="52"/>
      <c r="T869" s="52"/>
      <c r="U869" s="52"/>
      <c r="V869" s="52"/>
    </row>
    <row r="870" spans="1:22" hidden="1" outlineLevel="2">
      <c r="A870" s="38">
        <v>81</v>
      </c>
      <c r="B870" s="2" t="s">
        <v>2327</v>
      </c>
      <c r="C870" s="775">
        <v>26.1</v>
      </c>
      <c r="D870" s="39" t="s">
        <v>150</v>
      </c>
      <c r="E870" s="53" t="s">
        <v>4234</v>
      </c>
      <c r="F870" s="49">
        <v>77.3</v>
      </c>
      <c r="G870" s="141">
        <v>1</v>
      </c>
      <c r="H870" s="141">
        <f t="shared" si="133"/>
        <v>1.3</v>
      </c>
      <c r="I870" s="50">
        <v>1.3888888888888888E-2</v>
      </c>
      <c r="J870" s="50">
        <f t="shared" si="134"/>
        <v>1.7361111111111112E-2</v>
      </c>
      <c r="K870" s="142">
        <f t="shared" si="135"/>
        <v>9.0277777777778012E-3</v>
      </c>
      <c r="L870" s="140">
        <f>N870-M870</f>
        <v>0</v>
      </c>
      <c r="M870" s="143">
        <v>0.41805555555555557</v>
      </c>
      <c r="N870" s="143">
        <v>0.41805555555555557</v>
      </c>
      <c r="O870" s="3"/>
      <c r="P870" s="3"/>
      <c r="R870" s="52"/>
      <c r="S870" s="52"/>
      <c r="T870" s="52"/>
      <c r="U870" s="52"/>
      <c r="V870" s="52"/>
    </row>
    <row r="871" spans="1:22" hidden="1" outlineLevel="2">
      <c r="A871" s="38">
        <v>81</v>
      </c>
      <c r="B871" s="2" t="s">
        <v>2327</v>
      </c>
      <c r="C871" s="775">
        <v>26.1</v>
      </c>
      <c r="D871" s="39" t="s">
        <v>150</v>
      </c>
      <c r="E871" s="53" t="s">
        <v>4232</v>
      </c>
      <c r="F871" s="49">
        <v>78</v>
      </c>
      <c r="G871" s="141">
        <v>0.2</v>
      </c>
      <c r="H871" s="141">
        <f t="shared" si="133"/>
        <v>1.5</v>
      </c>
      <c r="I871" s="50">
        <v>2.0833333333333333E-3</v>
      </c>
      <c r="J871" s="50">
        <f t="shared" si="134"/>
        <v>1.9444444444444445E-2</v>
      </c>
      <c r="K871" s="142">
        <f t="shared" si="135"/>
        <v>3.4722222222222099E-3</v>
      </c>
      <c r="L871" s="140">
        <f>N871-M871</f>
        <v>0</v>
      </c>
      <c r="M871" s="143">
        <v>0.42152777777777778</v>
      </c>
      <c r="N871" s="143">
        <v>0.42152777777777778</v>
      </c>
      <c r="O871" s="3"/>
      <c r="P871" s="3"/>
      <c r="R871" s="52"/>
      <c r="S871" s="52"/>
      <c r="T871" s="52"/>
      <c r="U871" s="52"/>
      <c r="V871" s="52"/>
    </row>
    <row r="872" spans="1:22" hidden="1" outlineLevel="2">
      <c r="A872" s="38">
        <v>81</v>
      </c>
      <c r="B872" s="2" t="s">
        <v>2327</v>
      </c>
      <c r="C872" s="775">
        <v>26.1</v>
      </c>
      <c r="D872" s="39" t="s">
        <v>150</v>
      </c>
      <c r="E872" s="53" t="s">
        <v>4235</v>
      </c>
      <c r="F872" s="49">
        <v>185.8</v>
      </c>
      <c r="G872" s="141">
        <v>2.4</v>
      </c>
      <c r="H872" s="141">
        <f t="shared" si="133"/>
        <v>3.9</v>
      </c>
      <c r="I872" s="50">
        <v>3.4722222222222224E-2</v>
      </c>
      <c r="J872" s="50">
        <f t="shared" si="134"/>
        <v>5.4166666666666669E-2</v>
      </c>
      <c r="K872" s="142">
        <f t="shared" si="135"/>
        <v>2.8472222222222232E-2</v>
      </c>
      <c r="L872" s="140">
        <f>N872-M872</f>
        <v>0</v>
      </c>
      <c r="M872" s="143">
        <v>0.45</v>
      </c>
      <c r="N872" s="143">
        <v>0.45</v>
      </c>
      <c r="O872" s="3"/>
      <c r="P872" s="3"/>
      <c r="R872" s="52"/>
      <c r="S872" s="52"/>
      <c r="T872" s="52"/>
      <c r="U872" s="52"/>
      <c r="V872" s="52"/>
    </row>
    <row r="873" spans="1:22" hidden="1" outlineLevel="2">
      <c r="A873" s="38">
        <v>81</v>
      </c>
      <c r="B873" s="2" t="s">
        <v>2327</v>
      </c>
      <c r="C873" s="775">
        <v>26.1</v>
      </c>
      <c r="D873" s="39" t="s">
        <v>150</v>
      </c>
      <c r="E873" s="53" t="s">
        <v>4233</v>
      </c>
      <c r="F873" s="49">
        <v>182.6</v>
      </c>
      <c r="G873" s="141">
        <v>0.4</v>
      </c>
      <c r="H873" s="141">
        <f t="shared" si="133"/>
        <v>4.3</v>
      </c>
      <c r="I873" s="50">
        <v>4.8611111111111112E-3</v>
      </c>
      <c r="J873" s="50">
        <f t="shared" si="134"/>
        <v>5.9027777777777776E-2</v>
      </c>
      <c r="K873" s="142">
        <f t="shared" si="135"/>
        <v>4.8611111111110938E-3</v>
      </c>
      <c r="L873" s="140">
        <f>N873-M873</f>
        <v>0</v>
      </c>
      <c r="M873" s="143">
        <v>0.4548611111111111</v>
      </c>
      <c r="N873" s="143">
        <v>0.4548611111111111</v>
      </c>
      <c r="O873" s="3"/>
      <c r="P873" s="3"/>
      <c r="R873" s="52"/>
      <c r="S873" s="52"/>
      <c r="T873" s="52"/>
      <c r="U873" s="52"/>
      <c r="V873" s="52"/>
    </row>
    <row r="874" spans="1:22" hidden="1" outlineLevel="2">
      <c r="A874" s="38">
        <v>81</v>
      </c>
      <c r="B874" s="2" t="s">
        <v>2327</v>
      </c>
      <c r="C874" s="775">
        <v>26.1</v>
      </c>
      <c r="D874" s="39" t="s">
        <v>150</v>
      </c>
      <c r="E874" s="53" t="s">
        <v>4256</v>
      </c>
      <c r="F874" s="49">
        <v>253</v>
      </c>
      <c r="G874" s="141">
        <v>1.5</v>
      </c>
      <c r="H874" s="141">
        <f t="shared" si="133"/>
        <v>5.8</v>
      </c>
      <c r="I874" s="50">
        <v>2.0833333333333332E-2</v>
      </c>
      <c r="J874" s="50">
        <f t="shared" si="134"/>
        <v>7.9861111111111105E-2</v>
      </c>
      <c r="K874" s="142">
        <f t="shared" si="135"/>
        <v>2.5694444444444464E-2</v>
      </c>
      <c r="L874" s="140"/>
      <c r="M874" s="144">
        <v>0.48055555555555557</v>
      </c>
      <c r="N874" s="143"/>
      <c r="O874" s="3"/>
      <c r="P874" s="3"/>
      <c r="R874" s="52"/>
      <c r="S874" s="52"/>
      <c r="T874" s="52"/>
      <c r="U874" s="52"/>
      <c r="V874" s="52"/>
    </row>
    <row r="875" spans="1:22" hidden="1" outlineLevel="2">
      <c r="A875" s="38">
        <v>81</v>
      </c>
      <c r="B875" s="2" t="s">
        <v>2327</v>
      </c>
      <c r="C875" s="775">
        <v>26.1</v>
      </c>
      <c r="D875" s="39" t="s">
        <v>150</v>
      </c>
      <c r="E875" s="118" t="s">
        <v>4249</v>
      </c>
      <c r="F875" s="79"/>
      <c r="G875" s="63"/>
      <c r="H875" s="63"/>
      <c r="I875" s="64"/>
      <c r="J875" s="64"/>
      <c r="K875" s="65"/>
      <c r="L875" s="66"/>
      <c r="M875" s="65"/>
      <c r="N875" s="65"/>
      <c r="O875" s="67"/>
      <c r="P875" s="67"/>
      <c r="R875" s="54"/>
      <c r="S875" s="54"/>
      <c r="T875" s="54"/>
      <c r="U875" s="54"/>
      <c r="V875" s="54"/>
    </row>
    <row r="876" spans="1:22" hidden="1" outlineLevel="1" collapsed="1">
      <c r="A876" s="148" t="s">
        <v>4169</v>
      </c>
      <c r="B876" s="149"/>
      <c r="C876" s="155">
        <v>26.1</v>
      </c>
      <c r="D876" s="151" t="s">
        <v>4168</v>
      </c>
      <c r="E876" s="753">
        <v>43517</v>
      </c>
      <c r="F876" s="748"/>
      <c r="G876" s="749">
        <f>SUBTOTAL(9,G868:G874)</f>
        <v>5.8</v>
      </c>
      <c r="H876" s="155"/>
      <c r="I876" s="156">
        <f>SUBTOTAL(9,I868:I874)</f>
        <v>7.9861111111111105E-2</v>
      </c>
      <c r="J876" s="156"/>
      <c r="K876" s="157">
        <f>SUBTOTAL(9,K868:K874)</f>
        <v>7.4305555555555569E-2</v>
      </c>
      <c r="L876" s="157">
        <f>SUBTOTAL(9,L868:L874)</f>
        <v>6.2500000000000333E-3</v>
      </c>
      <c r="M876" s="157">
        <f>M874-N868</f>
        <v>8.0555555555555602E-2</v>
      </c>
      <c r="N876" s="158" t="s">
        <v>552</v>
      </c>
      <c r="O876" s="149" t="s">
        <v>682</v>
      </c>
      <c r="P876" s="149">
        <v>2</v>
      </c>
      <c r="R876" s="55">
        <f>SUM(R866:R875)</f>
        <v>2931</v>
      </c>
      <c r="S876" s="55">
        <f>SUM(S866:S875)</f>
        <v>0</v>
      </c>
      <c r="T876" s="55">
        <f>SUM(T866:T875)</f>
        <v>2350</v>
      </c>
      <c r="U876" s="55">
        <f>SUM(U866:U875)</f>
        <v>0</v>
      </c>
      <c r="V876" s="55">
        <f>SUM(V866:V875)</f>
        <v>5281</v>
      </c>
    </row>
    <row r="877" spans="1:22" hidden="1" outlineLevel="2">
      <c r="A877" s="38">
        <v>83</v>
      </c>
      <c r="B877" s="2" t="s">
        <v>2327</v>
      </c>
      <c r="C877" s="38">
        <v>27</v>
      </c>
      <c r="D877" s="39" t="s">
        <v>152</v>
      </c>
      <c r="E877" s="862">
        <v>43517</v>
      </c>
      <c r="F877" s="793" t="s">
        <v>4575</v>
      </c>
      <c r="G877" s="58"/>
      <c r="H877" s="58"/>
      <c r="I877" s="59"/>
      <c r="J877" s="59"/>
      <c r="K877" s="60"/>
      <c r="L877" s="61"/>
      <c r="M877" s="60"/>
      <c r="N877" s="60"/>
      <c r="O877" s="68"/>
      <c r="P877" s="68"/>
      <c r="R877" s="47"/>
      <c r="S877" s="47"/>
      <c r="T877" s="47"/>
      <c r="U877" s="47"/>
      <c r="V877" s="47"/>
    </row>
    <row r="878" spans="1:22" hidden="1" outlineLevel="2">
      <c r="A878" s="38">
        <v>83</v>
      </c>
      <c r="B878" s="2" t="s">
        <v>2327</v>
      </c>
      <c r="C878" s="38">
        <v>27</v>
      </c>
      <c r="D878" s="39" t="s">
        <v>152</v>
      </c>
      <c r="E878" s="53" t="s">
        <v>4256</v>
      </c>
      <c r="F878" s="49">
        <v>249.8</v>
      </c>
      <c r="G878" s="141"/>
      <c r="H878" s="141">
        <v>0</v>
      </c>
      <c r="I878" s="50"/>
      <c r="J878" s="50">
        <v>0</v>
      </c>
      <c r="K878" s="139"/>
      <c r="L878" s="140"/>
      <c r="M878" s="143"/>
      <c r="N878" s="144">
        <v>0.48680555555555555</v>
      </c>
      <c r="O878" s="3"/>
      <c r="P878" s="3"/>
      <c r="R878" s="52"/>
      <c r="S878" s="52"/>
      <c r="T878" s="52"/>
      <c r="U878" s="52"/>
      <c r="V878" s="52"/>
    </row>
    <row r="879" spans="1:22" hidden="1" outlineLevel="2">
      <c r="A879" s="38">
        <v>83</v>
      </c>
      <c r="B879" s="2" t="s">
        <v>2327</v>
      </c>
      <c r="C879" s="38">
        <v>27</v>
      </c>
      <c r="D879" s="39" t="s">
        <v>152</v>
      </c>
      <c r="E879" s="53" t="s">
        <v>4268</v>
      </c>
      <c r="F879" s="49">
        <v>67.599999999999994</v>
      </c>
      <c r="G879" s="141">
        <v>3.8</v>
      </c>
      <c r="H879" s="141">
        <f>H878+G879</f>
        <v>3.8</v>
      </c>
      <c r="I879" s="50">
        <v>5.2083333333333336E-2</v>
      </c>
      <c r="J879" s="50">
        <f t="shared" ref="J879:J884" si="136">J878+I879</f>
        <v>5.2083333333333336E-2</v>
      </c>
      <c r="K879" s="142">
        <f t="shared" ref="K879:K884" si="137">M879-N878</f>
        <v>4.0277777777777801E-2</v>
      </c>
      <c r="L879" s="140">
        <f>N879-M879</f>
        <v>0</v>
      </c>
      <c r="M879" s="143">
        <v>0.52708333333333335</v>
      </c>
      <c r="N879" s="143">
        <v>0.52708333333333335</v>
      </c>
      <c r="O879" s="3"/>
      <c r="P879" s="3"/>
      <c r="R879" s="52"/>
      <c r="S879" s="52"/>
      <c r="T879" s="52"/>
      <c r="U879" s="52"/>
      <c r="V879" s="52"/>
    </row>
    <row r="880" spans="1:22" hidden="1" outlineLevel="2">
      <c r="A880" s="38">
        <v>83</v>
      </c>
      <c r="B880" s="2" t="s">
        <v>2327</v>
      </c>
      <c r="C880" s="38">
        <v>27</v>
      </c>
      <c r="D880" s="39" t="s">
        <v>152</v>
      </c>
      <c r="E880" s="53" t="s">
        <v>4260</v>
      </c>
      <c r="F880" s="49">
        <v>216.5</v>
      </c>
      <c r="G880" s="141">
        <v>0.4</v>
      </c>
      <c r="H880" s="141">
        <f>H879+G880</f>
        <v>4.2</v>
      </c>
      <c r="I880" s="50">
        <v>1.3888888888888888E-2</v>
      </c>
      <c r="J880" s="50">
        <f t="shared" si="136"/>
        <v>6.5972222222222224E-2</v>
      </c>
      <c r="K880" s="142">
        <f t="shared" si="137"/>
        <v>1.4583333333333282E-2</v>
      </c>
      <c r="L880" s="140">
        <f>N880-M880</f>
        <v>7.6388888888889728E-3</v>
      </c>
      <c r="M880" s="143">
        <v>0.54166666666666663</v>
      </c>
      <c r="N880" s="143">
        <v>0.5493055555555556</v>
      </c>
      <c r="O880" s="3" t="s">
        <v>4261</v>
      </c>
      <c r="P880" s="3"/>
      <c r="R880" s="52"/>
      <c r="S880" s="52"/>
      <c r="T880" s="52"/>
      <c r="U880" s="52"/>
      <c r="V880" s="52"/>
    </row>
    <row r="881" spans="1:22" hidden="1" outlineLevel="2">
      <c r="A881" s="38">
        <v>83</v>
      </c>
      <c r="B881" s="2" t="s">
        <v>2327</v>
      </c>
      <c r="C881" s="38">
        <v>27</v>
      </c>
      <c r="D881" s="39" t="s">
        <v>152</v>
      </c>
      <c r="E881" s="53" t="s">
        <v>4236</v>
      </c>
      <c r="F881" s="49">
        <v>223.4</v>
      </c>
      <c r="G881" s="141">
        <v>1.3</v>
      </c>
      <c r="H881" s="141">
        <f>H880+G881</f>
        <v>5.5</v>
      </c>
      <c r="I881" s="50">
        <v>3.125E-2</v>
      </c>
      <c r="J881" s="50">
        <f t="shared" si="136"/>
        <v>9.7222222222222224E-2</v>
      </c>
      <c r="K881" s="142">
        <f t="shared" si="137"/>
        <v>2.0138888888888817E-2</v>
      </c>
      <c r="L881" s="140">
        <f>N881-M881</f>
        <v>2.7777777777777679E-3</v>
      </c>
      <c r="M881" s="143">
        <v>0.56944444444444442</v>
      </c>
      <c r="N881" s="143">
        <v>0.57222222222222219</v>
      </c>
      <c r="O881" s="3"/>
      <c r="P881" s="3"/>
      <c r="R881" s="52"/>
      <c r="S881" s="52"/>
      <c r="T881" s="52"/>
      <c r="U881" s="52"/>
      <c r="V881" s="52"/>
    </row>
    <row r="882" spans="1:22" hidden="1" outlineLevel="2">
      <c r="A882" s="38">
        <v>83</v>
      </c>
      <c r="B882" s="2" t="s">
        <v>2327</v>
      </c>
      <c r="C882" s="38">
        <v>27</v>
      </c>
      <c r="D882" s="39" t="s">
        <v>152</v>
      </c>
      <c r="E882" s="53" t="s">
        <v>4237</v>
      </c>
      <c r="F882" s="49">
        <v>87.1</v>
      </c>
      <c r="G882" s="141">
        <v>6.4</v>
      </c>
      <c r="H882" s="141">
        <f>H881+G882</f>
        <v>11.9</v>
      </c>
      <c r="I882" s="50">
        <v>9.0277777777777776E-2</v>
      </c>
      <c r="J882" s="50">
        <f t="shared" si="136"/>
        <v>0.1875</v>
      </c>
      <c r="K882" s="142">
        <f t="shared" si="137"/>
        <v>6.0416666666666674E-2</v>
      </c>
      <c r="L882" s="140">
        <f>N882-M882</f>
        <v>4.8611111111112049E-3</v>
      </c>
      <c r="M882" s="143">
        <v>0.63263888888888886</v>
      </c>
      <c r="N882" s="143">
        <v>0.63750000000000007</v>
      </c>
      <c r="O882" s="3"/>
      <c r="P882" s="3"/>
      <c r="R882" s="52"/>
      <c r="S882" s="52"/>
      <c r="T882" s="52"/>
      <c r="U882" s="52"/>
      <c r="V882" s="52"/>
    </row>
    <row r="883" spans="1:22" hidden="1" outlineLevel="2">
      <c r="A883" s="38">
        <v>83</v>
      </c>
      <c r="B883" s="2" t="s">
        <v>2327</v>
      </c>
      <c r="C883" s="38">
        <v>27</v>
      </c>
      <c r="D883" s="39" t="s">
        <v>152</v>
      </c>
      <c r="E883" s="53" t="s">
        <v>4257</v>
      </c>
      <c r="F883" s="49">
        <v>150.19999999999999</v>
      </c>
      <c r="G883" s="141">
        <v>0.1</v>
      </c>
      <c r="H883" s="141">
        <v>5</v>
      </c>
      <c r="I883" s="50">
        <v>3.472222222222222E-3</v>
      </c>
      <c r="J883" s="50">
        <f t="shared" si="136"/>
        <v>0.19097222222222221</v>
      </c>
      <c r="K883" s="142">
        <f t="shared" si="137"/>
        <v>1.388888888888884E-3</v>
      </c>
      <c r="L883" s="140">
        <f>N883-M883</f>
        <v>6.9444444444433095E-4</v>
      </c>
      <c r="M883" s="143">
        <v>0.63888888888888895</v>
      </c>
      <c r="N883" s="143">
        <v>0.63958333333333328</v>
      </c>
      <c r="O883" s="3"/>
      <c r="P883" s="3"/>
      <c r="R883" s="52"/>
      <c r="S883" s="52"/>
      <c r="T883" s="52"/>
      <c r="U883" s="52"/>
      <c r="V883" s="52"/>
    </row>
    <row r="884" spans="1:22" hidden="1" outlineLevel="2">
      <c r="A884" s="38">
        <v>83</v>
      </c>
      <c r="B884" s="2" t="s">
        <v>2327</v>
      </c>
      <c r="C884" s="38">
        <v>27</v>
      </c>
      <c r="D884" s="39" t="s">
        <v>152</v>
      </c>
      <c r="E884" s="53" t="s">
        <v>4238</v>
      </c>
      <c r="F884" s="49">
        <v>97.1</v>
      </c>
      <c r="G884" s="141">
        <v>0.2</v>
      </c>
      <c r="H884" s="141">
        <f>H882+G884</f>
        <v>12.1</v>
      </c>
      <c r="I884" s="50">
        <v>3.472222222222222E-3</v>
      </c>
      <c r="J884" s="50">
        <f t="shared" si="136"/>
        <v>0.19444444444444442</v>
      </c>
      <c r="K884" s="142">
        <f t="shared" si="137"/>
        <v>3.4722222222223209E-3</v>
      </c>
      <c r="L884" s="140"/>
      <c r="M884" s="144">
        <v>0.6430555555555556</v>
      </c>
      <c r="N884" s="143"/>
      <c r="O884" s="3"/>
      <c r="P884" s="3"/>
      <c r="R884" s="52"/>
      <c r="S884" s="52"/>
      <c r="T884" s="52"/>
      <c r="U884" s="52"/>
      <c r="V884" s="52"/>
    </row>
    <row r="885" spans="1:22" hidden="1" outlineLevel="2">
      <c r="A885" s="38">
        <v>83</v>
      </c>
      <c r="B885" s="2" t="s">
        <v>2327</v>
      </c>
      <c r="C885" s="38">
        <v>27</v>
      </c>
      <c r="D885" s="39" t="s">
        <v>152</v>
      </c>
      <c r="E885" s="118" t="s">
        <v>4888</v>
      </c>
      <c r="F885" s="112" t="s">
        <v>4889</v>
      </c>
      <c r="G885" s="63"/>
      <c r="H885" s="63"/>
      <c r="I885" s="64"/>
      <c r="J885" s="64"/>
      <c r="K885" s="65"/>
      <c r="L885" s="66"/>
      <c r="M885" s="65"/>
      <c r="N885" s="65"/>
      <c r="O885" s="67"/>
      <c r="P885" s="67"/>
      <c r="R885" s="54">
        <v>580</v>
      </c>
      <c r="S885" s="54"/>
      <c r="T885" s="54"/>
      <c r="U885" s="54">
        <v>4980</v>
      </c>
      <c r="V885" s="54">
        <f>SUM(R885:U885)</f>
        <v>5560</v>
      </c>
    </row>
    <row r="886" spans="1:22" hidden="1" outlineLevel="1" collapsed="1">
      <c r="A886" s="148" t="s">
        <v>4170</v>
      </c>
      <c r="B886" s="149"/>
      <c r="C886" s="150">
        <v>27</v>
      </c>
      <c r="D886" s="151" t="s">
        <v>152</v>
      </c>
      <c r="E886" s="753">
        <v>43517</v>
      </c>
      <c r="F886" s="748"/>
      <c r="G886" s="749">
        <f>SUBTOTAL(9,G878:G884)</f>
        <v>12.2</v>
      </c>
      <c r="H886" s="155"/>
      <c r="I886" s="156">
        <f>SUBTOTAL(9,I878:I884)</f>
        <v>0.19444444444444442</v>
      </c>
      <c r="J886" s="156"/>
      <c r="K886" s="157">
        <f>SUBTOTAL(9,K878:K884)</f>
        <v>0.14027777777777778</v>
      </c>
      <c r="L886" s="157">
        <f>SUBTOTAL(9,L878:L884)</f>
        <v>1.5972222222222276E-2</v>
      </c>
      <c r="M886" s="157">
        <f>M884-N878</f>
        <v>0.15625000000000006</v>
      </c>
      <c r="N886" s="158" t="s">
        <v>552</v>
      </c>
      <c r="O886" s="149" t="s">
        <v>682</v>
      </c>
      <c r="P886" s="149">
        <v>3</v>
      </c>
      <c r="R886" s="55">
        <f>SUM(R877:R885)</f>
        <v>580</v>
      </c>
      <c r="S886" s="55">
        <f>SUM(S877:S885)</f>
        <v>0</v>
      </c>
      <c r="T886" s="55">
        <f>SUM(T877:T885)</f>
        <v>0</v>
      </c>
      <c r="U886" s="55">
        <f>SUM(U877:U885)</f>
        <v>4980</v>
      </c>
      <c r="V886" s="55">
        <f>SUM(V877:V885)</f>
        <v>5560</v>
      </c>
    </row>
    <row r="887" spans="1:22" hidden="1" outlineLevel="2">
      <c r="A887" s="38">
        <v>84</v>
      </c>
      <c r="B887" s="2" t="s">
        <v>2327</v>
      </c>
      <c r="C887" s="38">
        <v>28</v>
      </c>
      <c r="D887" s="39" t="s">
        <v>154</v>
      </c>
      <c r="E887" s="862">
        <v>43518</v>
      </c>
      <c r="F887" s="793" t="s">
        <v>4576</v>
      </c>
      <c r="G887" s="58"/>
      <c r="H887" s="58"/>
      <c r="I887" s="59"/>
      <c r="J887" s="59"/>
      <c r="K887" s="60"/>
      <c r="L887" s="61"/>
      <c r="M887" s="60"/>
      <c r="N887" s="60"/>
      <c r="O887" s="68"/>
      <c r="P887" s="68"/>
      <c r="R887" s="47"/>
      <c r="S887" s="47"/>
      <c r="T887" s="47"/>
      <c r="U887" s="47"/>
      <c r="V887" s="47"/>
    </row>
    <row r="888" spans="1:22" hidden="1" outlineLevel="2">
      <c r="A888" s="38">
        <v>84</v>
      </c>
      <c r="B888" s="2" t="s">
        <v>2327</v>
      </c>
      <c r="C888" s="38">
        <v>28</v>
      </c>
      <c r="D888" s="39" t="s">
        <v>154</v>
      </c>
      <c r="E888" s="53" t="s">
        <v>4243</v>
      </c>
      <c r="F888" s="49">
        <v>111.5</v>
      </c>
      <c r="G888" s="141"/>
      <c r="H888" s="141">
        <v>0</v>
      </c>
      <c r="I888" s="50"/>
      <c r="J888" s="50">
        <v>0</v>
      </c>
      <c r="K888" s="139"/>
      <c r="L888" s="140"/>
      <c r="M888" s="143"/>
      <c r="N888" s="144">
        <v>0.47569444444444442</v>
      </c>
      <c r="O888" s="3"/>
      <c r="P888" s="3"/>
      <c r="R888" s="52"/>
      <c r="S888" s="52"/>
      <c r="T888" s="52"/>
      <c r="U888" s="52"/>
      <c r="V888" s="52"/>
    </row>
    <row r="889" spans="1:22" hidden="1" outlineLevel="2">
      <c r="A889" s="38">
        <v>84</v>
      </c>
      <c r="B889" s="2" t="s">
        <v>2327</v>
      </c>
      <c r="C889" s="38">
        <v>28</v>
      </c>
      <c r="D889" s="39" t="s">
        <v>154</v>
      </c>
      <c r="E889" s="53" t="s">
        <v>4247</v>
      </c>
      <c r="F889" s="49">
        <v>203.6</v>
      </c>
      <c r="G889" s="718">
        <v>3.4</v>
      </c>
      <c r="H889" s="141">
        <f>H888+G889</f>
        <v>3.4</v>
      </c>
      <c r="I889" s="50">
        <v>6.25E-2</v>
      </c>
      <c r="J889" s="50">
        <f>J888+I889</f>
        <v>6.25E-2</v>
      </c>
      <c r="K889" s="142">
        <f>M889-N888</f>
        <v>3.8888888888888862E-2</v>
      </c>
      <c r="L889" s="140">
        <f>N889-M889</f>
        <v>7.6388888888889728E-3</v>
      </c>
      <c r="M889" s="143">
        <v>0.51458333333333328</v>
      </c>
      <c r="N889" s="143">
        <v>0.52222222222222225</v>
      </c>
      <c r="O889" s="3" t="s">
        <v>4259</v>
      </c>
      <c r="P889" s="3"/>
      <c r="R889" s="52"/>
      <c r="S889" s="52"/>
      <c r="T889" s="52"/>
      <c r="U889" s="52"/>
      <c r="V889" s="52"/>
    </row>
    <row r="890" spans="1:22" hidden="1" outlineLevel="2">
      <c r="A890" s="38">
        <v>84</v>
      </c>
      <c r="B890" s="2" t="s">
        <v>2327</v>
      </c>
      <c r="C890" s="38">
        <v>28</v>
      </c>
      <c r="D890" s="39" t="s">
        <v>154</v>
      </c>
      <c r="E890" s="53" t="s">
        <v>4248</v>
      </c>
      <c r="F890" s="49">
        <v>93.3</v>
      </c>
      <c r="G890" s="141">
        <v>2.15</v>
      </c>
      <c r="H890" s="141">
        <f>H889+G890</f>
        <v>5.55</v>
      </c>
      <c r="I890" s="50">
        <v>3.4722222222222224E-2</v>
      </c>
      <c r="J890" s="50">
        <f>J889+I890</f>
        <v>9.7222222222222224E-2</v>
      </c>
      <c r="K890" s="142">
        <f>M890-N889</f>
        <v>2.5694444444444464E-2</v>
      </c>
      <c r="L890" s="140">
        <f>N890-M890</f>
        <v>2.0833333333332149E-3</v>
      </c>
      <c r="M890" s="143">
        <v>0.54791666666666672</v>
      </c>
      <c r="N890" s="143">
        <v>0.54999999999999993</v>
      </c>
      <c r="O890" s="3"/>
      <c r="P890" s="3"/>
      <c r="R890" s="52"/>
      <c r="S890" s="52"/>
      <c r="T890" s="52"/>
      <c r="U890" s="52"/>
      <c r="V890" s="52"/>
    </row>
    <row r="891" spans="1:22" hidden="1" outlineLevel="2">
      <c r="A891" s="38">
        <v>84</v>
      </c>
      <c r="B891" s="2" t="s">
        <v>2327</v>
      </c>
      <c r="C891" s="38">
        <v>28</v>
      </c>
      <c r="D891" s="39" t="s">
        <v>154</v>
      </c>
      <c r="E891" s="53" t="s">
        <v>4245</v>
      </c>
      <c r="F891" s="49">
        <v>161</v>
      </c>
      <c r="G891" s="141">
        <v>1.75</v>
      </c>
      <c r="H891" s="141">
        <f>H890+G891</f>
        <v>7.3</v>
      </c>
      <c r="I891" s="50">
        <v>3.125E-2</v>
      </c>
      <c r="J891" s="50">
        <f>J890+I891</f>
        <v>0.12847222222222221</v>
      </c>
      <c r="K891" s="142">
        <f>M891-N890</f>
        <v>3.3333333333333437E-2</v>
      </c>
      <c r="L891" s="140">
        <f>N891-M891</f>
        <v>2.0833333333333259E-3</v>
      </c>
      <c r="M891" s="143">
        <v>0.58333333333333337</v>
      </c>
      <c r="N891" s="143">
        <v>0.5854166666666667</v>
      </c>
      <c r="O891" s="3"/>
      <c r="P891" s="3"/>
      <c r="R891" s="52"/>
      <c r="S891" s="52"/>
      <c r="T891" s="52"/>
      <c r="U891" s="52"/>
      <c r="V891" s="52"/>
    </row>
    <row r="892" spans="1:22" hidden="1" outlineLevel="2">
      <c r="A892" s="38">
        <v>84</v>
      </c>
      <c r="B892" s="2" t="s">
        <v>2327</v>
      </c>
      <c r="C892" s="38">
        <v>28</v>
      </c>
      <c r="D892" s="39" t="s">
        <v>154</v>
      </c>
      <c r="E892" s="53" t="s">
        <v>4246</v>
      </c>
      <c r="F892" s="49">
        <v>97.1</v>
      </c>
      <c r="G892" s="718">
        <v>1.7</v>
      </c>
      <c r="H892" s="141">
        <f>H891+G892</f>
        <v>9</v>
      </c>
      <c r="I892" s="50">
        <v>2.4305555555555556E-2</v>
      </c>
      <c r="J892" s="50">
        <f>J891+I892</f>
        <v>0.15277777777777776</v>
      </c>
      <c r="K892" s="142">
        <f>M892-N891</f>
        <v>1.388888888888884E-2</v>
      </c>
      <c r="L892" s="140"/>
      <c r="M892" s="144">
        <v>0.59930555555555554</v>
      </c>
      <c r="N892" s="143"/>
      <c r="O892" s="3"/>
      <c r="P892" s="3"/>
      <c r="R892" s="52"/>
      <c r="S892" s="52"/>
      <c r="T892" s="52"/>
      <c r="U892" s="52"/>
      <c r="V892" s="52"/>
    </row>
    <row r="893" spans="1:22" hidden="1" outlineLevel="2">
      <c r="A893" s="38">
        <v>84</v>
      </c>
      <c r="B893" s="2" t="s">
        <v>2327</v>
      </c>
      <c r="C893" s="38">
        <v>28</v>
      </c>
      <c r="D893" s="39" t="s">
        <v>154</v>
      </c>
      <c r="E893" s="117" t="s">
        <v>4263</v>
      </c>
      <c r="F893" s="111"/>
      <c r="G893" s="58"/>
      <c r="H893" s="58"/>
      <c r="I893" s="59"/>
      <c r="J893" s="59"/>
      <c r="K893" s="60"/>
      <c r="L893" s="61"/>
      <c r="M893" s="60"/>
      <c r="N893" s="60"/>
      <c r="O893" s="62"/>
      <c r="P893" s="62"/>
      <c r="R893" s="52">
        <v>2868</v>
      </c>
      <c r="S893" s="52"/>
      <c r="T893" s="52"/>
      <c r="U893" s="52"/>
      <c r="V893" s="52">
        <f>SUM(R893:U893)</f>
        <v>2868</v>
      </c>
    </row>
    <row r="894" spans="1:22" hidden="1" outlineLevel="2">
      <c r="A894" s="38">
        <v>84</v>
      </c>
      <c r="B894" s="2" t="s">
        <v>2327</v>
      </c>
      <c r="C894" s="38">
        <v>28</v>
      </c>
      <c r="D894" s="39" t="s">
        <v>154</v>
      </c>
      <c r="E894" s="118" t="s">
        <v>4302</v>
      </c>
      <c r="F894" s="112"/>
      <c r="G894" s="63"/>
      <c r="H894" s="63"/>
      <c r="I894" s="64"/>
      <c r="J894" s="64"/>
      <c r="K894" s="65"/>
      <c r="L894" s="66"/>
      <c r="M894" s="65"/>
      <c r="N894" s="65"/>
      <c r="O894" s="67"/>
      <c r="P894" s="67"/>
      <c r="R894" s="54"/>
      <c r="S894" s="54"/>
      <c r="T894" s="54"/>
      <c r="U894" s="54"/>
      <c r="V894" s="54"/>
    </row>
    <row r="895" spans="1:22" hidden="1" outlineLevel="1" collapsed="1">
      <c r="A895" s="148" t="s">
        <v>4204</v>
      </c>
      <c r="B895" s="149"/>
      <c r="C895" s="150">
        <v>28</v>
      </c>
      <c r="D895" s="151" t="s">
        <v>154</v>
      </c>
      <c r="E895" s="753">
        <v>43518</v>
      </c>
      <c r="F895" s="748"/>
      <c r="G895" s="749">
        <f>SUBTOTAL(9,G888:G892)</f>
        <v>9</v>
      </c>
      <c r="H895" s="891" t="s">
        <v>4008</v>
      </c>
      <c r="I895" s="156">
        <f>SUBTOTAL(9,I888:I892)</f>
        <v>0.15277777777777776</v>
      </c>
      <c r="J895" s="156"/>
      <c r="K895" s="157">
        <f>SUBTOTAL(9,K888:K892)</f>
        <v>0.1118055555555556</v>
      </c>
      <c r="L895" s="157">
        <f>SUBTOTAL(9,L888:L892)</f>
        <v>1.1805555555555514E-2</v>
      </c>
      <c r="M895" s="157">
        <f>M892-N888</f>
        <v>0.12361111111111112</v>
      </c>
      <c r="N895" s="158" t="s">
        <v>552</v>
      </c>
      <c r="O895" s="149" t="s">
        <v>682</v>
      </c>
      <c r="P895" s="149">
        <v>2</v>
      </c>
      <c r="R895" s="55">
        <f>SUM(R887:R894)</f>
        <v>2868</v>
      </c>
      <c r="S895" s="55">
        <f>SUM(S887:S894)</f>
        <v>0</v>
      </c>
      <c r="T895" s="55">
        <f>SUM(T887:T894)</f>
        <v>0</v>
      </c>
      <c r="U895" s="55">
        <f>SUM(U887:U894)</f>
        <v>0</v>
      </c>
      <c r="V895" s="55">
        <f>SUM(V887:V894)</f>
        <v>2868</v>
      </c>
    </row>
    <row r="896" spans="1:22" hidden="1" outlineLevel="2">
      <c r="A896" s="38">
        <v>85</v>
      </c>
      <c r="B896" s="2" t="s">
        <v>2327</v>
      </c>
      <c r="C896" s="38">
        <v>29</v>
      </c>
      <c r="D896" s="39" t="s">
        <v>156</v>
      </c>
      <c r="E896" s="772">
        <v>43518</v>
      </c>
      <c r="F896" s="111" t="s">
        <v>4258</v>
      </c>
      <c r="G896" s="58"/>
      <c r="H896" s="58"/>
      <c r="I896" s="59"/>
      <c r="J896" s="59"/>
      <c r="K896" s="60"/>
      <c r="L896" s="61"/>
      <c r="M896" s="60"/>
      <c r="N896" s="60"/>
      <c r="O896" s="68"/>
      <c r="P896" s="68"/>
      <c r="R896" s="47">
        <v>324</v>
      </c>
      <c r="S896" s="47">
        <v>1050</v>
      </c>
      <c r="T896" s="47"/>
      <c r="U896" s="47"/>
      <c r="V896" s="47">
        <f>SUM(R896:U896)</f>
        <v>1374</v>
      </c>
    </row>
    <row r="897" spans="1:22" hidden="1" outlineLevel="2">
      <c r="A897" s="38">
        <v>85</v>
      </c>
      <c r="B897" s="2" t="s">
        <v>2327</v>
      </c>
      <c r="C897" s="38">
        <v>29</v>
      </c>
      <c r="D897" s="39" t="s">
        <v>156</v>
      </c>
      <c r="E897" s="53" t="s">
        <v>4239</v>
      </c>
      <c r="F897" s="49">
        <v>114.2</v>
      </c>
      <c r="G897" s="141"/>
      <c r="H897" s="141">
        <v>0</v>
      </c>
      <c r="I897" s="50"/>
      <c r="J897" s="50">
        <v>0</v>
      </c>
      <c r="K897" s="139"/>
      <c r="L897" s="140"/>
      <c r="M897" s="143"/>
      <c r="N897" s="144">
        <v>0.35486111111111113</v>
      </c>
      <c r="O897" s="3"/>
      <c r="P897" s="3"/>
      <c r="R897" s="52"/>
      <c r="S897" s="52"/>
      <c r="T897" s="52"/>
      <c r="U897" s="52"/>
      <c r="V897" s="52"/>
    </row>
    <row r="898" spans="1:22" hidden="1" outlineLevel="2">
      <c r="A898" s="38">
        <v>85</v>
      </c>
      <c r="B898" s="2" t="s">
        <v>2327</v>
      </c>
      <c r="C898" s="38">
        <v>29</v>
      </c>
      <c r="D898" s="39" t="s">
        <v>156</v>
      </c>
      <c r="E898" s="53" t="s">
        <v>4240</v>
      </c>
      <c r="F898" s="49">
        <v>140.1</v>
      </c>
      <c r="G898" s="141">
        <v>0.5</v>
      </c>
      <c r="H898" s="141">
        <f>H897+G898</f>
        <v>0.5</v>
      </c>
      <c r="I898" s="50">
        <v>6.9444444444444441E-3</v>
      </c>
      <c r="J898" s="50">
        <f>J897+I898</f>
        <v>6.9444444444444441E-3</v>
      </c>
      <c r="K898" s="142">
        <f>M898-N897</f>
        <v>4.8611111111110938E-3</v>
      </c>
      <c r="L898" s="140">
        <f>N898-M898</f>
        <v>0</v>
      </c>
      <c r="M898" s="143">
        <v>0.35972222222222222</v>
      </c>
      <c r="N898" s="143">
        <v>0.35972222222222222</v>
      </c>
      <c r="O898" s="3"/>
      <c r="P898" s="3"/>
      <c r="R898" s="52"/>
      <c r="S898" s="52"/>
      <c r="T898" s="52"/>
      <c r="U898" s="52"/>
      <c r="V898" s="52"/>
    </row>
    <row r="899" spans="1:22" hidden="1" outlineLevel="2">
      <c r="A899" s="38">
        <v>85</v>
      </c>
      <c r="B899" s="2" t="s">
        <v>2327</v>
      </c>
      <c r="C899" s="38">
        <v>29</v>
      </c>
      <c r="D899" s="39" t="s">
        <v>156</v>
      </c>
      <c r="E899" s="53" t="s">
        <v>4242</v>
      </c>
      <c r="F899" s="49">
        <v>90</v>
      </c>
      <c r="G899" s="141">
        <v>5</v>
      </c>
      <c r="H899" s="141">
        <f>H898+G899</f>
        <v>5.5</v>
      </c>
      <c r="I899" s="50">
        <v>6.9444444444444434E-2</v>
      </c>
      <c r="J899" s="50">
        <f>J898+I899</f>
        <v>7.6388888888888881E-2</v>
      </c>
      <c r="K899" s="142">
        <f>M899-N898</f>
        <v>4.7222222222222276E-2</v>
      </c>
      <c r="L899" s="140">
        <f>N899-M899</f>
        <v>6.2499999999999223E-3</v>
      </c>
      <c r="M899" s="143">
        <v>0.4069444444444445</v>
      </c>
      <c r="N899" s="143">
        <v>0.41319444444444442</v>
      </c>
      <c r="O899" s="3"/>
      <c r="P899" s="3"/>
      <c r="R899" s="52"/>
      <c r="S899" s="52"/>
      <c r="T899" s="52"/>
      <c r="U899" s="52"/>
      <c r="V899" s="52"/>
    </row>
    <row r="900" spans="1:22" hidden="1" outlineLevel="2">
      <c r="A900" s="38">
        <v>85</v>
      </c>
      <c r="B900" s="2" t="s">
        <v>2327</v>
      </c>
      <c r="C900" s="38">
        <v>29</v>
      </c>
      <c r="D900" s="39" t="s">
        <v>156</v>
      </c>
      <c r="E900" s="53" t="s">
        <v>4241</v>
      </c>
      <c r="F900" s="49">
        <v>91.1</v>
      </c>
      <c r="G900" s="141">
        <v>1.5</v>
      </c>
      <c r="H900" s="141">
        <f>H899+G900</f>
        <v>7</v>
      </c>
      <c r="I900" s="50">
        <v>2.4305555555555556E-2</v>
      </c>
      <c r="J900" s="50">
        <f>J899+I900</f>
        <v>0.10069444444444443</v>
      </c>
      <c r="K900" s="142">
        <f>M900-N899</f>
        <v>1.3888888888888895E-2</v>
      </c>
      <c r="L900" s="140">
        <f>N900-M900</f>
        <v>2.0833333333333814E-3</v>
      </c>
      <c r="M900" s="143">
        <v>0.42708333333333331</v>
      </c>
      <c r="N900" s="143">
        <v>0.4291666666666667</v>
      </c>
      <c r="O900" s="3" t="s">
        <v>4244</v>
      </c>
      <c r="P900" s="3"/>
      <c r="R900" s="52"/>
      <c r="S900" s="52"/>
      <c r="T900" s="52"/>
      <c r="U900" s="52"/>
      <c r="V900" s="52"/>
    </row>
    <row r="901" spans="1:22" hidden="1" outlineLevel="2">
      <c r="A901" s="38">
        <v>85</v>
      </c>
      <c r="B901" s="2" t="s">
        <v>2327</v>
      </c>
      <c r="C901" s="38">
        <v>29</v>
      </c>
      <c r="D901" s="39" t="s">
        <v>156</v>
      </c>
      <c r="E901" s="53" t="s">
        <v>4243</v>
      </c>
      <c r="F901" s="49">
        <v>111.5</v>
      </c>
      <c r="G901" s="141">
        <v>3.7</v>
      </c>
      <c r="H901" s="141">
        <f>H900+G901</f>
        <v>10.7</v>
      </c>
      <c r="I901" s="50">
        <v>5.2083333333333336E-2</v>
      </c>
      <c r="J901" s="50">
        <f>J900+I901</f>
        <v>0.15277777777777776</v>
      </c>
      <c r="K901" s="142">
        <f>M901-N900</f>
        <v>4.1666666666666685E-2</v>
      </c>
      <c r="L901" s="140"/>
      <c r="M901" s="144">
        <v>0.47083333333333338</v>
      </c>
      <c r="N901" s="143"/>
      <c r="O901" s="3"/>
      <c r="P901" s="3"/>
      <c r="R901" s="52"/>
      <c r="S901" s="52"/>
      <c r="T901" s="52"/>
      <c r="U901" s="52"/>
      <c r="V901" s="52"/>
    </row>
    <row r="902" spans="1:22" hidden="1" outlineLevel="2">
      <c r="A902" s="38">
        <v>85</v>
      </c>
      <c r="B902" s="2" t="s">
        <v>2327</v>
      </c>
      <c r="C902" s="38">
        <v>29</v>
      </c>
      <c r="D902" s="39" t="s">
        <v>156</v>
      </c>
      <c r="E902" s="118"/>
      <c r="F902" s="112" t="s">
        <v>4577</v>
      </c>
      <c r="G902" s="63"/>
      <c r="H902" s="63"/>
      <c r="I902" s="64"/>
      <c r="J902" s="64"/>
      <c r="K902" s="65"/>
      <c r="L902" s="66"/>
      <c r="M902" s="65"/>
      <c r="N902" s="65"/>
      <c r="O902" s="67"/>
      <c r="P902" s="67"/>
      <c r="R902" s="54"/>
      <c r="S902" s="54"/>
      <c r="T902" s="54"/>
      <c r="U902" s="54"/>
      <c r="V902" s="54"/>
    </row>
    <row r="903" spans="1:22" hidden="1" outlineLevel="1" collapsed="1">
      <c r="A903" s="148" t="s">
        <v>4203</v>
      </c>
      <c r="B903" s="149"/>
      <c r="C903" s="150">
        <v>29</v>
      </c>
      <c r="D903" s="151" t="s">
        <v>156</v>
      </c>
      <c r="E903" s="753">
        <v>43518</v>
      </c>
      <c r="F903" s="748"/>
      <c r="G903" s="749">
        <f>SUBTOTAL(9,G897:G901)</f>
        <v>10.7</v>
      </c>
      <c r="H903" s="891" t="s">
        <v>4008</v>
      </c>
      <c r="I903" s="156">
        <f>SUBTOTAL(9,I897:I901)</f>
        <v>0.15277777777777776</v>
      </c>
      <c r="J903" s="156"/>
      <c r="K903" s="157">
        <f>SUBTOTAL(9,K897:K901)</f>
        <v>0.10763888888888895</v>
      </c>
      <c r="L903" s="157">
        <f>SUBTOTAL(9,L897:L901)</f>
        <v>8.3333333333333037E-3</v>
      </c>
      <c r="M903" s="157">
        <f>M901-N897</f>
        <v>0.11597222222222225</v>
      </c>
      <c r="N903" s="158" t="s">
        <v>552</v>
      </c>
      <c r="O903" s="149" t="s">
        <v>682</v>
      </c>
      <c r="P903" s="149">
        <v>2</v>
      </c>
      <c r="R903" s="55">
        <f>SUM(R896:R902)</f>
        <v>324</v>
      </c>
      <c r="S903" s="55">
        <f>SUM(S896:S902)</f>
        <v>1050</v>
      </c>
      <c r="T903" s="55">
        <f>SUM(T896:T902)</f>
        <v>0</v>
      </c>
      <c r="U903" s="55">
        <f>SUM(U896:U902)</f>
        <v>0</v>
      </c>
      <c r="V903" s="55">
        <f>SUM(V896:V902)</f>
        <v>1374</v>
      </c>
    </row>
    <row r="904" spans="1:22" hidden="1" outlineLevel="2">
      <c r="A904" s="38">
        <v>86</v>
      </c>
      <c r="B904" s="2" t="s">
        <v>2327</v>
      </c>
      <c r="C904" s="38">
        <v>30</v>
      </c>
      <c r="D904" s="39" t="s">
        <v>158</v>
      </c>
      <c r="E904" s="772">
        <v>43552</v>
      </c>
      <c r="F904" s="111" t="s">
        <v>4298</v>
      </c>
      <c r="G904" s="58"/>
      <c r="H904" s="58"/>
      <c r="I904" s="59"/>
      <c r="J904" s="59"/>
      <c r="K904" s="60"/>
      <c r="L904" s="61"/>
      <c r="M904" s="60"/>
      <c r="N904" s="60"/>
      <c r="O904" s="68"/>
      <c r="P904" s="68"/>
      <c r="R904" s="47"/>
      <c r="S904" s="47"/>
      <c r="T904" s="47"/>
      <c r="U904" s="47"/>
      <c r="V904" s="47"/>
    </row>
    <row r="905" spans="1:22" hidden="1" outlineLevel="2">
      <c r="A905" s="38">
        <v>86</v>
      </c>
      <c r="B905" s="2" t="s">
        <v>2327</v>
      </c>
      <c r="C905" s="38">
        <v>30</v>
      </c>
      <c r="D905" s="39" t="s">
        <v>158</v>
      </c>
      <c r="E905" s="118"/>
      <c r="F905" s="112" t="s">
        <v>4299</v>
      </c>
      <c r="G905" s="63"/>
      <c r="H905" s="63"/>
      <c r="I905" s="64"/>
      <c r="J905" s="64"/>
      <c r="K905" s="65"/>
      <c r="L905" s="66"/>
      <c r="M905" s="65"/>
      <c r="N905" s="65"/>
      <c r="O905" s="67"/>
      <c r="P905" s="67"/>
      <c r="R905" s="52">
        <v>2546</v>
      </c>
      <c r="S905" s="52">
        <v>1050</v>
      </c>
      <c r="T905" s="52"/>
      <c r="U905" s="52"/>
      <c r="V905" s="52">
        <f>SUM(R905:U905)</f>
        <v>3596</v>
      </c>
    </row>
    <row r="906" spans="1:22" hidden="1" outlineLevel="2">
      <c r="A906" s="38">
        <v>86</v>
      </c>
      <c r="B906" s="2" t="s">
        <v>2327</v>
      </c>
      <c r="C906" s="38">
        <v>30</v>
      </c>
      <c r="D906" s="39" t="s">
        <v>158</v>
      </c>
      <c r="E906" s="53" t="s">
        <v>4239</v>
      </c>
      <c r="F906" s="49">
        <v>114.2</v>
      </c>
      <c r="G906" s="141"/>
      <c r="H906" s="141">
        <v>0</v>
      </c>
      <c r="I906" s="50"/>
      <c r="J906" s="50">
        <v>0</v>
      </c>
      <c r="K906" s="139"/>
      <c r="L906" s="140"/>
      <c r="M906" s="143"/>
      <c r="N906" s="144">
        <v>0.38680555555555557</v>
      </c>
      <c r="O906" s="3"/>
      <c r="P906" s="3"/>
      <c r="R906" s="52"/>
      <c r="S906" s="52"/>
      <c r="T906" s="52"/>
      <c r="U906" s="52"/>
      <c r="V906" s="52"/>
    </row>
    <row r="907" spans="1:22" hidden="1" outlineLevel="2">
      <c r="A907" s="38">
        <v>86</v>
      </c>
      <c r="B907" s="2" t="s">
        <v>2327</v>
      </c>
      <c r="C907" s="38">
        <v>30</v>
      </c>
      <c r="D907" s="39" t="s">
        <v>158</v>
      </c>
      <c r="E907" s="53" t="s">
        <v>4292</v>
      </c>
      <c r="F907" s="49">
        <v>114</v>
      </c>
      <c r="G907" s="141">
        <v>0.3</v>
      </c>
      <c r="H907" s="141">
        <f t="shared" ref="H907:H914" si="138">H906+G907</f>
        <v>0.3</v>
      </c>
      <c r="I907" s="50">
        <v>6.9444444444444441E-3</v>
      </c>
      <c r="J907" s="50">
        <f t="shared" ref="J907:J914" si="139">J906+I907</f>
        <v>6.9444444444444441E-3</v>
      </c>
      <c r="K907" s="142">
        <f t="shared" ref="K907:K912" si="140">M907-N906</f>
        <v>7.6388888888888618E-3</v>
      </c>
      <c r="L907" s="140">
        <f t="shared" ref="L907:L912" si="141">N907-M907</f>
        <v>0</v>
      </c>
      <c r="M907" s="143">
        <v>0.39444444444444443</v>
      </c>
      <c r="N907" s="143">
        <v>0.39444444444444443</v>
      </c>
      <c r="O907" s="3"/>
      <c r="P907" s="3"/>
      <c r="R907" s="52"/>
      <c r="S907" s="52"/>
      <c r="T907" s="52"/>
      <c r="U907" s="52"/>
      <c r="V907" s="52"/>
    </row>
    <row r="908" spans="1:22" hidden="1" outlineLevel="2">
      <c r="A908" s="38">
        <v>86</v>
      </c>
      <c r="B908" s="2" t="s">
        <v>2327</v>
      </c>
      <c r="C908" s="38">
        <v>30</v>
      </c>
      <c r="D908" s="39" t="s">
        <v>158</v>
      </c>
      <c r="E908" s="53" t="s">
        <v>4300</v>
      </c>
      <c r="F908" s="49">
        <v>140</v>
      </c>
      <c r="G908" s="141">
        <v>0.6</v>
      </c>
      <c r="H908" s="141">
        <f t="shared" si="138"/>
        <v>0.89999999999999991</v>
      </c>
      <c r="I908" s="50">
        <v>1.3888888888888888E-2</v>
      </c>
      <c r="J908" s="50">
        <f t="shared" si="139"/>
        <v>2.0833333333333332E-2</v>
      </c>
      <c r="K908" s="142">
        <f t="shared" si="140"/>
        <v>9.0277777777778012E-3</v>
      </c>
      <c r="L908" s="140">
        <f t="shared" si="141"/>
        <v>3.4722222222222654E-3</v>
      </c>
      <c r="M908" s="143">
        <v>0.40347222222222223</v>
      </c>
      <c r="N908" s="143">
        <v>0.4069444444444445</v>
      </c>
      <c r="O908" s="3" t="s">
        <v>4301</v>
      </c>
      <c r="P908" s="3"/>
      <c r="R908" s="52"/>
      <c r="S908" s="52"/>
      <c r="T908" s="52"/>
      <c r="U908" s="52"/>
      <c r="V908" s="52"/>
    </row>
    <row r="909" spans="1:22" hidden="1" outlineLevel="2">
      <c r="A909" s="38">
        <v>86</v>
      </c>
      <c r="B909" s="2" t="s">
        <v>2327</v>
      </c>
      <c r="C909" s="38">
        <v>30</v>
      </c>
      <c r="D909" s="39" t="s">
        <v>158</v>
      </c>
      <c r="E909" s="53" t="s">
        <v>4293</v>
      </c>
      <c r="F909" s="49">
        <v>133</v>
      </c>
      <c r="G909" s="141">
        <v>1.5</v>
      </c>
      <c r="H909" s="141">
        <f t="shared" si="138"/>
        <v>2.4</v>
      </c>
      <c r="I909" s="50">
        <v>2.0833333333333332E-2</v>
      </c>
      <c r="J909" s="50">
        <f t="shared" si="139"/>
        <v>4.1666666666666664E-2</v>
      </c>
      <c r="K909" s="142">
        <f t="shared" si="140"/>
        <v>1.3194444444444398E-2</v>
      </c>
      <c r="L909" s="140">
        <f t="shared" si="141"/>
        <v>0</v>
      </c>
      <c r="M909" s="143">
        <v>0.4201388888888889</v>
      </c>
      <c r="N909" s="143">
        <v>0.4201388888888889</v>
      </c>
      <c r="O909" s="3"/>
      <c r="P909" s="3"/>
      <c r="R909" s="52"/>
      <c r="S909" s="52"/>
      <c r="T909" s="52"/>
      <c r="U909" s="52"/>
      <c r="V909" s="52"/>
    </row>
    <row r="910" spans="1:22" hidden="1" outlineLevel="2">
      <c r="A910" s="38">
        <v>86</v>
      </c>
      <c r="B910" s="2" t="s">
        <v>2327</v>
      </c>
      <c r="C910" s="38">
        <v>30</v>
      </c>
      <c r="D910" s="39" t="s">
        <v>158</v>
      </c>
      <c r="E910" s="53" t="s">
        <v>4294</v>
      </c>
      <c r="F910" s="49">
        <v>197</v>
      </c>
      <c r="G910" s="141">
        <v>1.1000000000000001</v>
      </c>
      <c r="H910" s="141">
        <f t="shared" si="138"/>
        <v>3.5</v>
      </c>
      <c r="I910" s="50">
        <v>1.7361111111111112E-2</v>
      </c>
      <c r="J910" s="50">
        <f t="shared" si="139"/>
        <v>5.9027777777777776E-2</v>
      </c>
      <c r="K910" s="142">
        <f t="shared" si="140"/>
        <v>1.388888888888884E-2</v>
      </c>
      <c r="L910" s="140">
        <f t="shared" si="141"/>
        <v>0</v>
      </c>
      <c r="M910" s="143">
        <v>0.43402777777777773</v>
      </c>
      <c r="N910" s="143">
        <v>0.43402777777777773</v>
      </c>
      <c r="O910" s="3"/>
      <c r="P910" s="3"/>
      <c r="R910" s="52"/>
      <c r="S910" s="52"/>
      <c r="T910" s="52"/>
      <c r="U910" s="52"/>
      <c r="V910" s="52"/>
    </row>
    <row r="911" spans="1:22" hidden="1" outlineLevel="2">
      <c r="A911" s="38">
        <v>86</v>
      </c>
      <c r="B911" s="2" t="s">
        <v>2327</v>
      </c>
      <c r="C911" s="38">
        <v>30</v>
      </c>
      <c r="D911" s="39" t="s">
        <v>158</v>
      </c>
      <c r="E911" s="53" t="s">
        <v>4295</v>
      </c>
      <c r="F911" s="49">
        <v>142</v>
      </c>
      <c r="G911" s="141">
        <v>0.4</v>
      </c>
      <c r="H911" s="141">
        <f t="shared" si="138"/>
        <v>3.9</v>
      </c>
      <c r="I911" s="50">
        <v>1.0416666666666666E-2</v>
      </c>
      <c r="J911" s="50">
        <f t="shared" si="139"/>
        <v>6.9444444444444448E-2</v>
      </c>
      <c r="K911" s="142">
        <f t="shared" si="140"/>
        <v>1.1111111111111183E-2</v>
      </c>
      <c r="L911" s="140">
        <f t="shared" si="141"/>
        <v>0</v>
      </c>
      <c r="M911" s="143">
        <v>0.44513888888888892</v>
      </c>
      <c r="N911" s="143">
        <v>0.44513888888888892</v>
      </c>
      <c r="O911" s="3"/>
      <c r="P911" s="3"/>
      <c r="R911" s="52"/>
      <c r="S911" s="52"/>
      <c r="T911" s="52"/>
      <c r="U911" s="52"/>
      <c r="V911" s="52"/>
    </row>
    <row r="912" spans="1:22" hidden="1" outlineLevel="2">
      <c r="A912" s="38">
        <v>86</v>
      </c>
      <c r="B912" s="2" t="s">
        <v>2327</v>
      </c>
      <c r="C912" s="38">
        <v>30</v>
      </c>
      <c r="D912" s="39" t="s">
        <v>158</v>
      </c>
      <c r="E912" s="53" t="s">
        <v>4296</v>
      </c>
      <c r="F912" s="49">
        <v>128</v>
      </c>
      <c r="G912" s="141">
        <v>0.2</v>
      </c>
      <c r="H912" s="141">
        <f t="shared" si="138"/>
        <v>4.0999999999999996</v>
      </c>
      <c r="I912" s="50">
        <v>3.472222222222222E-3</v>
      </c>
      <c r="J912" s="50">
        <f t="shared" si="139"/>
        <v>7.2916666666666671E-2</v>
      </c>
      <c r="K912" s="142">
        <f t="shared" si="140"/>
        <v>4.1666666666666519E-3</v>
      </c>
      <c r="L912" s="140">
        <f t="shared" si="141"/>
        <v>0</v>
      </c>
      <c r="M912" s="143">
        <v>0.44930555555555557</v>
      </c>
      <c r="N912" s="143">
        <v>0.44930555555555557</v>
      </c>
      <c r="O912" s="3"/>
      <c r="P912" s="48"/>
      <c r="R912" s="52"/>
      <c r="S912" s="52"/>
      <c r="T912" s="52"/>
      <c r="U912" s="52"/>
      <c r="V912" s="52"/>
    </row>
    <row r="913" spans="1:27" hidden="1" outlineLevel="2">
      <c r="A913" s="38">
        <v>86</v>
      </c>
      <c r="B913" s="2" t="s">
        <v>2327</v>
      </c>
      <c r="C913" s="38">
        <v>30</v>
      </c>
      <c r="D913" s="39" t="s">
        <v>158</v>
      </c>
      <c r="E913" s="53" t="s">
        <v>4297</v>
      </c>
      <c r="F913" s="49">
        <v>142</v>
      </c>
      <c r="G913" s="141">
        <v>4.5</v>
      </c>
      <c r="H913" s="141">
        <f t="shared" si="138"/>
        <v>8.6</v>
      </c>
      <c r="I913" s="50">
        <v>6.5972222222222224E-2</v>
      </c>
      <c r="J913" s="50">
        <f t="shared" si="139"/>
        <v>0.1388888888888889</v>
      </c>
      <c r="K913" s="142">
        <f>M913-N912</f>
        <v>4.0972222222222243E-2</v>
      </c>
      <c r="L913" s="140">
        <f>N913-M913</f>
        <v>0</v>
      </c>
      <c r="M913" s="143">
        <v>0.49027777777777781</v>
      </c>
      <c r="N913" s="143">
        <v>0.49027777777777781</v>
      </c>
      <c r="O913" s="3"/>
      <c r="P913" s="48"/>
      <c r="R913" s="52"/>
      <c r="S913" s="52"/>
      <c r="T913" s="52"/>
      <c r="U913" s="52"/>
      <c r="V913" s="52"/>
    </row>
    <row r="914" spans="1:27" hidden="1" outlineLevel="2">
      <c r="A914" s="38">
        <v>86</v>
      </c>
      <c r="B914" s="2" t="s">
        <v>2327</v>
      </c>
      <c r="C914" s="38">
        <v>30</v>
      </c>
      <c r="D914" s="39" t="s">
        <v>158</v>
      </c>
      <c r="E914" s="53" t="s">
        <v>4239</v>
      </c>
      <c r="F914" s="49">
        <v>114.2</v>
      </c>
      <c r="G914" s="141">
        <v>2.8</v>
      </c>
      <c r="H914" s="141">
        <f t="shared" si="138"/>
        <v>11.399999999999999</v>
      </c>
      <c r="I914" s="50">
        <v>4.1666666666666664E-2</v>
      </c>
      <c r="J914" s="50">
        <f t="shared" si="139"/>
        <v>0.18055555555555555</v>
      </c>
      <c r="K914" s="142">
        <f>M914-N913</f>
        <v>2.8472222222222121E-2</v>
      </c>
      <c r="L914" s="140"/>
      <c r="M914" s="144">
        <v>0.51874999999999993</v>
      </c>
      <c r="N914" s="143"/>
      <c r="O914" s="3"/>
      <c r="P914" s="3"/>
      <c r="R914" s="52"/>
      <c r="S914" s="52"/>
      <c r="T914" s="52"/>
      <c r="U914" s="52"/>
      <c r="V914" s="52"/>
    </row>
    <row r="915" spans="1:27" hidden="1" outlineLevel="2">
      <c r="A915" s="38">
        <v>86</v>
      </c>
      <c r="B915" s="2" t="s">
        <v>2327</v>
      </c>
      <c r="C915" s="38">
        <v>30</v>
      </c>
      <c r="D915" s="39" t="s">
        <v>158</v>
      </c>
      <c r="E915" s="118"/>
      <c r="F915" s="792" t="s">
        <v>4578</v>
      </c>
      <c r="G915" s="63"/>
      <c r="H915" s="63"/>
      <c r="I915" s="64"/>
      <c r="J915" s="64"/>
      <c r="K915" s="65"/>
      <c r="L915" s="66"/>
      <c r="M915" s="65"/>
      <c r="N915" s="65"/>
      <c r="O915" s="67"/>
      <c r="P915" s="67"/>
      <c r="R915" s="54"/>
      <c r="S915" s="54"/>
      <c r="T915" s="54"/>
      <c r="U915" s="54"/>
      <c r="V915" s="54"/>
    </row>
    <row r="916" spans="1:27" hidden="1" outlineLevel="1" collapsed="1">
      <c r="A916" s="148" t="s">
        <v>4205</v>
      </c>
      <c r="B916" s="149"/>
      <c r="C916" s="150">
        <v>30</v>
      </c>
      <c r="D916" s="151" t="s">
        <v>158</v>
      </c>
      <c r="E916" s="753">
        <v>43552</v>
      </c>
      <c r="F916" s="748"/>
      <c r="G916" s="749">
        <f>SUBTOTAL(9,G906:G914)</f>
        <v>11.399999999999999</v>
      </c>
      <c r="H916" s="155"/>
      <c r="I916" s="156">
        <f>SUBTOTAL(9,I906:I914)</f>
        <v>0.18055555555555555</v>
      </c>
      <c r="J916" s="156"/>
      <c r="K916" s="157">
        <f>SUBTOTAL(9,K906:K914)</f>
        <v>0.1284722222222221</v>
      </c>
      <c r="L916" s="157">
        <f>SUBTOTAL(9,L906:L914)</f>
        <v>3.4722222222222654E-3</v>
      </c>
      <c r="M916" s="157">
        <f>M914-N906</f>
        <v>0.13194444444444436</v>
      </c>
      <c r="N916" s="158" t="s">
        <v>552</v>
      </c>
      <c r="O916" s="149" t="s">
        <v>2680</v>
      </c>
      <c r="P916" s="149">
        <v>3</v>
      </c>
      <c r="R916" s="55">
        <f>SUM(R904:R915)</f>
        <v>2546</v>
      </c>
      <c r="S916" s="55">
        <f>SUM(S904:S915)</f>
        <v>1050</v>
      </c>
      <c r="T916" s="55">
        <f>SUM(T904:T915)</f>
        <v>0</v>
      </c>
      <c r="U916" s="55">
        <f>SUM(U904:U915)</f>
        <v>0</v>
      </c>
      <c r="V916" s="55">
        <f>SUM(V904:V915)</f>
        <v>3596</v>
      </c>
    </row>
    <row r="917" spans="1:27" hidden="1" outlineLevel="2">
      <c r="A917" s="38">
        <v>87</v>
      </c>
      <c r="B917" s="2" t="s">
        <v>2327</v>
      </c>
      <c r="C917" s="775">
        <v>31.1</v>
      </c>
      <c r="D917" s="39" t="s">
        <v>159</v>
      </c>
      <c r="E917" s="862">
        <v>43552</v>
      </c>
      <c r="F917" s="880" t="s">
        <v>4579</v>
      </c>
      <c r="G917" s="58"/>
      <c r="H917" s="58"/>
      <c r="I917" s="59"/>
      <c r="J917" s="59"/>
      <c r="K917" s="60"/>
      <c r="L917" s="61"/>
      <c r="M917" s="60"/>
      <c r="N917" s="60"/>
      <c r="O917" s="68"/>
      <c r="P917" s="68"/>
      <c r="R917" s="47"/>
      <c r="S917" s="47"/>
      <c r="T917" s="47"/>
      <c r="U917" s="47"/>
      <c r="V917" s="47"/>
    </row>
    <row r="918" spans="1:27" hidden="1" outlineLevel="2">
      <c r="A918" s="38">
        <v>87</v>
      </c>
      <c r="B918" s="2" t="s">
        <v>2327</v>
      </c>
      <c r="C918" s="775">
        <v>31.1</v>
      </c>
      <c r="D918" s="39" t="s">
        <v>159</v>
      </c>
      <c r="E918" s="53" t="s">
        <v>4239</v>
      </c>
      <c r="F918" s="49">
        <v>114.2</v>
      </c>
      <c r="G918" s="141"/>
      <c r="H918" s="141">
        <v>0</v>
      </c>
      <c r="I918" s="50"/>
      <c r="J918" s="50">
        <v>0</v>
      </c>
      <c r="K918" s="139"/>
      <c r="L918" s="140"/>
      <c r="M918" s="143"/>
      <c r="N918" s="144">
        <v>0.52152777777777781</v>
      </c>
      <c r="O918" s="3"/>
      <c r="P918" s="3"/>
      <c r="R918" s="52"/>
      <c r="S918" s="52"/>
      <c r="T918" s="52"/>
      <c r="U918" s="52"/>
      <c r="V918" s="52"/>
    </row>
    <row r="919" spans="1:27" hidden="1" outlineLevel="2">
      <c r="A919" s="38">
        <v>87</v>
      </c>
      <c r="B919" s="2" t="s">
        <v>2327</v>
      </c>
      <c r="C919" s="775">
        <v>31.1</v>
      </c>
      <c r="D919" s="39" t="s">
        <v>159</v>
      </c>
      <c r="E919" s="53" t="s">
        <v>4305</v>
      </c>
      <c r="F919" s="49">
        <v>173.7</v>
      </c>
      <c r="G919" s="141">
        <v>2.5</v>
      </c>
      <c r="H919" s="141">
        <f>H918+G919</f>
        <v>2.5</v>
      </c>
      <c r="I919" s="50">
        <v>3.8194444444444441E-2</v>
      </c>
      <c r="J919" s="50">
        <f>J918+I919</f>
        <v>3.8194444444444441E-2</v>
      </c>
      <c r="K919" s="142">
        <f>M919-N918</f>
        <v>2.5000000000000022E-2</v>
      </c>
      <c r="L919" s="140">
        <f>N919-M919</f>
        <v>0</v>
      </c>
      <c r="M919" s="143">
        <v>0.54652777777777783</v>
      </c>
      <c r="N919" s="143">
        <v>0.54652777777777783</v>
      </c>
      <c r="O919" s="3"/>
      <c r="P919" s="3"/>
      <c r="R919" s="52"/>
      <c r="S919" s="52"/>
      <c r="T919" s="52"/>
      <c r="U919" s="52"/>
      <c r="V919" s="52"/>
    </row>
    <row r="920" spans="1:27" hidden="1" outlineLevel="2">
      <c r="A920" s="38">
        <v>87</v>
      </c>
      <c r="B920" s="2" t="s">
        <v>2327</v>
      </c>
      <c r="C920" s="775">
        <v>31.1</v>
      </c>
      <c r="D920" s="39" t="s">
        <v>159</v>
      </c>
      <c r="E920" s="53" t="s">
        <v>4306</v>
      </c>
      <c r="F920" s="49">
        <v>127.7</v>
      </c>
      <c r="G920" s="141">
        <v>1.6</v>
      </c>
      <c r="H920" s="141">
        <f>H919+G920</f>
        <v>4.0999999999999996</v>
      </c>
      <c r="I920" s="50">
        <v>2.0833333333333332E-2</v>
      </c>
      <c r="J920" s="50">
        <f>J919+I920</f>
        <v>5.9027777777777776E-2</v>
      </c>
      <c r="K920" s="142">
        <f>M920-N919</f>
        <v>1.6666666666666607E-2</v>
      </c>
      <c r="L920" s="140">
        <f>N920-M920</f>
        <v>4.8611111111110938E-3</v>
      </c>
      <c r="M920" s="143">
        <v>0.56319444444444444</v>
      </c>
      <c r="N920" s="143">
        <v>0.56805555555555554</v>
      </c>
      <c r="O920" s="48" t="s">
        <v>4309</v>
      </c>
      <c r="P920" s="3"/>
      <c r="R920" s="52"/>
      <c r="S920" s="52"/>
      <c r="T920" s="52"/>
      <c r="U920" s="52"/>
      <c r="V920" s="52"/>
    </row>
    <row r="921" spans="1:27" hidden="1" outlineLevel="2">
      <c r="A921" s="38">
        <v>87</v>
      </c>
      <c r="B921" s="2" t="s">
        <v>2327</v>
      </c>
      <c r="C921" s="775">
        <v>31.1</v>
      </c>
      <c r="D921" s="39" t="s">
        <v>159</v>
      </c>
      <c r="E921" s="53" t="s">
        <v>4307</v>
      </c>
      <c r="F921" s="49">
        <v>124.6</v>
      </c>
      <c r="G921" s="141">
        <v>2.9</v>
      </c>
      <c r="H921" s="141">
        <f>H920+G921</f>
        <v>7</v>
      </c>
      <c r="I921" s="50">
        <v>4.1666666666666664E-2</v>
      </c>
      <c r="J921" s="50">
        <f>J920+I921</f>
        <v>0.10069444444444445</v>
      </c>
      <c r="K921" s="142">
        <f>M921-N920</f>
        <v>2.7083333333333348E-2</v>
      </c>
      <c r="L921" s="140">
        <f>N921-M921</f>
        <v>0</v>
      </c>
      <c r="M921" s="143">
        <v>0.59513888888888888</v>
      </c>
      <c r="N921" s="143">
        <v>0.59513888888888888</v>
      </c>
      <c r="O921" s="3"/>
      <c r="P921" s="3"/>
      <c r="R921" s="52"/>
      <c r="S921" s="52"/>
      <c r="T921" s="52"/>
      <c r="U921" s="52"/>
      <c r="V921" s="52"/>
    </row>
    <row r="922" spans="1:27" hidden="1" outlineLevel="2">
      <c r="A922" s="38">
        <v>87</v>
      </c>
      <c r="B922" s="2" t="s">
        <v>2327</v>
      </c>
      <c r="C922" s="775">
        <v>31.1</v>
      </c>
      <c r="D922" s="39" t="s">
        <v>159</v>
      </c>
      <c r="E922" s="53" t="s">
        <v>4308</v>
      </c>
      <c r="F922" s="49">
        <v>119.3</v>
      </c>
      <c r="G922" s="141">
        <v>0.4</v>
      </c>
      <c r="H922" s="141">
        <f>H921+G922</f>
        <v>7.4</v>
      </c>
      <c r="I922" s="50">
        <v>1.0416666666666666E-2</v>
      </c>
      <c r="J922" s="50">
        <f>J921+I922</f>
        <v>0.11111111111111112</v>
      </c>
      <c r="K922" s="142">
        <f>M922-N921</f>
        <v>2.7777777777777679E-3</v>
      </c>
      <c r="L922" s="140"/>
      <c r="M922" s="144">
        <v>0.59791666666666665</v>
      </c>
      <c r="N922" s="143"/>
      <c r="O922" s="3"/>
      <c r="P922" s="3"/>
      <c r="R922" s="52"/>
      <c r="S922" s="52"/>
      <c r="T922" s="52"/>
      <c r="U922" s="52"/>
      <c r="V922" s="52"/>
    </row>
    <row r="923" spans="1:27" hidden="1" outlineLevel="2">
      <c r="A923" s="38">
        <v>87</v>
      </c>
      <c r="B923" s="2" t="s">
        <v>2327</v>
      </c>
      <c r="C923" s="775">
        <v>31.1</v>
      </c>
      <c r="D923" s="39" t="s">
        <v>159</v>
      </c>
      <c r="E923" s="117" t="s">
        <v>4310</v>
      </c>
      <c r="F923" s="69"/>
      <c r="G923" s="58"/>
      <c r="H923" s="58"/>
      <c r="I923" s="59"/>
      <c r="J923" s="59"/>
      <c r="K923" s="60"/>
      <c r="L923" s="61"/>
      <c r="M923" s="60"/>
      <c r="N923" s="60"/>
      <c r="O923" s="62"/>
      <c r="P923" s="62"/>
      <c r="R923" s="52">
        <v>2870</v>
      </c>
      <c r="S923" s="52">
        <v>200</v>
      </c>
      <c r="T923" s="52"/>
      <c r="U923" s="52"/>
      <c r="V923" s="52">
        <f>SUM(R923:U923)</f>
        <v>3070</v>
      </c>
    </row>
    <row r="924" spans="1:27" hidden="1" outlineLevel="2">
      <c r="A924" s="38">
        <v>87</v>
      </c>
      <c r="B924" s="2" t="s">
        <v>2327</v>
      </c>
      <c r="C924" s="775">
        <v>31.1</v>
      </c>
      <c r="D924" s="39" t="s">
        <v>159</v>
      </c>
      <c r="E924" s="118" t="s">
        <v>4399</v>
      </c>
      <c r="F924" s="79"/>
      <c r="G924" s="63"/>
      <c r="H924" s="63"/>
      <c r="I924" s="64"/>
      <c r="J924" s="64"/>
      <c r="K924" s="65"/>
      <c r="L924" s="66"/>
      <c r="M924" s="65"/>
      <c r="N924" s="65"/>
      <c r="O924" s="67"/>
      <c r="P924" s="67"/>
      <c r="R924" s="54"/>
      <c r="S924" s="54"/>
      <c r="T924" s="54"/>
      <c r="U924" s="54"/>
      <c r="V924" s="54"/>
    </row>
    <row r="925" spans="1:27" hidden="1" outlineLevel="1" collapsed="1">
      <c r="A925" s="148" t="s">
        <v>4403</v>
      </c>
      <c r="B925" s="149"/>
      <c r="C925" s="155">
        <v>31.1</v>
      </c>
      <c r="D925" s="151" t="s">
        <v>159</v>
      </c>
      <c r="E925" s="753">
        <v>43552</v>
      </c>
      <c r="F925" s="748"/>
      <c r="G925" s="749">
        <f>SUBTOTAL(9,G918:G922)</f>
        <v>7.4</v>
      </c>
      <c r="H925" s="155"/>
      <c r="I925" s="156">
        <f>SUBTOTAL(9,I918:I922)</f>
        <v>0.11111111111111112</v>
      </c>
      <c r="J925" s="156"/>
      <c r="K925" s="157">
        <f>SUBTOTAL(9,K918:K922)</f>
        <v>7.1527777777777746E-2</v>
      </c>
      <c r="L925" s="157">
        <f>SUBTOTAL(9,L918:L922)</f>
        <v>4.8611111111110938E-3</v>
      </c>
      <c r="M925" s="157">
        <f>M922-N918</f>
        <v>7.638888888888884E-2</v>
      </c>
      <c r="N925" s="158" t="s">
        <v>552</v>
      </c>
      <c r="O925" s="149" t="s">
        <v>2680</v>
      </c>
      <c r="P925" s="149">
        <v>2</v>
      </c>
      <c r="R925" s="55">
        <f>SUM(R917:R924)</f>
        <v>2870</v>
      </c>
      <c r="S925" s="55">
        <f>SUM(S917:S924)</f>
        <v>200</v>
      </c>
      <c r="T925" s="55">
        <f>SUM(T917:T924)</f>
        <v>0</v>
      </c>
      <c r="U925" s="55">
        <f>SUM(U917:U924)</f>
        <v>0</v>
      </c>
      <c r="V925" s="55">
        <f>SUM(V917:V924)</f>
        <v>3070</v>
      </c>
    </row>
    <row r="926" spans="1:27" hidden="1" outlineLevel="2">
      <c r="A926" s="38">
        <v>89</v>
      </c>
      <c r="B926" s="2" t="s">
        <v>2327</v>
      </c>
      <c r="C926" s="38">
        <v>32</v>
      </c>
      <c r="D926" s="39" t="s">
        <v>161</v>
      </c>
      <c r="E926" s="862">
        <v>43628</v>
      </c>
      <c r="F926" s="793" t="s">
        <v>4580</v>
      </c>
      <c r="G926" s="58"/>
      <c r="H926" s="58"/>
      <c r="I926" s="59"/>
      <c r="J926" s="59"/>
      <c r="K926" s="60"/>
      <c r="L926" s="61"/>
      <c r="M926" s="60"/>
      <c r="N926" s="60"/>
      <c r="O926" s="68"/>
      <c r="P926" s="68"/>
      <c r="R926" s="47"/>
      <c r="S926" s="47"/>
      <c r="T926" s="47"/>
      <c r="U926" s="47"/>
      <c r="V926" s="47"/>
    </row>
    <row r="927" spans="1:27" hidden="1" outlineLevel="2">
      <c r="A927" s="38">
        <v>89</v>
      </c>
      <c r="B927" s="2" t="s">
        <v>2327</v>
      </c>
      <c r="C927" s="38">
        <v>32</v>
      </c>
      <c r="D927" s="39" t="s">
        <v>161</v>
      </c>
      <c r="E927" s="868" t="s">
        <v>4376</v>
      </c>
      <c r="F927" s="865">
        <v>185</v>
      </c>
      <c r="G927" s="886"/>
      <c r="H927" s="886">
        <v>0</v>
      </c>
      <c r="I927" s="866"/>
      <c r="J927" s="866">
        <v>0</v>
      </c>
      <c r="K927" s="884"/>
      <c r="L927" s="885"/>
      <c r="M927" s="888"/>
      <c r="N927" s="889">
        <v>0.31041666666666667</v>
      </c>
      <c r="O927" s="863"/>
      <c r="P927" s="863"/>
      <c r="Q927" s="864"/>
      <c r="R927" s="867"/>
      <c r="S927" s="867"/>
      <c r="T927" s="52"/>
      <c r="U927" s="52"/>
      <c r="V927" s="52"/>
      <c r="X927" s="864"/>
      <c r="Y927" s="864"/>
      <c r="Z927" s="864"/>
      <c r="AA927" s="864"/>
    </row>
    <row r="928" spans="1:27" hidden="1" outlineLevel="2">
      <c r="A928" s="38">
        <v>89</v>
      </c>
      <c r="B928" s="2" t="s">
        <v>2327</v>
      </c>
      <c r="C928" s="38">
        <v>32</v>
      </c>
      <c r="D928" s="39" t="s">
        <v>161</v>
      </c>
      <c r="E928" s="868" t="s">
        <v>4377</v>
      </c>
      <c r="F928" s="865">
        <v>146.4</v>
      </c>
      <c r="G928" s="886">
        <v>7.5</v>
      </c>
      <c r="H928" s="886">
        <f>H927+G928</f>
        <v>7.5</v>
      </c>
      <c r="I928" s="866">
        <v>0.10416666666666667</v>
      </c>
      <c r="J928" s="866">
        <f>J927+I928</f>
        <v>0.10416666666666667</v>
      </c>
      <c r="K928" s="887">
        <f>M928-N927</f>
        <v>8.4722222222222199E-2</v>
      </c>
      <c r="L928" s="885">
        <f>N928-M928</f>
        <v>2.7777777777778234E-3</v>
      </c>
      <c r="M928" s="888">
        <v>0.39513888888888887</v>
      </c>
      <c r="N928" s="888">
        <v>0.3979166666666667</v>
      </c>
      <c r="O928" s="863"/>
      <c r="P928" s="863"/>
      <c r="Q928" s="864"/>
      <c r="R928" s="867"/>
      <c r="S928" s="867"/>
      <c r="T928" s="52"/>
      <c r="U928" s="52"/>
      <c r="V928" s="52"/>
      <c r="X928" s="864"/>
      <c r="Y928" s="864"/>
      <c r="Z928" s="864"/>
      <c r="AA928" s="864"/>
    </row>
    <row r="929" spans="1:27" hidden="1" outlineLevel="2">
      <c r="A929" s="38">
        <v>89</v>
      </c>
      <c r="B929" s="2" t="s">
        <v>2327</v>
      </c>
      <c r="C929" s="38">
        <v>32</v>
      </c>
      <c r="D929" s="39" t="s">
        <v>161</v>
      </c>
      <c r="E929" s="868" t="s">
        <v>4379</v>
      </c>
      <c r="F929" s="865">
        <v>143.69999999999999</v>
      </c>
      <c r="G929" s="886">
        <v>0.6</v>
      </c>
      <c r="H929" s="886">
        <f>H928+G929</f>
        <v>8.1</v>
      </c>
      <c r="I929" s="866">
        <v>1.0416666666666666E-2</v>
      </c>
      <c r="J929" s="866">
        <f>J928+I929</f>
        <v>0.11458333333333334</v>
      </c>
      <c r="K929" s="887">
        <f>M929-N928</f>
        <v>1.1805555555555569E-2</v>
      </c>
      <c r="L929" s="885">
        <f>N929-M929</f>
        <v>6.9444444444444198E-3</v>
      </c>
      <c r="M929" s="888">
        <v>0.40972222222222227</v>
      </c>
      <c r="N929" s="888">
        <v>0.41666666666666669</v>
      </c>
      <c r="O929" s="863" t="s">
        <v>4375</v>
      </c>
      <c r="P929" s="863"/>
      <c r="Q929" s="864"/>
      <c r="R929" s="867"/>
      <c r="S929" s="867"/>
      <c r="T929" s="52"/>
      <c r="U929" s="52"/>
      <c r="V929" s="52"/>
      <c r="X929" s="864"/>
      <c r="Y929" s="864"/>
      <c r="Z929" s="864"/>
      <c r="AA929" s="864"/>
    </row>
    <row r="930" spans="1:27" hidden="1" outlineLevel="2">
      <c r="A930" s="38">
        <v>89</v>
      </c>
      <c r="B930" s="2" t="s">
        <v>2327</v>
      </c>
      <c r="C930" s="38">
        <v>32</v>
      </c>
      <c r="D930" s="39" t="s">
        <v>161</v>
      </c>
      <c r="E930" s="868" t="s">
        <v>4378</v>
      </c>
      <c r="F930" s="865">
        <v>134.6</v>
      </c>
      <c r="G930" s="886">
        <v>0.9</v>
      </c>
      <c r="H930" s="886">
        <f>H929+G930</f>
        <v>9</v>
      </c>
      <c r="I930" s="866">
        <v>1.3888888888888888E-2</v>
      </c>
      <c r="J930" s="866">
        <f>J929+I930</f>
        <v>0.12847222222222224</v>
      </c>
      <c r="K930" s="887">
        <f>M930-N929</f>
        <v>1.1805555555555514E-2</v>
      </c>
      <c r="L930" s="885">
        <f>N930-M930</f>
        <v>0</v>
      </c>
      <c r="M930" s="888">
        <v>0.4284722222222222</v>
      </c>
      <c r="N930" s="888">
        <v>0.4284722222222222</v>
      </c>
      <c r="O930" s="863"/>
      <c r="P930" s="863"/>
      <c r="Q930" s="864"/>
      <c r="R930" s="867"/>
      <c r="S930" s="867"/>
      <c r="T930" s="52"/>
      <c r="U930" s="52"/>
      <c r="V930" s="52"/>
      <c r="X930" s="864"/>
      <c r="Y930" s="864"/>
      <c r="Z930" s="864"/>
      <c r="AA930" s="864"/>
    </row>
    <row r="931" spans="1:27" hidden="1" outlineLevel="2">
      <c r="A931" s="38">
        <v>89</v>
      </c>
      <c r="B931" s="2" t="s">
        <v>2327</v>
      </c>
      <c r="C931" s="38">
        <v>32</v>
      </c>
      <c r="D931" s="39" t="s">
        <v>161</v>
      </c>
      <c r="E931" s="868" t="s">
        <v>4380</v>
      </c>
      <c r="F931" s="865">
        <v>122.7</v>
      </c>
      <c r="G931" s="886">
        <v>1.9</v>
      </c>
      <c r="H931" s="886">
        <f>H930+G931</f>
        <v>10.9</v>
      </c>
      <c r="I931" s="866">
        <v>3.125E-2</v>
      </c>
      <c r="J931" s="866">
        <f>J930+I931</f>
        <v>0.15972222222222224</v>
      </c>
      <c r="K931" s="887">
        <f>M931-N930</f>
        <v>1.8749999999999989E-2</v>
      </c>
      <c r="L931" s="885">
        <f>N931-M931</f>
        <v>0</v>
      </c>
      <c r="M931" s="888">
        <v>0.44722222222222219</v>
      </c>
      <c r="N931" s="888">
        <v>0.44722222222222219</v>
      </c>
      <c r="O931" s="863"/>
      <c r="P931" s="863"/>
      <c r="Q931" s="864"/>
      <c r="R931" s="867"/>
      <c r="S931" s="867"/>
      <c r="T931" s="52"/>
      <c r="U931" s="52"/>
      <c r="V931" s="52"/>
      <c r="X931" s="864"/>
      <c r="Y931" s="864"/>
      <c r="Z931" s="864"/>
      <c r="AA931" s="864"/>
    </row>
    <row r="932" spans="1:27" hidden="1" outlineLevel="2">
      <c r="A932" s="38">
        <v>89</v>
      </c>
      <c r="B932" s="2" t="s">
        <v>2327</v>
      </c>
      <c r="C932" s="38">
        <v>32</v>
      </c>
      <c r="D932" s="39" t="s">
        <v>161</v>
      </c>
      <c r="E932" s="868" t="s">
        <v>4381</v>
      </c>
      <c r="F932" s="865">
        <v>119.3</v>
      </c>
      <c r="G932" s="886">
        <v>0.4</v>
      </c>
      <c r="H932" s="886">
        <f>H931+G932</f>
        <v>11.3</v>
      </c>
      <c r="I932" s="866">
        <v>6.9444444444444441E-3</v>
      </c>
      <c r="J932" s="866">
        <f>J931+I932</f>
        <v>0.16666666666666669</v>
      </c>
      <c r="K932" s="887">
        <f>M932-N931</f>
        <v>4.1666666666667074E-3</v>
      </c>
      <c r="L932" s="885"/>
      <c r="M932" s="889">
        <v>0.4513888888888889</v>
      </c>
      <c r="N932" s="888"/>
      <c r="O932" s="863"/>
      <c r="P932" s="863"/>
      <c r="Q932" s="864"/>
      <c r="R932" s="867"/>
      <c r="S932" s="867"/>
      <c r="T932" s="52"/>
      <c r="U932" s="52"/>
      <c r="V932" s="52"/>
      <c r="X932" s="864"/>
      <c r="Y932" s="864"/>
      <c r="Z932" s="864"/>
      <c r="AA932" s="864"/>
    </row>
    <row r="933" spans="1:27" hidden="1" outlineLevel="2">
      <c r="A933" s="38">
        <v>89</v>
      </c>
      <c r="B933" s="2" t="s">
        <v>2327</v>
      </c>
      <c r="C933" s="38">
        <v>32</v>
      </c>
      <c r="D933" s="39" t="s">
        <v>161</v>
      </c>
      <c r="E933" s="882" t="s">
        <v>4398</v>
      </c>
      <c r="F933" s="880"/>
      <c r="G933" s="870"/>
      <c r="H933" s="870"/>
      <c r="I933" s="871"/>
      <c r="J933" s="871"/>
      <c r="K933" s="872"/>
      <c r="L933" s="873"/>
      <c r="M933" s="872"/>
      <c r="N933" s="872"/>
      <c r="O933" s="874"/>
      <c r="P933" s="874"/>
      <c r="Q933" s="864"/>
      <c r="R933" s="867">
        <v>2870</v>
      </c>
      <c r="S933" s="867">
        <v>200</v>
      </c>
      <c r="T933" s="52"/>
      <c r="U933" s="52"/>
      <c r="V933" s="52">
        <f>SUM(R933:U933)</f>
        <v>3070</v>
      </c>
      <c r="X933" s="864"/>
      <c r="Y933" s="864"/>
      <c r="Z933" s="864"/>
      <c r="AA933" s="864"/>
    </row>
    <row r="934" spans="1:27" hidden="1" outlineLevel="2">
      <c r="A934" s="38">
        <v>89</v>
      </c>
      <c r="B934" s="2" t="s">
        <v>2327</v>
      </c>
      <c r="C934" s="38">
        <v>32</v>
      </c>
      <c r="D934" s="39" t="s">
        <v>161</v>
      </c>
      <c r="E934" s="883" t="s">
        <v>4486</v>
      </c>
      <c r="F934" s="881"/>
      <c r="G934" s="875"/>
      <c r="H934" s="875"/>
      <c r="I934" s="876"/>
      <c r="J934" s="876"/>
      <c r="K934" s="877"/>
      <c r="L934" s="878"/>
      <c r="M934" s="877"/>
      <c r="N934" s="877"/>
      <c r="O934" s="879"/>
      <c r="P934" s="879"/>
      <c r="Q934" s="864"/>
      <c r="R934" s="869"/>
      <c r="S934" s="869"/>
      <c r="T934" s="54"/>
      <c r="U934" s="54"/>
      <c r="V934" s="54"/>
      <c r="X934" s="864"/>
      <c r="Y934" s="864"/>
      <c r="Z934" s="864"/>
      <c r="AA934" s="864"/>
    </row>
    <row r="935" spans="1:27" hidden="1" outlineLevel="1" collapsed="1">
      <c r="A935" s="148" t="s">
        <v>4206</v>
      </c>
      <c r="B935" s="149"/>
      <c r="C935" s="150">
        <v>32</v>
      </c>
      <c r="D935" s="151" t="s">
        <v>161</v>
      </c>
      <c r="E935" s="753">
        <v>43628</v>
      </c>
      <c r="F935" s="748"/>
      <c r="G935" s="749">
        <f>SUBTOTAL(9,G927:G932)</f>
        <v>11.3</v>
      </c>
      <c r="H935" s="155" t="s">
        <v>4008</v>
      </c>
      <c r="I935" s="156">
        <f>SUBTOTAL(9,I927:I932)</f>
        <v>0.16666666666666669</v>
      </c>
      <c r="J935" s="156"/>
      <c r="K935" s="157">
        <f>SUBTOTAL(9,K927:K932)</f>
        <v>0.13124999999999998</v>
      </c>
      <c r="L935" s="157">
        <f>SUBTOTAL(9,L927:L932)</f>
        <v>9.7222222222222432E-3</v>
      </c>
      <c r="M935" s="157">
        <f>M932-N927</f>
        <v>0.14097222222222222</v>
      </c>
      <c r="N935" s="158" t="s">
        <v>552</v>
      </c>
      <c r="O935" s="149" t="s">
        <v>682</v>
      </c>
      <c r="P935" s="149">
        <v>2</v>
      </c>
      <c r="R935" s="55">
        <f>SUM(R926:R934)</f>
        <v>2870</v>
      </c>
      <c r="S935" s="55">
        <f>SUM(S926:S934)</f>
        <v>200</v>
      </c>
      <c r="T935" s="55">
        <f>SUM(T926:T934)</f>
        <v>0</v>
      </c>
      <c r="U935" s="55">
        <f>SUM(U926:U934)</f>
        <v>0</v>
      </c>
      <c r="V935" s="55">
        <f>SUM(V926:V934)</f>
        <v>3070</v>
      </c>
    </row>
    <row r="936" spans="1:27" hidden="1" outlineLevel="2">
      <c r="A936" s="38">
        <v>90</v>
      </c>
      <c r="B936" s="2" t="s">
        <v>2327</v>
      </c>
      <c r="C936" s="775">
        <v>33.1</v>
      </c>
      <c r="D936" s="39" t="s">
        <v>163</v>
      </c>
      <c r="E936" s="772">
        <v>43627</v>
      </c>
      <c r="F936" s="793" t="s">
        <v>4385</v>
      </c>
      <c r="G936" s="58"/>
      <c r="H936" s="58"/>
      <c r="I936" s="59"/>
      <c r="J936" s="59"/>
      <c r="K936" s="60"/>
      <c r="L936" s="61"/>
      <c r="M936" s="60"/>
      <c r="N936" s="60"/>
      <c r="O936" s="68"/>
      <c r="P936" s="68"/>
      <c r="R936" s="47"/>
      <c r="S936" s="47">
        <v>300</v>
      </c>
      <c r="T936" s="47"/>
      <c r="U936" s="47"/>
      <c r="V936" s="47">
        <f>SUM(R936:U936)</f>
        <v>300</v>
      </c>
    </row>
    <row r="937" spans="1:27" hidden="1" outlineLevel="2">
      <c r="A937" s="38">
        <v>90</v>
      </c>
      <c r="B937" s="2" t="s">
        <v>2327</v>
      </c>
      <c r="C937" s="775">
        <v>33.1</v>
      </c>
      <c r="D937" s="39" t="s">
        <v>4207</v>
      </c>
      <c r="E937" s="858" t="s">
        <v>4384</v>
      </c>
      <c r="F937" s="857">
        <v>204</v>
      </c>
      <c r="G937" s="886"/>
      <c r="H937" s="886">
        <v>0</v>
      </c>
      <c r="I937" s="866"/>
      <c r="J937" s="866">
        <v>0</v>
      </c>
      <c r="K937" s="884"/>
      <c r="L937" s="885"/>
      <c r="M937" s="888"/>
      <c r="N937" s="889">
        <v>0.53680555555555554</v>
      </c>
      <c r="O937" s="863"/>
      <c r="P937" s="3"/>
      <c r="R937" s="52"/>
      <c r="S937" s="52"/>
      <c r="T937" s="52"/>
      <c r="U937" s="52"/>
      <c r="V937" s="52"/>
      <c r="X937" s="864"/>
      <c r="Y937" s="864"/>
      <c r="Z937" s="864"/>
      <c r="AA937" s="864"/>
    </row>
    <row r="938" spans="1:27" hidden="1" outlineLevel="2">
      <c r="A938" s="38">
        <v>90</v>
      </c>
      <c r="B938" s="2" t="s">
        <v>2327</v>
      </c>
      <c r="C938" s="775">
        <v>33.1</v>
      </c>
      <c r="D938" s="39" t="s">
        <v>163</v>
      </c>
      <c r="E938" s="858" t="s">
        <v>4478</v>
      </c>
      <c r="F938" s="857">
        <v>296</v>
      </c>
      <c r="G938" s="886">
        <v>4.5</v>
      </c>
      <c r="H938" s="886">
        <f t="shared" ref="H938:H943" si="142">H937+G938</f>
        <v>4.5</v>
      </c>
      <c r="I938" s="866">
        <v>5.2083333333333336E-2</v>
      </c>
      <c r="J938" s="866">
        <f t="shared" ref="J938:J943" si="143">J937+I938</f>
        <v>5.2083333333333336E-2</v>
      </c>
      <c r="K938" s="887">
        <f t="shared" ref="K938:K948" si="144">M938-N937</f>
        <v>4.6527777777777835E-2</v>
      </c>
      <c r="L938" s="885">
        <f t="shared" ref="L938:L947" si="145">N938-M938</f>
        <v>1.8749999999999933E-2</v>
      </c>
      <c r="M938" s="888">
        <v>0.58333333333333337</v>
      </c>
      <c r="N938" s="888">
        <v>0.6020833333333333</v>
      </c>
      <c r="O938" s="863" t="s">
        <v>4479</v>
      </c>
      <c r="P938" s="3"/>
      <c r="R938" s="52"/>
      <c r="S938" s="52"/>
      <c r="T938" s="52"/>
      <c r="U938" s="52"/>
      <c r="V938" s="52"/>
      <c r="X938" s="864"/>
      <c r="Y938" s="864"/>
      <c r="Z938" s="864"/>
      <c r="AA938" s="864"/>
    </row>
    <row r="939" spans="1:27" hidden="1" outlineLevel="2">
      <c r="A939" s="38">
        <v>90</v>
      </c>
      <c r="B939" s="2" t="s">
        <v>2327</v>
      </c>
      <c r="C939" s="775">
        <v>33.1</v>
      </c>
      <c r="D939" s="39" t="s">
        <v>163</v>
      </c>
      <c r="E939" s="858" t="s">
        <v>4380</v>
      </c>
      <c r="F939" s="857">
        <v>173.6</v>
      </c>
      <c r="G939" s="865">
        <v>4.9000000000000004</v>
      </c>
      <c r="H939" s="886">
        <f t="shared" si="142"/>
        <v>9.4</v>
      </c>
      <c r="I939" s="866">
        <v>7.9861111111111105E-2</v>
      </c>
      <c r="J939" s="866">
        <f t="shared" si="143"/>
        <v>0.13194444444444445</v>
      </c>
      <c r="K939" s="887">
        <f t="shared" si="144"/>
        <v>5.6250000000000022E-2</v>
      </c>
      <c r="L939" s="885">
        <f t="shared" si="145"/>
        <v>1.388888888888884E-3</v>
      </c>
      <c r="M939" s="888">
        <v>0.65833333333333333</v>
      </c>
      <c r="N939" s="888">
        <v>0.65972222222222221</v>
      </c>
      <c r="O939" s="863"/>
      <c r="P939" s="3"/>
      <c r="R939" s="52"/>
      <c r="S939" s="52"/>
      <c r="T939" s="52"/>
      <c r="U939" s="52"/>
      <c r="V939" s="52"/>
      <c r="X939" s="864"/>
      <c r="Y939" s="864"/>
      <c r="Z939" s="864"/>
      <c r="AA939" s="864"/>
    </row>
    <row r="940" spans="1:27" hidden="1" outlineLevel="2">
      <c r="A940" s="38">
        <v>90</v>
      </c>
      <c r="B940" s="2" t="s">
        <v>2327</v>
      </c>
      <c r="C940" s="775">
        <v>33.1</v>
      </c>
      <c r="D940" s="39" t="s">
        <v>163</v>
      </c>
      <c r="E940" s="858" t="s">
        <v>4382</v>
      </c>
      <c r="F940" s="857">
        <v>202.7</v>
      </c>
      <c r="G940" s="865">
        <v>1.7</v>
      </c>
      <c r="H940" s="886">
        <f t="shared" si="142"/>
        <v>11.1</v>
      </c>
      <c r="I940" s="866">
        <v>2.4305555555555556E-2</v>
      </c>
      <c r="J940" s="866">
        <f t="shared" si="143"/>
        <v>0.15625</v>
      </c>
      <c r="K940" s="887">
        <f t="shared" si="144"/>
        <v>1.8750000000000044E-2</v>
      </c>
      <c r="L940" s="885">
        <f t="shared" si="145"/>
        <v>1.6666666666666607E-2</v>
      </c>
      <c r="M940" s="888">
        <v>0.67847222222222225</v>
      </c>
      <c r="N940" s="888">
        <v>0.69513888888888886</v>
      </c>
      <c r="O940" s="863" t="s">
        <v>4480</v>
      </c>
      <c r="P940" s="3"/>
      <c r="R940" s="52"/>
      <c r="S940" s="52"/>
      <c r="T940" s="52"/>
      <c r="U940" s="52"/>
      <c r="V940" s="52"/>
      <c r="X940" s="864"/>
      <c r="Y940" s="864"/>
      <c r="Z940" s="864"/>
      <c r="AA940" s="864"/>
    </row>
    <row r="941" spans="1:27" hidden="1" outlineLevel="2">
      <c r="A941" s="854">
        <v>90</v>
      </c>
      <c r="B941" s="853" t="s">
        <v>2327</v>
      </c>
      <c r="C941" s="856">
        <v>33.1</v>
      </c>
      <c r="D941" s="855" t="s">
        <v>163</v>
      </c>
      <c r="E941" s="858" t="s">
        <v>4380</v>
      </c>
      <c r="F941" s="857">
        <v>159.19999999999999</v>
      </c>
      <c r="G941" s="886">
        <v>1.3</v>
      </c>
      <c r="H941" s="886">
        <f t="shared" si="142"/>
        <v>12.4</v>
      </c>
      <c r="I941" s="866">
        <v>1.7361111111111112E-2</v>
      </c>
      <c r="J941" s="866">
        <f t="shared" si="143"/>
        <v>0.1736111111111111</v>
      </c>
      <c r="K941" s="887">
        <f t="shared" si="144"/>
        <v>1.8055555555555602E-2</v>
      </c>
      <c r="L941" s="885">
        <f t="shared" si="145"/>
        <v>0</v>
      </c>
      <c r="M941" s="888">
        <v>0.71319444444444446</v>
      </c>
      <c r="N941" s="888">
        <v>0.71319444444444446</v>
      </c>
      <c r="O941" s="863"/>
      <c r="P941" s="3"/>
      <c r="R941" s="52"/>
      <c r="S941" s="52"/>
      <c r="T941" s="52"/>
      <c r="U941" s="52"/>
      <c r="V941" s="52"/>
      <c r="X941" s="864"/>
      <c r="Y941" s="864"/>
      <c r="Z941" s="864"/>
      <c r="AA941" s="864"/>
    </row>
    <row r="942" spans="1:27" hidden="1" outlineLevel="2">
      <c r="A942" s="854">
        <v>90</v>
      </c>
      <c r="B942" s="853" t="s">
        <v>2327</v>
      </c>
      <c r="C942" s="856">
        <v>33.1</v>
      </c>
      <c r="D942" s="855" t="s">
        <v>163</v>
      </c>
      <c r="E942" s="858" t="s">
        <v>4481</v>
      </c>
      <c r="F942" s="857">
        <v>161.80000000000001</v>
      </c>
      <c r="G942" s="886">
        <v>0.5</v>
      </c>
      <c r="H942" s="886">
        <f t="shared" si="142"/>
        <v>12.9</v>
      </c>
      <c r="I942" s="866">
        <v>6.9444444444444441E-3</v>
      </c>
      <c r="J942" s="866">
        <f t="shared" si="143"/>
        <v>0.18055555555555555</v>
      </c>
      <c r="K942" s="887">
        <f t="shared" si="144"/>
        <v>5.5555555555555358E-3</v>
      </c>
      <c r="L942" s="885">
        <f t="shared" si="145"/>
        <v>2.7777777777777679E-3</v>
      </c>
      <c r="M942" s="888">
        <v>0.71875</v>
      </c>
      <c r="N942" s="888">
        <v>0.72152777777777777</v>
      </c>
      <c r="O942" s="896" t="s">
        <v>4485</v>
      </c>
      <c r="P942" s="3"/>
      <c r="R942" s="52"/>
      <c r="S942" s="52"/>
      <c r="T942" s="52"/>
      <c r="U942" s="52"/>
      <c r="V942" s="52"/>
      <c r="X942" s="864"/>
      <c r="Y942" s="864"/>
      <c r="Z942" s="864"/>
      <c r="AA942" s="864"/>
    </row>
    <row r="943" spans="1:27" hidden="1" outlineLevel="2">
      <c r="A943" s="38">
        <v>90</v>
      </c>
      <c r="B943" s="2" t="s">
        <v>2327</v>
      </c>
      <c r="C943" s="775">
        <v>33.1</v>
      </c>
      <c r="D943" s="39" t="s">
        <v>163</v>
      </c>
      <c r="E943" s="858" t="s">
        <v>4380</v>
      </c>
      <c r="F943" s="857">
        <v>159.19999999999999</v>
      </c>
      <c r="G943" s="886">
        <v>0.5</v>
      </c>
      <c r="H943" s="886">
        <f t="shared" si="142"/>
        <v>13.4</v>
      </c>
      <c r="I943" s="866">
        <v>6.9444444444444441E-3</v>
      </c>
      <c r="J943" s="866">
        <f t="shared" si="143"/>
        <v>0.1875</v>
      </c>
      <c r="K943" s="887">
        <f t="shared" si="144"/>
        <v>5.5555555555555358E-3</v>
      </c>
      <c r="L943" s="885"/>
      <c r="M943" s="889">
        <v>0.7270833333333333</v>
      </c>
      <c r="N943" s="888"/>
      <c r="O943" s="863" t="s">
        <v>3678</v>
      </c>
      <c r="P943" s="3"/>
      <c r="R943" s="52"/>
      <c r="S943" s="52"/>
      <c r="T943" s="52"/>
      <c r="U943" s="52"/>
      <c r="V943" s="52"/>
      <c r="X943" s="864"/>
      <c r="Y943" s="864"/>
      <c r="Z943" s="864"/>
      <c r="AA943" s="864"/>
    </row>
    <row r="944" spans="1:27" hidden="1" outlineLevel="2">
      <c r="A944" s="38">
        <v>90</v>
      </c>
      <c r="B944" s="2" t="s">
        <v>2327</v>
      </c>
      <c r="C944" s="775">
        <v>33.1</v>
      </c>
      <c r="D944" s="39" t="s">
        <v>163</v>
      </c>
      <c r="E944" s="862">
        <v>43628</v>
      </c>
      <c r="F944" s="857"/>
      <c r="G944" s="886"/>
      <c r="H944" s="886"/>
      <c r="I944" s="866"/>
      <c r="J944" s="866"/>
      <c r="K944" s="887"/>
      <c r="L944" s="885"/>
      <c r="M944" s="888"/>
      <c r="N944" s="888"/>
      <c r="O944" s="863"/>
      <c r="P944" s="3"/>
      <c r="R944" s="52"/>
      <c r="S944" s="52"/>
      <c r="T944" s="52"/>
      <c r="U944" s="52"/>
      <c r="V944" s="52"/>
      <c r="X944" s="864"/>
      <c r="Y944" s="864"/>
      <c r="Z944" s="864"/>
      <c r="AA944" s="864"/>
    </row>
    <row r="945" spans="1:27" hidden="1" outlineLevel="2">
      <c r="A945" s="38">
        <v>90</v>
      </c>
      <c r="B945" s="2" t="s">
        <v>2327</v>
      </c>
      <c r="C945" s="775">
        <v>33.1</v>
      </c>
      <c r="D945" s="39" t="s">
        <v>163</v>
      </c>
      <c r="E945" s="858" t="s">
        <v>4380</v>
      </c>
      <c r="F945" s="857">
        <v>159.19999999999999</v>
      </c>
      <c r="G945" s="886"/>
      <c r="H945" s="886"/>
      <c r="I945" s="866"/>
      <c r="J945" s="866"/>
      <c r="K945" s="887"/>
      <c r="L945" s="885"/>
      <c r="M945" s="888"/>
      <c r="N945" s="889">
        <v>0.25486111111111109</v>
      </c>
      <c r="O945" s="863"/>
      <c r="P945" s="3"/>
      <c r="R945" s="52"/>
      <c r="S945" s="52"/>
      <c r="T945" s="52"/>
      <c r="U945" s="52"/>
      <c r="V945" s="52"/>
      <c r="X945" s="864"/>
      <c r="Y945" s="864"/>
      <c r="Z945" s="864"/>
      <c r="AA945" s="864"/>
    </row>
    <row r="946" spans="1:27" hidden="1" outlineLevel="2">
      <c r="A946" s="38">
        <v>90</v>
      </c>
      <c r="B946" s="2" t="s">
        <v>2327</v>
      </c>
      <c r="C946" s="775">
        <v>33.1</v>
      </c>
      <c r="D946" s="39" t="s">
        <v>163</v>
      </c>
      <c r="E946" s="858" t="s">
        <v>4482</v>
      </c>
      <c r="F946" s="857">
        <v>179</v>
      </c>
      <c r="G946" s="886">
        <v>1.4</v>
      </c>
      <c r="H946" s="886">
        <f>H943+G946</f>
        <v>14.8</v>
      </c>
      <c r="I946" s="866">
        <v>2.0833333333333332E-2</v>
      </c>
      <c r="J946" s="866">
        <f>J943+I946</f>
        <v>0.20833333333333334</v>
      </c>
      <c r="K946" s="887">
        <f t="shared" si="144"/>
        <v>1.5972222222222221E-2</v>
      </c>
      <c r="L946" s="885">
        <f t="shared" si="145"/>
        <v>4.8611111111111494E-3</v>
      </c>
      <c r="M946" s="888">
        <v>0.27083333333333331</v>
      </c>
      <c r="N946" s="888">
        <v>0.27569444444444446</v>
      </c>
      <c r="O946" s="863" t="s">
        <v>4483</v>
      </c>
      <c r="P946" s="3"/>
      <c r="R946" s="52"/>
      <c r="S946" s="52"/>
      <c r="T946" s="52"/>
      <c r="U946" s="52"/>
      <c r="V946" s="52"/>
      <c r="X946" s="864"/>
      <c r="Y946" s="864"/>
      <c r="Z946" s="864"/>
      <c r="AA946" s="864"/>
    </row>
    <row r="947" spans="1:27" hidden="1" outlineLevel="2">
      <c r="A947" s="38">
        <v>90</v>
      </c>
      <c r="B947" s="2" t="s">
        <v>2327</v>
      </c>
      <c r="C947" s="775">
        <v>33.1</v>
      </c>
      <c r="D947" s="39" t="s">
        <v>163</v>
      </c>
      <c r="E947" s="858" t="s">
        <v>4383</v>
      </c>
      <c r="F947" s="857">
        <v>183</v>
      </c>
      <c r="G947" s="886">
        <v>1.7</v>
      </c>
      <c r="H947" s="886">
        <f>H946+G947</f>
        <v>16.5</v>
      </c>
      <c r="I947" s="866">
        <v>2.4305555555555556E-2</v>
      </c>
      <c r="J947" s="866">
        <f>J946+I947</f>
        <v>0.2326388888888889</v>
      </c>
      <c r="K947" s="887">
        <f t="shared" si="144"/>
        <v>2.0833333333333315E-2</v>
      </c>
      <c r="L947" s="885">
        <f t="shared" si="145"/>
        <v>6.2499999999999778E-3</v>
      </c>
      <c r="M947" s="888">
        <v>0.29652777777777778</v>
      </c>
      <c r="N947" s="888">
        <v>0.30277777777777776</v>
      </c>
      <c r="O947" s="863" t="s">
        <v>4480</v>
      </c>
      <c r="P947" s="48"/>
      <c r="R947" s="52"/>
      <c r="S947" s="52"/>
      <c r="T947" s="52"/>
      <c r="U947" s="52"/>
      <c r="V947" s="52"/>
      <c r="X947" s="864"/>
      <c r="Y947" s="864"/>
      <c r="Z947" s="864"/>
      <c r="AA947" s="864"/>
    </row>
    <row r="948" spans="1:27" hidden="1" outlineLevel="2">
      <c r="A948" s="38">
        <v>90</v>
      </c>
      <c r="B948" s="2" t="s">
        <v>2327</v>
      </c>
      <c r="C948" s="775">
        <v>33.1</v>
      </c>
      <c r="D948" s="39" t="s">
        <v>163</v>
      </c>
      <c r="E948" s="858" t="s">
        <v>4376</v>
      </c>
      <c r="F948" s="857">
        <v>185</v>
      </c>
      <c r="G948" s="886">
        <v>0.2</v>
      </c>
      <c r="H948" s="886">
        <f>H947+G948</f>
        <v>16.7</v>
      </c>
      <c r="I948" s="866">
        <v>3.472222222222222E-3</v>
      </c>
      <c r="J948" s="866">
        <f>J947+I948</f>
        <v>0.2361111111111111</v>
      </c>
      <c r="K948" s="887">
        <f t="shared" si="144"/>
        <v>3.4722222222222099E-3</v>
      </c>
      <c r="L948" s="885"/>
      <c r="M948" s="889">
        <v>0.30624999999999997</v>
      </c>
      <c r="N948" s="888"/>
      <c r="O948" s="863"/>
      <c r="P948" s="3"/>
      <c r="R948" s="52"/>
      <c r="S948" s="52"/>
      <c r="T948" s="52"/>
      <c r="U948" s="52"/>
      <c r="V948" s="52"/>
      <c r="X948" s="864"/>
      <c r="Y948" s="864"/>
      <c r="Z948" s="864"/>
      <c r="AA948" s="864"/>
    </row>
    <row r="949" spans="1:27" hidden="1" outlineLevel="2">
      <c r="A949" s="38">
        <v>90</v>
      </c>
      <c r="B949" s="2" t="s">
        <v>2327</v>
      </c>
      <c r="C949" s="775">
        <v>33.1</v>
      </c>
      <c r="D949" s="39" t="s">
        <v>163</v>
      </c>
      <c r="E949" s="859"/>
      <c r="F949" s="792" t="s">
        <v>4484</v>
      </c>
      <c r="G949" s="875"/>
      <c r="H949" s="875"/>
      <c r="I949" s="876"/>
      <c r="J949" s="876"/>
      <c r="K949" s="877"/>
      <c r="L949" s="878"/>
      <c r="M949" s="877"/>
      <c r="N949" s="877"/>
      <c r="O949" s="879"/>
      <c r="P949" s="67"/>
      <c r="R949" s="54"/>
      <c r="S949" s="54"/>
      <c r="T949" s="54"/>
      <c r="U949" s="54"/>
      <c r="V949" s="54"/>
      <c r="X949" s="864"/>
      <c r="Y949" s="864"/>
      <c r="Z949" s="864"/>
      <c r="AA949" s="864"/>
    </row>
    <row r="950" spans="1:27" hidden="1" outlineLevel="1" collapsed="1">
      <c r="A950" s="148" t="s">
        <v>4400</v>
      </c>
      <c r="B950" s="149"/>
      <c r="C950" s="155">
        <v>33.1</v>
      </c>
      <c r="D950" s="151" t="s">
        <v>163</v>
      </c>
      <c r="E950" s="861">
        <v>43628</v>
      </c>
      <c r="F950" s="860">
        <v>11.2</v>
      </c>
      <c r="G950" s="895">
        <f>SUBTOTAL(9,G937:G948)</f>
        <v>16.7</v>
      </c>
      <c r="H950" s="891" t="s">
        <v>4008</v>
      </c>
      <c r="I950" s="892">
        <f>SUBTOTAL(9,I937:I948)</f>
        <v>0.2361111111111111</v>
      </c>
      <c r="J950" s="892"/>
      <c r="K950" s="893">
        <f>SUBTOTAL(9,K937:K948)</f>
        <v>0.19097222222222232</v>
      </c>
      <c r="L950" s="893">
        <f>SUBTOTAL(9,L937:L948)</f>
        <v>5.069444444444432E-2</v>
      </c>
      <c r="M950" s="893">
        <f>(M943-N937)+(M948-N945)</f>
        <v>0.24166666666666664</v>
      </c>
      <c r="N950" s="894" t="s">
        <v>552</v>
      </c>
      <c r="O950" s="890" t="s">
        <v>2680</v>
      </c>
      <c r="P950" s="149">
        <v>2</v>
      </c>
      <c r="R950" s="55">
        <f>SUM(R936:R949)</f>
        <v>0</v>
      </c>
      <c r="S950" s="55">
        <f>SUM(S936:S949)</f>
        <v>300</v>
      </c>
      <c r="T950" s="55">
        <f>SUM(T936:T949)</f>
        <v>0</v>
      </c>
      <c r="U950" s="55">
        <f>SUM(U936:U949)</f>
        <v>0</v>
      </c>
      <c r="V950" s="55">
        <f>SUM(V936:V949)</f>
        <v>300</v>
      </c>
      <c r="X950" s="864"/>
      <c r="Y950" s="864"/>
      <c r="Z950" s="864"/>
      <c r="AA950" s="864"/>
    </row>
    <row r="951" spans="1:27" hidden="1" outlineLevel="2">
      <c r="A951" s="38">
        <v>92</v>
      </c>
      <c r="B951" s="853" t="s">
        <v>2327</v>
      </c>
      <c r="C951" s="38">
        <v>34</v>
      </c>
      <c r="D951" s="39" t="s">
        <v>789</v>
      </c>
      <c r="E951" s="117"/>
      <c r="F951" s="69"/>
      <c r="G951" s="58"/>
      <c r="H951" s="58"/>
      <c r="I951" s="59"/>
      <c r="J951" s="59"/>
      <c r="K951" s="60"/>
      <c r="L951" s="61"/>
      <c r="M951" s="60"/>
      <c r="N951" s="60"/>
      <c r="O951" s="68"/>
      <c r="P951" s="68"/>
      <c r="R951" s="47"/>
      <c r="S951" s="47"/>
      <c r="T951" s="47"/>
      <c r="U951" s="47"/>
      <c r="V951" s="47"/>
    </row>
    <row r="952" spans="1:27" hidden="1" outlineLevel="1" collapsed="1">
      <c r="A952" s="148" t="s">
        <v>4401</v>
      </c>
      <c r="B952" s="149"/>
      <c r="C952" s="150">
        <v>34</v>
      </c>
      <c r="D952" s="151" t="s">
        <v>789</v>
      </c>
      <c r="E952" s="152" t="s">
        <v>789</v>
      </c>
      <c r="F952" s="748"/>
      <c r="G952" s="748"/>
      <c r="H952" s="748"/>
      <c r="I952" s="748"/>
      <c r="J952" s="748"/>
      <c r="K952" s="748"/>
      <c r="L952" s="748"/>
      <c r="M952" s="748"/>
      <c r="N952" s="748"/>
      <c r="O952" s="149" t="s">
        <v>789</v>
      </c>
      <c r="P952" s="149"/>
      <c r="R952" s="55">
        <f>SUM(R951:R951)</f>
        <v>0</v>
      </c>
      <c r="S952" s="55">
        <f>SUM(S951:S951)</f>
        <v>0</v>
      </c>
      <c r="T952" s="55">
        <f>SUM(T951:T951)</f>
        <v>0</v>
      </c>
      <c r="U952" s="55">
        <f>SUM(U951:U951)</f>
        <v>0</v>
      </c>
      <c r="V952" s="55">
        <f>SUM(V951:V951)</f>
        <v>0</v>
      </c>
    </row>
    <row r="953" spans="1:27" hidden="1" outlineLevel="2">
      <c r="A953" s="38">
        <v>93</v>
      </c>
      <c r="B953" s="2" t="s">
        <v>2327</v>
      </c>
      <c r="C953" s="775">
        <v>35.1</v>
      </c>
      <c r="D953" s="39" t="s">
        <v>4372</v>
      </c>
      <c r="E953" s="772">
        <v>43627</v>
      </c>
      <c r="F953" s="111" t="s">
        <v>4471</v>
      </c>
      <c r="G953" s="58"/>
      <c r="H953" s="58"/>
      <c r="I953" s="59"/>
      <c r="J953" s="59"/>
      <c r="K953" s="60"/>
      <c r="L953" s="61"/>
      <c r="M953" s="60"/>
      <c r="N953" s="60"/>
      <c r="O953" s="68"/>
      <c r="P953" s="68"/>
      <c r="R953" s="47"/>
      <c r="S953" s="47"/>
      <c r="T953" s="47"/>
      <c r="U953" s="47"/>
      <c r="V953" s="47"/>
    </row>
    <row r="954" spans="1:27" hidden="1" outlineLevel="2">
      <c r="A954" s="38">
        <v>93</v>
      </c>
      <c r="B954" s="2" t="s">
        <v>2327</v>
      </c>
      <c r="C954" s="775">
        <v>35.1</v>
      </c>
      <c r="D954" s="39" t="s">
        <v>166</v>
      </c>
      <c r="E954" s="118"/>
      <c r="F954" s="112" t="s">
        <v>4624</v>
      </c>
      <c r="G954" s="63"/>
      <c r="H954" s="63"/>
      <c r="I954" s="64"/>
      <c r="J954" s="64"/>
      <c r="K954" s="65"/>
      <c r="L954" s="66"/>
      <c r="M954" s="65"/>
      <c r="N954" s="65"/>
      <c r="O954" s="67"/>
      <c r="P954" s="67"/>
      <c r="R954" s="52">
        <v>3298</v>
      </c>
      <c r="S954" s="52">
        <v>2170</v>
      </c>
      <c r="T954" s="52"/>
      <c r="U954" s="52"/>
      <c r="V954" s="52">
        <f>SUM(R954:U954)</f>
        <v>5468</v>
      </c>
    </row>
    <row r="955" spans="1:27" hidden="1" outlineLevel="2">
      <c r="A955" s="38">
        <v>93</v>
      </c>
      <c r="B955" s="2" t="s">
        <v>2327</v>
      </c>
      <c r="C955" s="775">
        <v>35.1</v>
      </c>
      <c r="D955" s="39" t="s">
        <v>166</v>
      </c>
      <c r="E955" s="53" t="s">
        <v>4474</v>
      </c>
      <c r="F955" s="49">
        <v>264.7</v>
      </c>
      <c r="G955" s="141"/>
      <c r="H955" s="141">
        <v>0</v>
      </c>
      <c r="I955" s="50"/>
      <c r="J955" s="50">
        <v>0</v>
      </c>
      <c r="K955" s="139"/>
      <c r="L955" s="140"/>
      <c r="M955" s="143"/>
      <c r="N955" s="144">
        <v>0.3972222222222222</v>
      </c>
      <c r="O955" s="3"/>
      <c r="P955" s="3"/>
      <c r="R955" s="52"/>
      <c r="S955" s="52"/>
      <c r="T955" s="52"/>
      <c r="U955" s="52"/>
      <c r="V955" s="52"/>
    </row>
    <row r="956" spans="1:27" hidden="1" outlineLevel="2">
      <c r="A956" s="38">
        <v>93</v>
      </c>
      <c r="B956" s="2" t="s">
        <v>2327</v>
      </c>
      <c r="C956" s="775">
        <v>35.1</v>
      </c>
      <c r="D956" s="39" t="s">
        <v>166</v>
      </c>
      <c r="E956" s="53" t="s">
        <v>4370</v>
      </c>
      <c r="F956" s="49">
        <v>256.3</v>
      </c>
      <c r="G956" s="141">
        <v>1.4</v>
      </c>
      <c r="H956" s="141">
        <f>H955+G956</f>
        <v>1.4</v>
      </c>
      <c r="I956" s="50">
        <v>2.0833333333333332E-2</v>
      </c>
      <c r="J956" s="50">
        <f>J955+I956</f>
        <v>2.0833333333333332E-2</v>
      </c>
      <c r="K956" s="142">
        <f>M956-N955</f>
        <v>2.6388888888888906E-2</v>
      </c>
      <c r="L956" s="140">
        <f>N956-M956</f>
        <v>8.3333333333333592E-3</v>
      </c>
      <c r="M956" s="143">
        <v>0.4236111111111111</v>
      </c>
      <c r="N956" s="143">
        <v>0.43194444444444446</v>
      </c>
      <c r="O956" s="3" t="s">
        <v>4371</v>
      </c>
      <c r="P956" s="3"/>
      <c r="R956" s="52"/>
      <c r="S956" s="52"/>
      <c r="T956" s="52"/>
      <c r="U956" s="52"/>
      <c r="V956" s="52"/>
    </row>
    <row r="957" spans="1:27" hidden="1" outlineLevel="2">
      <c r="A957" s="38">
        <v>93</v>
      </c>
      <c r="B957" s="2" t="s">
        <v>2327</v>
      </c>
      <c r="C957" s="775">
        <v>35.1</v>
      </c>
      <c r="D957" s="39" t="s">
        <v>166</v>
      </c>
      <c r="E957" s="53" t="s">
        <v>4475</v>
      </c>
      <c r="F957" s="49">
        <v>243</v>
      </c>
      <c r="G957" s="141">
        <v>1.6</v>
      </c>
      <c r="H957" s="141">
        <f>H956+G957</f>
        <v>3</v>
      </c>
      <c r="I957" s="50">
        <v>2.4305555555555556E-2</v>
      </c>
      <c r="J957" s="50">
        <f>J956+I957</f>
        <v>4.5138888888888888E-2</v>
      </c>
      <c r="K957" s="142">
        <f>M957-N956</f>
        <v>1.9444444444444431E-2</v>
      </c>
      <c r="L957" s="140">
        <f>N957-M957</f>
        <v>0</v>
      </c>
      <c r="M957" s="143">
        <v>0.4513888888888889</v>
      </c>
      <c r="N957" s="143">
        <v>0.4513888888888889</v>
      </c>
      <c r="O957" s="3"/>
      <c r="P957" s="3"/>
      <c r="R957" s="52"/>
      <c r="S957" s="52"/>
      <c r="T957" s="52"/>
      <c r="U957" s="52"/>
      <c r="V957" s="52"/>
    </row>
    <row r="958" spans="1:27" hidden="1" outlineLevel="2">
      <c r="A958" s="38">
        <v>93</v>
      </c>
      <c r="B958" s="2" t="s">
        <v>2327</v>
      </c>
      <c r="C958" s="775">
        <v>35.1</v>
      </c>
      <c r="D958" s="39" t="s">
        <v>166</v>
      </c>
      <c r="E958" s="53" t="s">
        <v>4373</v>
      </c>
      <c r="F958" s="49">
        <v>229</v>
      </c>
      <c r="G958" s="141">
        <v>1.6</v>
      </c>
      <c r="H958" s="141">
        <f>H957+G958</f>
        <v>4.5999999999999996</v>
      </c>
      <c r="I958" s="50">
        <v>2.4305555555555556E-2</v>
      </c>
      <c r="J958" s="50">
        <f>J957+I958</f>
        <v>6.9444444444444448E-2</v>
      </c>
      <c r="K958" s="142">
        <f>M958-N957</f>
        <v>1.8749999999999989E-2</v>
      </c>
      <c r="L958" s="140">
        <f>N958-M958</f>
        <v>6.9444444444449749E-4</v>
      </c>
      <c r="M958" s="143">
        <v>0.47013888888888888</v>
      </c>
      <c r="N958" s="143">
        <v>0.47083333333333338</v>
      </c>
      <c r="O958" s="3"/>
      <c r="P958" s="3"/>
      <c r="R958" s="52"/>
      <c r="S958" s="52"/>
      <c r="T958" s="52"/>
      <c r="U958" s="52"/>
      <c r="V958" s="52"/>
    </row>
    <row r="959" spans="1:27" hidden="1" outlineLevel="2">
      <c r="A959" s="38">
        <v>93</v>
      </c>
      <c r="B959" s="2" t="s">
        <v>2100</v>
      </c>
      <c r="C959" s="775">
        <v>35.1</v>
      </c>
      <c r="D959" s="39" t="s">
        <v>166</v>
      </c>
      <c r="E959" s="53" t="s">
        <v>4369</v>
      </c>
      <c r="F959" s="49">
        <v>227.5</v>
      </c>
      <c r="G959" s="141">
        <v>0.3</v>
      </c>
      <c r="H959" s="141">
        <f>H958+G959</f>
        <v>4.8999999999999995</v>
      </c>
      <c r="I959" s="50">
        <v>6.9444444444444441E-3</v>
      </c>
      <c r="J959" s="50">
        <f>J958+I959</f>
        <v>7.6388888888888895E-2</v>
      </c>
      <c r="K959" s="142">
        <f>M959-N958</f>
        <v>5.5555555555555358E-3</v>
      </c>
      <c r="L959" s="140"/>
      <c r="M959" s="144">
        <v>0.47638888888888892</v>
      </c>
      <c r="N959" s="143"/>
      <c r="O959" s="3" t="s">
        <v>4477</v>
      </c>
      <c r="P959" s="3"/>
      <c r="R959" s="52"/>
      <c r="S959" s="52"/>
      <c r="T959" s="52"/>
      <c r="U959" s="52"/>
      <c r="V959" s="52"/>
    </row>
    <row r="960" spans="1:27" hidden="1" outlineLevel="2">
      <c r="A960" s="38">
        <v>93</v>
      </c>
      <c r="B960" s="2" t="s">
        <v>2327</v>
      </c>
      <c r="C960" s="775">
        <v>35.1</v>
      </c>
      <c r="D960" s="39" t="s">
        <v>166</v>
      </c>
      <c r="E960" s="53" t="s">
        <v>4369</v>
      </c>
      <c r="F960" s="49"/>
      <c r="G960" s="141"/>
      <c r="H960" s="141"/>
      <c r="I960" s="50"/>
      <c r="J960" s="50"/>
      <c r="K960" s="142"/>
      <c r="L960" s="140"/>
      <c r="M960" s="143"/>
      <c r="N960" s="144">
        <v>0.4993055555555555</v>
      </c>
      <c r="O960" s="3"/>
      <c r="P960" s="3"/>
      <c r="R960" s="52"/>
      <c r="S960" s="52"/>
      <c r="T960" s="52"/>
      <c r="U960" s="52"/>
      <c r="V960" s="52"/>
    </row>
    <row r="961" spans="1:22" hidden="1" outlineLevel="2">
      <c r="A961" s="38">
        <v>93</v>
      </c>
      <c r="B961" s="2" t="s">
        <v>2100</v>
      </c>
      <c r="C961" s="775">
        <v>35.1</v>
      </c>
      <c r="D961" s="39" t="s">
        <v>166</v>
      </c>
      <c r="E961" s="53" t="s">
        <v>4473</v>
      </c>
      <c r="F961" s="49">
        <v>230.5</v>
      </c>
      <c r="G961" s="141">
        <v>0.2</v>
      </c>
      <c r="H961" s="141">
        <f>H959+G961</f>
        <v>5.0999999999999996</v>
      </c>
      <c r="I961" s="50">
        <v>3.472222222222222E-3</v>
      </c>
      <c r="J961" s="50">
        <f>J959+I961</f>
        <v>7.9861111111111119E-2</v>
      </c>
      <c r="K961" s="142">
        <f>M961-N960</f>
        <v>4.1666666666667074E-3</v>
      </c>
      <c r="L961" s="140">
        <f>N961-M961</f>
        <v>1.388888888888884E-3</v>
      </c>
      <c r="M961" s="143">
        <v>0.50347222222222221</v>
      </c>
      <c r="N961" s="143">
        <v>0.50486111111111109</v>
      </c>
      <c r="O961" s="3"/>
      <c r="P961" s="3"/>
      <c r="R961" s="52"/>
      <c r="S961" s="52"/>
      <c r="T961" s="52"/>
      <c r="U961" s="52"/>
      <c r="V961" s="52"/>
    </row>
    <row r="962" spans="1:22" hidden="1" outlineLevel="2">
      <c r="A962" s="38">
        <v>93</v>
      </c>
      <c r="B962" s="2" t="s">
        <v>2327</v>
      </c>
      <c r="C962" s="775">
        <v>35.1</v>
      </c>
      <c r="D962" s="39" t="s">
        <v>166</v>
      </c>
      <c r="E962" s="53" t="s">
        <v>4476</v>
      </c>
      <c r="F962" s="49">
        <v>229.1</v>
      </c>
      <c r="G962" s="141">
        <v>0.8</v>
      </c>
      <c r="H962" s="141">
        <f>H961+G962</f>
        <v>5.8999999999999995</v>
      </c>
      <c r="I962" s="50">
        <v>1.7361111111111112E-2</v>
      </c>
      <c r="J962" s="50">
        <f>J961+I962</f>
        <v>9.7222222222222238E-2</v>
      </c>
      <c r="K962" s="142">
        <f>M962-N961</f>
        <v>1.5972222222222276E-2</v>
      </c>
      <c r="L962" s="140"/>
      <c r="M962" s="144">
        <v>0.52083333333333337</v>
      </c>
      <c r="N962" s="143"/>
      <c r="O962" s="3"/>
      <c r="P962" s="3"/>
      <c r="R962" s="52"/>
      <c r="S962" s="52"/>
      <c r="T962" s="52"/>
      <c r="U962" s="52"/>
      <c r="V962" s="52"/>
    </row>
    <row r="963" spans="1:22" hidden="1" outlineLevel="2">
      <c r="A963" s="38">
        <v>93</v>
      </c>
      <c r="B963" s="2" t="s">
        <v>2327</v>
      </c>
      <c r="C963" s="775">
        <v>35.1</v>
      </c>
      <c r="D963" s="39" t="s">
        <v>166</v>
      </c>
      <c r="E963" s="117"/>
      <c r="F963" s="793" t="s">
        <v>4581</v>
      </c>
      <c r="G963" s="58"/>
      <c r="H963" s="58"/>
      <c r="I963" s="59"/>
      <c r="J963" s="59"/>
      <c r="K963" s="60"/>
      <c r="L963" s="61"/>
      <c r="M963" s="60"/>
      <c r="N963" s="60"/>
      <c r="O963" s="62"/>
      <c r="P963" s="62"/>
      <c r="R963" s="52"/>
      <c r="S963" s="52"/>
      <c r="T963" s="52"/>
      <c r="U963" s="52"/>
      <c r="V963" s="52">
        <f>SUM(R963:U963)</f>
        <v>0</v>
      </c>
    </row>
    <row r="964" spans="1:22" hidden="1" outlineLevel="1" collapsed="1">
      <c r="A964" s="148" t="s">
        <v>4402</v>
      </c>
      <c r="B964" s="149"/>
      <c r="C964" s="155">
        <v>35.1</v>
      </c>
      <c r="D964" s="151" t="s">
        <v>166</v>
      </c>
      <c r="E964" s="753">
        <v>43627</v>
      </c>
      <c r="F964" s="748"/>
      <c r="G964" s="749">
        <f>SUBTOTAL(9,G955:G962)</f>
        <v>5.8999999999999995</v>
      </c>
      <c r="H964" s="155" t="s">
        <v>4008</v>
      </c>
      <c r="I964" s="156">
        <f>SUBTOTAL(9,I955:I962)</f>
        <v>9.7222222222222238E-2</v>
      </c>
      <c r="J964" s="156"/>
      <c r="K964" s="157">
        <f>SUBTOTAL(9,K955:K962)</f>
        <v>9.0277777777777846E-2</v>
      </c>
      <c r="L964" s="157">
        <f>SUBTOTAL(9,L955:L962)</f>
        <v>1.0416666666666741E-2</v>
      </c>
      <c r="M964" s="157">
        <f>(M959-N955)+(M962-N960)</f>
        <v>0.10069444444444459</v>
      </c>
      <c r="N964" s="158" t="s">
        <v>552</v>
      </c>
      <c r="O964" s="149" t="s">
        <v>4472</v>
      </c>
      <c r="P964" s="149">
        <v>1</v>
      </c>
      <c r="R964" s="55">
        <f>SUM(R953:R963)</f>
        <v>3298</v>
      </c>
      <c r="S964" s="55">
        <f>SUM(S953:S963)</f>
        <v>2170</v>
      </c>
      <c r="T964" s="55">
        <f>SUM(T953:T963)</f>
        <v>0</v>
      </c>
      <c r="U964" s="55">
        <f>SUM(U953:U963)</f>
        <v>0</v>
      </c>
      <c r="V964" s="55">
        <f>SUM(V953:V963)</f>
        <v>5468</v>
      </c>
    </row>
    <row r="965" spans="1:22" collapsed="1">
      <c r="A965" s="70"/>
      <c r="B965" s="14" t="s">
        <v>2327</v>
      </c>
      <c r="C965" s="14">
        <v>41</v>
      </c>
      <c r="D965" s="6" t="s">
        <v>2100</v>
      </c>
      <c r="E965" s="159">
        <v>342.1</v>
      </c>
      <c r="F965" s="109" t="s">
        <v>1497</v>
      </c>
      <c r="G965" s="147">
        <f>SUBTOTAL(9,G631:G964)</f>
        <v>364.99999999999994</v>
      </c>
      <c r="H965" s="147"/>
      <c r="I965" s="71">
        <f>SUBTOTAL(9,I631:I964)</f>
        <v>5.0659722222222223</v>
      </c>
      <c r="J965" s="72"/>
      <c r="K965" s="145">
        <f>SUBTOTAL(9,K631:K964)</f>
        <v>4.8006944444444448</v>
      </c>
      <c r="L965" s="145">
        <f>SUBTOTAL(9,L631:L964)</f>
        <v>0.36180555555555549</v>
      </c>
      <c r="M965" s="145">
        <f>K965+L965</f>
        <v>5.1625000000000005</v>
      </c>
      <c r="N965" s="146" t="s">
        <v>552</v>
      </c>
      <c r="O965" s="5">
        <f>COUNTA(O647,O656,O666,O677,O689,O697,O706,O714,O722,O731,O741,O754,O764,O777,O790,O799,O809,O818,O826,O837,O851,O865,O876,O886,O895,O903,O916,O925,O935,O950,O964)</f>
        <v>31</v>
      </c>
      <c r="P965" s="5"/>
      <c r="R965" s="55">
        <f>SUM(R631:R950)/2</f>
        <v>50376</v>
      </c>
      <c r="S965" s="55">
        <f>SUM(S631:S950)/2</f>
        <v>3000</v>
      </c>
      <c r="T965" s="55">
        <f>SUM(T631:T950)/2</f>
        <v>19030</v>
      </c>
      <c r="U965" s="55">
        <f>SUM(U631:U950)/2</f>
        <v>48420</v>
      </c>
      <c r="V965" s="55">
        <f>SUM(V631:V950)/2</f>
        <v>120826</v>
      </c>
    </row>
    <row r="966" spans="1:22" hidden="1" outlineLevel="2">
      <c r="A966" s="38">
        <v>97</v>
      </c>
      <c r="B966" s="2"/>
      <c r="C966" s="38">
        <v>1</v>
      </c>
      <c r="D966" s="39" t="s">
        <v>2333</v>
      </c>
      <c r="E966" s="117" t="s">
        <v>2811</v>
      </c>
      <c r="F966" s="111" t="s">
        <v>2815</v>
      </c>
      <c r="G966" s="58"/>
      <c r="H966" s="58"/>
      <c r="I966" s="59"/>
      <c r="J966" s="59"/>
      <c r="K966" s="60"/>
      <c r="L966" s="61"/>
      <c r="M966" s="60"/>
      <c r="N966" s="60"/>
      <c r="O966" s="68"/>
      <c r="P966" s="68"/>
      <c r="R966" s="47"/>
      <c r="S966" s="47"/>
      <c r="T966" s="47"/>
      <c r="U966" s="47"/>
      <c r="V966" s="47"/>
    </row>
    <row r="967" spans="1:22" hidden="1" outlineLevel="2">
      <c r="A967" s="38">
        <v>97</v>
      </c>
      <c r="B967" s="2" t="s">
        <v>2101</v>
      </c>
      <c r="C967" s="38">
        <v>1</v>
      </c>
      <c r="D967" s="39" t="s">
        <v>2333</v>
      </c>
      <c r="E967" s="118" t="s">
        <v>2108</v>
      </c>
      <c r="F967" s="112" t="s">
        <v>2814</v>
      </c>
      <c r="G967" s="63"/>
      <c r="H967" s="63"/>
      <c r="I967" s="64"/>
      <c r="J967" s="64"/>
      <c r="K967" s="65"/>
      <c r="L967" s="66"/>
      <c r="M967" s="65"/>
      <c r="N967" s="65"/>
      <c r="O967" s="67"/>
      <c r="P967" s="67"/>
      <c r="R967" s="52">
        <v>2428</v>
      </c>
      <c r="S967" s="52">
        <v>720</v>
      </c>
      <c r="T967" s="52"/>
      <c r="U967" s="52"/>
      <c r="V967" s="52">
        <f>SUM(R967:U967)</f>
        <v>3148</v>
      </c>
    </row>
    <row r="968" spans="1:22" hidden="1" outlineLevel="2">
      <c r="A968" s="38">
        <v>97</v>
      </c>
      <c r="B968" s="2" t="s">
        <v>2101</v>
      </c>
      <c r="C968" s="38">
        <v>1</v>
      </c>
      <c r="D968" s="39" t="s">
        <v>2333</v>
      </c>
      <c r="E968" s="53" t="s">
        <v>2768</v>
      </c>
      <c r="F968" s="171">
        <v>49</v>
      </c>
      <c r="G968" s="141"/>
      <c r="H968" s="141">
        <v>0</v>
      </c>
      <c r="I968" s="50"/>
      <c r="J968" s="50">
        <v>0</v>
      </c>
      <c r="K968" s="139"/>
      <c r="L968" s="140"/>
      <c r="M968" s="143"/>
      <c r="N968" s="144">
        <v>0.46458333333333335</v>
      </c>
      <c r="O968" s="3"/>
      <c r="P968" s="3"/>
      <c r="R968" s="52"/>
      <c r="S968" s="52"/>
      <c r="T968" s="52"/>
      <c r="U968" s="52"/>
      <c r="V968" s="52"/>
    </row>
    <row r="969" spans="1:22" hidden="1" outlineLevel="2">
      <c r="A969" s="38">
        <v>97</v>
      </c>
      <c r="B969" s="2" t="s">
        <v>2101</v>
      </c>
      <c r="C969" s="38">
        <v>1</v>
      </c>
      <c r="D969" s="39" t="s">
        <v>2333</v>
      </c>
      <c r="E969" s="53" t="s">
        <v>2769</v>
      </c>
      <c r="F969" s="171">
        <v>40.4</v>
      </c>
      <c r="G969" s="141">
        <v>3.6</v>
      </c>
      <c r="H969" s="141">
        <f>H968+G969</f>
        <v>3.6</v>
      </c>
      <c r="I969" s="50">
        <v>3.4722222222222224E-2</v>
      </c>
      <c r="J969" s="50">
        <f>J968+I969</f>
        <v>3.4722222222222224E-2</v>
      </c>
      <c r="K969" s="142">
        <f>M969-N968</f>
        <v>4.0277777777777746E-2</v>
      </c>
      <c r="L969" s="140">
        <f>N969-M969</f>
        <v>0</v>
      </c>
      <c r="M969" s="143">
        <v>0.50486111111111109</v>
      </c>
      <c r="N969" s="143">
        <v>0.50486111111111109</v>
      </c>
      <c r="O969" s="3"/>
      <c r="P969" s="3"/>
      <c r="R969" s="52"/>
      <c r="S969" s="52"/>
      <c r="T969" s="52"/>
      <c r="U969" s="52"/>
      <c r="V969" s="52"/>
    </row>
    <row r="970" spans="1:22" hidden="1" outlineLevel="2">
      <c r="A970" s="38">
        <v>97</v>
      </c>
      <c r="B970" s="2" t="s">
        <v>2101</v>
      </c>
      <c r="C970" s="38">
        <v>1</v>
      </c>
      <c r="D970" s="39" t="s">
        <v>2333</v>
      </c>
      <c r="E970" s="53" t="s">
        <v>2770</v>
      </c>
      <c r="F970" s="171">
        <v>29.3</v>
      </c>
      <c r="G970" s="141">
        <v>5.3</v>
      </c>
      <c r="H970" s="141">
        <f>H969+G970</f>
        <v>8.9</v>
      </c>
      <c r="I970" s="50">
        <v>5.5555555555555552E-2</v>
      </c>
      <c r="J970" s="50">
        <f>J969+I970</f>
        <v>9.0277777777777776E-2</v>
      </c>
      <c r="K970" s="142">
        <f>M970-N969</f>
        <v>5.6250000000000022E-2</v>
      </c>
      <c r="L970" s="140">
        <f>N970-M970</f>
        <v>0</v>
      </c>
      <c r="M970" s="143">
        <v>0.56111111111111112</v>
      </c>
      <c r="N970" s="143">
        <v>0.56111111111111112</v>
      </c>
      <c r="O970" s="3"/>
      <c r="P970" s="3"/>
      <c r="R970" s="52"/>
      <c r="S970" s="52"/>
      <c r="T970" s="52"/>
      <c r="U970" s="52"/>
      <c r="V970" s="52"/>
    </row>
    <row r="971" spans="1:22" hidden="1" outlineLevel="2">
      <c r="A971" s="38">
        <v>97</v>
      </c>
      <c r="B971" s="2" t="s">
        <v>2101</v>
      </c>
      <c r="C971" s="38">
        <v>1</v>
      </c>
      <c r="D971" s="39" t="s">
        <v>2333</v>
      </c>
      <c r="E971" s="53" t="s">
        <v>2785</v>
      </c>
      <c r="F971" s="171">
        <v>182.8</v>
      </c>
      <c r="G971" s="141">
        <v>2.2999999999999998</v>
      </c>
      <c r="H971" s="141">
        <f>H970+G971</f>
        <v>11.2</v>
      </c>
      <c r="I971" s="50">
        <v>2.7777777777777776E-2</v>
      </c>
      <c r="J971" s="50">
        <f>J970+I971</f>
        <v>0.11805555555555555</v>
      </c>
      <c r="K971" s="142">
        <f>M971-N970</f>
        <v>3.1944444444444442E-2</v>
      </c>
      <c r="L971" s="140">
        <f>N971-M971</f>
        <v>3.4722222222222099E-3</v>
      </c>
      <c r="M971" s="143">
        <v>0.59305555555555556</v>
      </c>
      <c r="N971" s="143">
        <v>0.59652777777777777</v>
      </c>
      <c r="O971" s="3" t="s">
        <v>1396</v>
      </c>
      <c r="P971" s="3"/>
      <c r="R971" s="52"/>
      <c r="S971" s="52"/>
      <c r="T971" s="52"/>
      <c r="U971" s="52"/>
      <c r="V971" s="52"/>
    </row>
    <row r="972" spans="1:22" hidden="1" outlineLevel="2">
      <c r="A972" s="38">
        <v>97</v>
      </c>
      <c r="B972" s="2" t="s">
        <v>2101</v>
      </c>
      <c r="C972" s="38">
        <v>1</v>
      </c>
      <c r="D972" s="39" t="s">
        <v>2333</v>
      </c>
      <c r="E972" s="53" t="s">
        <v>2771</v>
      </c>
      <c r="F972" s="171">
        <v>166</v>
      </c>
      <c r="G972" s="141">
        <v>4.0999999999999996</v>
      </c>
      <c r="H972" s="141">
        <f>H971+G972</f>
        <v>15.299999999999999</v>
      </c>
      <c r="I972" s="50">
        <v>6.9444444444444434E-2</v>
      </c>
      <c r="J972" s="50">
        <f>J971+I972</f>
        <v>0.1875</v>
      </c>
      <c r="K972" s="142">
        <f>M972-N971</f>
        <v>7.0138888888888862E-2</v>
      </c>
      <c r="L972" s="140">
        <f>N972-M972</f>
        <v>0</v>
      </c>
      <c r="M972" s="143">
        <v>0.66666666666666663</v>
      </c>
      <c r="N972" s="143">
        <v>0.66666666666666663</v>
      </c>
      <c r="O972" s="3" t="s">
        <v>547</v>
      </c>
      <c r="P972" s="3"/>
      <c r="R972" s="52"/>
      <c r="S972" s="52"/>
      <c r="T972" s="52"/>
      <c r="U972" s="52"/>
      <c r="V972" s="52"/>
    </row>
    <row r="973" spans="1:22" hidden="1" outlineLevel="2">
      <c r="A973" s="38">
        <v>97</v>
      </c>
      <c r="B973" s="2" t="s">
        <v>2101</v>
      </c>
      <c r="C973" s="38">
        <v>1</v>
      </c>
      <c r="D973" s="39" t="s">
        <v>2333</v>
      </c>
      <c r="E973" s="53" t="s">
        <v>2772</v>
      </c>
      <c r="F973" s="171">
        <v>16.149999999999999</v>
      </c>
      <c r="G973" s="141">
        <v>1.3</v>
      </c>
      <c r="H973" s="141">
        <f>H972+G973</f>
        <v>16.599999999999998</v>
      </c>
      <c r="I973" s="50">
        <v>1.3888888888888888E-2</v>
      </c>
      <c r="J973" s="50">
        <f>J972+I973</f>
        <v>0.2013888888888889</v>
      </c>
      <c r="K973" s="142">
        <f>M973-N972</f>
        <v>1.6666666666666607E-2</v>
      </c>
      <c r="L973" s="140"/>
      <c r="M973" s="144">
        <v>0.68333333333333324</v>
      </c>
      <c r="N973" s="143"/>
      <c r="O973" s="3" t="s">
        <v>2819</v>
      </c>
      <c r="P973" s="3"/>
      <c r="R973" s="52"/>
      <c r="S973" s="52"/>
      <c r="T973" s="52"/>
      <c r="U973" s="52"/>
      <c r="V973" s="52"/>
    </row>
    <row r="974" spans="1:22" hidden="1" outlineLevel="2">
      <c r="A974" s="38">
        <v>97</v>
      </c>
      <c r="B974" s="2" t="s">
        <v>2101</v>
      </c>
      <c r="C974" s="38">
        <v>1</v>
      </c>
      <c r="D974" s="39" t="s">
        <v>2333</v>
      </c>
      <c r="E974" s="118" t="s">
        <v>2812</v>
      </c>
      <c r="F974" s="112"/>
      <c r="G974" s="63"/>
      <c r="H974" s="63"/>
      <c r="I974" s="64"/>
      <c r="J974" s="64"/>
      <c r="K974" s="65"/>
      <c r="L974" s="66"/>
      <c r="M974" s="65"/>
      <c r="N974" s="65"/>
      <c r="O974" s="67"/>
      <c r="P974" s="67"/>
      <c r="R974" s="54"/>
      <c r="S974" s="54"/>
      <c r="T974" s="54"/>
      <c r="U974" s="54"/>
      <c r="V974" s="54"/>
    </row>
    <row r="975" spans="1:22" hidden="1" outlineLevel="1" collapsed="1">
      <c r="A975" s="148" t="s">
        <v>2331</v>
      </c>
      <c r="B975" s="149"/>
      <c r="C975" s="150">
        <v>1</v>
      </c>
      <c r="D975" s="151" t="s">
        <v>2333</v>
      </c>
      <c r="E975" s="152" t="s">
        <v>2828</v>
      </c>
      <c r="F975" s="153" t="s">
        <v>2572</v>
      </c>
      <c r="G975" s="154">
        <f>SUBTOTAL(9,G966:G974)</f>
        <v>16.599999999999998</v>
      </c>
      <c r="H975" s="154"/>
      <c r="I975" s="156">
        <f>SUBTOTAL(9,I968:I973)</f>
        <v>0.2013888888888889</v>
      </c>
      <c r="J975" s="156"/>
      <c r="K975" s="157">
        <f>SUBTOTAL(9,K968:K973)</f>
        <v>0.21527777777777768</v>
      </c>
      <c r="L975" s="157">
        <f>SUBTOTAL(9,L968:L973)</f>
        <v>3.4722222222222099E-3</v>
      </c>
      <c r="M975" s="157">
        <f>M973-N968</f>
        <v>0.21874999999999989</v>
      </c>
      <c r="N975" s="722" t="s">
        <v>552</v>
      </c>
      <c r="O975" s="149" t="s">
        <v>2816</v>
      </c>
      <c r="P975" s="149">
        <v>2</v>
      </c>
      <c r="R975" s="55">
        <f>SUM(R966:R973)</f>
        <v>2428</v>
      </c>
      <c r="S975" s="55">
        <f>SUM(S966:S973)</f>
        <v>720</v>
      </c>
      <c r="T975" s="55">
        <f>SUM(T966:T973)</f>
        <v>0</v>
      </c>
      <c r="U975" s="55">
        <f>SUM(U966:U973)</f>
        <v>0</v>
      </c>
      <c r="V975" s="55">
        <f>SUM(V966:V973)</f>
        <v>3148</v>
      </c>
    </row>
    <row r="976" spans="1:22" hidden="1" outlineLevel="2">
      <c r="A976" s="38">
        <v>98</v>
      </c>
      <c r="B976" s="2" t="s">
        <v>2101</v>
      </c>
      <c r="C976" s="38">
        <v>2</v>
      </c>
      <c r="D976" s="39" t="s">
        <v>172</v>
      </c>
      <c r="E976" s="117" t="s">
        <v>3596</v>
      </c>
      <c r="F976" s="117" t="s">
        <v>2813</v>
      </c>
      <c r="G976" s="58"/>
      <c r="H976" s="58"/>
      <c r="I976" s="59"/>
      <c r="J976" s="59"/>
      <c r="K976" s="60"/>
      <c r="L976" s="61"/>
      <c r="M976" s="60"/>
      <c r="N976" s="60"/>
      <c r="O976" s="68"/>
      <c r="P976" s="68"/>
      <c r="R976" s="47"/>
      <c r="S976" s="47"/>
      <c r="T976" s="47"/>
      <c r="U976" s="47"/>
      <c r="V976" s="47"/>
    </row>
    <row r="977" spans="1:22" hidden="1" outlineLevel="2">
      <c r="A977" s="38">
        <v>98</v>
      </c>
      <c r="B977" s="2" t="s">
        <v>2101</v>
      </c>
      <c r="C977" s="38">
        <v>2</v>
      </c>
      <c r="D977" s="39" t="s">
        <v>172</v>
      </c>
      <c r="E977" s="53" t="s">
        <v>2772</v>
      </c>
      <c r="F977" s="171">
        <v>44.6</v>
      </c>
      <c r="G977" s="141" t="s">
        <v>3546</v>
      </c>
      <c r="H977" s="141">
        <v>0</v>
      </c>
      <c r="I977" s="50" t="s">
        <v>3548</v>
      </c>
      <c r="J977" s="50">
        <v>0</v>
      </c>
      <c r="K977" s="139" t="s">
        <v>3546</v>
      </c>
      <c r="L977" s="140" t="s">
        <v>3546</v>
      </c>
      <c r="M977" s="143" t="s">
        <v>3546</v>
      </c>
      <c r="N977" s="144">
        <v>0.69374999999999998</v>
      </c>
      <c r="O977" s="3"/>
      <c r="P977" s="3"/>
      <c r="R977" s="52"/>
      <c r="S977" s="52"/>
      <c r="T977" s="52"/>
      <c r="U977" s="52"/>
      <c r="V977" s="52"/>
    </row>
    <row r="978" spans="1:22" hidden="1" outlineLevel="2">
      <c r="A978" s="38">
        <v>98</v>
      </c>
      <c r="B978" s="2" t="s">
        <v>2101</v>
      </c>
      <c r="C978" s="38">
        <v>2</v>
      </c>
      <c r="D978" s="39" t="s">
        <v>172</v>
      </c>
      <c r="E978" s="53" t="s">
        <v>2771</v>
      </c>
      <c r="F978" s="171">
        <v>182.8</v>
      </c>
      <c r="G978" s="141">
        <v>1.3</v>
      </c>
      <c r="H978" s="141">
        <f>H977+G978</f>
        <v>1.3</v>
      </c>
      <c r="I978" s="50">
        <v>1.7361111111111112E-2</v>
      </c>
      <c r="J978" s="50">
        <f>J977+I978</f>
        <v>1.7361111111111112E-2</v>
      </c>
      <c r="K978" s="142">
        <f>M978-N977</f>
        <v>2.2222222222222254E-2</v>
      </c>
      <c r="L978" s="140" t="s">
        <v>3546</v>
      </c>
      <c r="M978" s="144">
        <v>0.71597222222222223</v>
      </c>
      <c r="N978" s="143" t="s">
        <v>3546</v>
      </c>
      <c r="O978" s="3" t="s">
        <v>2820</v>
      </c>
      <c r="P978" s="3"/>
      <c r="R978" s="52"/>
      <c r="S978" s="52"/>
      <c r="T978" s="52"/>
      <c r="U978" s="52"/>
      <c r="V978" s="52"/>
    </row>
    <row r="979" spans="1:22" hidden="1" outlineLevel="2">
      <c r="A979" s="38">
        <v>98</v>
      </c>
      <c r="B979" s="2" t="s">
        <v>2101</v>
      </c>
      <c r="C979" s="38">
        <v>2</v>
      </c>
      <c r="D979" s="39" t="s">
        <v>172</v>
      </c>
      <c r="E979" s="48" t="s">
        <v>2834</v>
      </c>
      <c r="F979" s="171">
        <v>182.8</v>
      </c>
      <c r="G979" s="141"/>
      <c r="H979" s="141"/>
      <c r="I979" s="50"/>
      <c r="J979" s="50"/>
      <c r="K979" s="142"/>
      <c r="L979" s="140"/>
      <c r="M979" s="143"/>
      <c r="N979" s="144">
        <v>0.21527777777777779</v>
      </c>
      <c r="O979" s="3"/>
      <c r="P979" s="3"/>
      <c r="R979" s="52"/>
      <c r="S979" s="52"/>
      <c r="T979" s="52"/>
      <c r="U979" s="52"/>
      <c r="V979" s="52"/>
    </row>
    <row r="980" spans="1:22" hidden="1" outlineLevel="2">
      <c r="A980" s="38">
        <v>98</v>
      </c>
      <c r="B980" s="2" t="s">
        <v>2101</v>
      </c>
      <c r="C980" s="38">
        <v>2</v>
      </c>
      <c r="D980" s="39" t="s">
        <v>172</v>
      </c>
      <c r="E980" s="53" t="s">
        <v>2773</v>
      </c>
      <c r="F980" s="171">
        <v>205.2</v>
      </c>
      <c r="G980" s="141">
        <v>5</v>
      </c>
      <c r="H980" s="141">
        <f>H978+G980</f>
        <v>6.3</v>
      </c>
      <c r="I980" s="50">
        <v>5.5555555555555552E-2</v>
      </c>
      <c r="J980" s="50">
        <f>J978+I980</f>
        <v>7.2916666666666657E-2</v>
      </c>
      <c r="K980" s="142">
        <f>M980-N979</f>
        <v>6.944444444444442E-2</v>
      </c>
      <c r="L980" s="140">
        <f>N980-M980</f>
        <v>0</v>
      </c>
      <c r="M980" s="143">
        <v>0.28472222222222221</v>
      </c>
      <c r="N980" s="143">
        <v>0.28472222222222221</v>
      </c>
      <c r="O980" s="3"/>
      <c r="P980" s="3"/>
      <c r="R980" s="52"/>
      <c r="S980" s="52"/>
      <c r="T980" s="52"/>
      <c r="U980" s="52"/>
      <c r="V980" s="52"/>
    </row>
    <row r="981" spans="1:22" hidden="1" outlineLevel="2">
      <c r="A981" s="38">
        <v>98</v>
      </c>
      <c r="B981" s="2" t="s">
        <v>2101</v>
      </c>
      <c r="C981" s="38">
        <v>2</v>
      </c>
      <c r="D981" s="39" t="s">
        <v>172</v>
      </c>
      <c r="E981" s="53" t="s">
        <v>2774</v>
      </c>
      <c r="F981" s="171">
        <v>125.5</v>
      </c>
      <c r="G981" s="141">
        <v>1.2</v>
      </c>
      <c r="H981" s="141">
        <f>H980+G981</f>
        <v>7.5</v>
      </c>
      <c r="I981" s="50">
        <v>1.2499999999999999E-2</v>
      </c>
      <c r="J981" s="50">
        <f>J980+I981</f>
        <v>8.5416666666666655E-2</v>
      </c>
      <c r="K981" s="142">
        <f>M981-N980</f>
        <v>2.0833333333333315E-2</v>
      </c>
      <c r="L981" s="140">
        <f>N981-M981</f>
        <v>0</v>
      </c>
      <c r="M981" s="143">
        <v>0.30555555555555552</v>
      </c>
      <c r="N981" s="143">
        <v>0.30555555555555552</v>
      </c>
      <c r="O981" s="3"/>
      <c r="P981" s="3"/>
      <c r="R981" s="52"/>
      <c r="S981" s="52"/>
      <c r="T981" s="52"/>
      <c r="U981" s="52"/>
      <c r="V981" s="52"/>
    </row>
    <row r="982" spans="1:22" hidden="1" outlineLevel="2">
      <c r="A982" s="38">
        <v>98</v>
      </c>
      <c r="B982" s="2" t="s">
        <v>2101</v>
      </c>
      <c r="C982" s="38">
        <v>2</v>
      </c>
      <c r="D982" s="39" t="s">
        <v>172</v>
      </c>
      <c r="E982" s="53" t="s">
        <v>2784</v>
      </c>
      <c r="F982" s="171">
        <v>217.6</v>
      </c>
      <c r="G982" s="141">
        <v>2.6</v>
      </c>
      <c r="H982" s="141">
        <f>H981+G982</f>
        <v>10.1</v>
      </c>
      <c r="I982" s="50">
        <v>2.9166666666666664E-2</v>
      </c>
      <c r="J982" s="50">
        <f>J981+I982</f>
        <v>0.11458333333333331</v>
      </c>
      <c r="K982" s="142">
        <f>M982-N981</f>
        <v>3.6111111111111094E-2</v>
      </c>
      <c r="L982" s="140">
        <f>N982-M982</f>
        <v>7.6388888888889173E-3</v>
      </c>
      <c r="M982" s="143">
        <v>0.34166666666666662</v>
      </c>
      <c r="N982" s="143">
        <v>0.34930555555555554</v>
      </c>
      <c r="O982" s="3" t="s">
        <v>2783</v>
      </c>
      <c r="P982" s="3"/>
      <c r="R982" s="52"/>
      <c r="S982" s="52"/>
      <c r="T982" s="52"/>
      <c r="U982" s="52"/>
      <c r="V982" s="52"/>
    </row>
    <row r="983" spans="1:22" hidden="1" outlineLevel="2">
      <c r="A983" s="38">
        <v>98</v>
      </c>
      <c r="B983" s="2" t="s">
        <v>2101</v>
      </c>
      <c r="C983" s="38">
        <v>2</v>
      </c>
      <c r="D983" s="39" t="s">
        <v>172</v>
      </c>
      <c r="E983" s="53" t="s">
        <v>2775</v>
      </c>
      <c r="F983" s="171">
        <v>138.19999999999999</v>
      </c>
      <c r="G983" s="141">
        <v>2.2000000000000002</v>
      </c>
      <c r="H983" s="141">
        <f>H982+G983</f>
        <v>12.3</v>
      </c>
      <c r="I983" s="50">
        <v>2.4305555555555556E-2</v>
      </c>
      <c r="J983" s="50">
        <f>J982+I983</f>
        <v>0.13888888888888887</v>
      </c>
      <c r="K983" s="142">
        <f>M983-N982</f>
        <v>2.5694444444444464E-2</v>
      </c>
      <c r="L983" s="140" t="s">
        <v>3548</v>
      </c>
      <c r="M983" s="144">
        <v>0.375</v>
      </c>
      <c r="N983" s="143" t="s">
        <v>3546</v>
      </c>
      <c r="O983" s="3"/>
      <c r="P983" s="3"/>
      <c r="R983" s="52"/>
      <c r="S983" s="52"/>
      <c r="T983" s="52"/>
      <c r="U983" s="52"/>
      <c r="V983" s="52"/>
    </row>
    <row r="984" spans="1:22" hidden="1" outlineLevel="2">
      <c r="A984" s="38">
        <v>98</v>
      </c>
      <c r="B984" s="2" t="s">
        <v>2101</v>
      </c>
      <c r="C984" s="38">
        <v>2</v>
      </c>
      <c r="D984" s="39" t="s">
        <v>172</v>
      </c>
      <c r="E984" s="118" t="s">
        <v>2832</v>
      </c>
      <c r="F984" s="112"/>
      <c r="G984" s="63"/>
      <c r="H984" s="63"/>
      <c r="I984" s="64"/>
      <c r="J984" s="64"/>
      <c r="K984" s="65"/>
      <c r="L984" s="66"/>
      <c r="M984" s="65"/>
      <c r="N984" s="65"/>
      <c r="O984" s="67"/>
      <c r="P984" s="67"/>
      <c r="R984" s="54"/>
      <c r="S984" s="54"/>
      <c r="T984" s="54"/>
      <c r="U984" s="54"/>
      <c r="V984" s="54"/>
    </row>
    <row r="985" spans="1:22" hidden="1" outlineLevel="1" collapsed="1">
      <c r="A985" s="148" t="s">
        <v>2332</v>
      </c>
      <c r="B985" s="149"/>
      <c r="C985" s="150">
        <v>2</v>
      </c>
      <c r="D985" s="151" t="s">
        <v>172</v>
      </c>
      <c r="E985" s="152" t="s">
        <v>2818</v>
      </c>
      <c r="F985" s="153" t="s">
        <v>2609</v>
      </c>
      <c r="G985" s="154">
        <f>SUBTOTAL(9,G976:G984)</f>
        <v>12.3</v>
      </c>
      <c r="H985" s="154"/>
      <c r="I985" s="156">
        <f>SUBTOTAL(9,I977:I983)</f>
        <v>0.13888888888888887</v>
      </c>
      <c r="J985" s="156" t="s">
        <v>3546</v>
      </c>
      <c r="K985" s="157">
        <f>SUBTOTAL(9,K977:K983)</f>
        <v>0.17430555555555555</v>
      </c>
      <c r="L985" s="157">
        <f>SUBTOTAL(9,L977:L983)</f>
        <v>7.6388888888889173E-3</v>
      </c>
      <c r="M985" s="157">
        <f>SUM((M978-N977),(M983-N979))</f>
        <v>0.18194444444444446</v>
      </c>
      <c r="N985" s="722" t="s">
        <v>552</v>
      </c>
      <c r="O985" s="149" t="s">
        <v>2837</v>
      </c>
      <c r="P985" s="149">
        <v>2</v>
      </c>
      <c r="R985" s="55">
        <f>SUM(R976:R983)</f>
        <v>0</v>
      </c>
      <c r="S985" s="55">
        <f>SUM(S976:S983)</f>
        <v>0</v>
      </c>
      <c r="T985" s="55">
        <f>SUM(T976:T983)</f>
        <v>0</v>
      </c>
      <c r="U985" s="55">
        <f>SUM(U976:U983)</f>
        <v>0</v>
      </c>
      <c r="V985" s="55">
        <f>SUM(V976:V983)</f>
        <v>0</v>
      </c>
    </row>
    <row r="986" spans="1:22" hidden="1" outlineLevel="2">
      <c r="A986" s="38">
        <v>99</v>
      </c>
      <c r="B986" s="2" t="s">
        <v>2101</v>
      </c>
      <c r="C986" s="38">
        <v>3</v>
      </c>
      <c r="D986" s="39" t="s">
        <v>2491</v>
      </c>
      <c r="E986" s="117" t="s">
        <v>2835</v>
      </c>
      <c r="F986" s="111"/>
      <c r="G986" s="58"/>
      <c r="H986" s="58"/>
      <c r="I986" s="59"/>
      <c r="J986" s="59"/>
      <c r="K986" s="60"/>
      <c r="L986" s="61"/>
      <c r="M986" s="60"/>
      <c r="N986" s="60"/>
      <c r="O986" s="68"/>
      <c r="P986" s="68"/>
      <c r="R986" s="47"/>
      <c r="S986" s="47"/>
      <c r="T986" s="47"/>
      <c r="U986" s="47"/>
      <c r="V986" s="47"/>
    </row>
    <row r="987" spans="1:22" hidden="1" outlineLevel="2">
      <c r="A987" s="38">
        <v>99</v>
      </c>
      <c r="B987" s="2" t="s">
        <v>2101</v>
      </c>
      <c r="C987" s="38">
        <v>3</v>
      </c>
      <c r="D987" s="39" t="s">
        <v>2491</v>
      </c>
      <c r="E987" s="53" t="s">
        <v>2775</v>
      </c>
      <c r="F987" s="171">
        <v>138.19999999999999</v>
      </c>
      <c r="G987" s="141" t="s">
        <v>3546</v>
      </c>
      <c r="H987" s="141">
        <v>0</v>
      </c>
      <c r="I987" s="50" t="s">
        <v>3546</v>
      </c>
      <c r="J987" s="50">
        <v>0</v>
      </c>
      <c r="K987" s="139" t="s">
        <v>3546</v>
      </c>
      <c r="L987" s="140" t="s">
        <v>3546</v>
      </c>
      <c r="M987" s="143" t="s">
        <v>3546</v>
      </c>
      <c r="N987" s="144">
        <v>0.375</v>
      </c>
      <c r="O987" s="3"/>
      <c r="P987" s="3"/>
      <c r="R987" s="52"/>
      <c r="S987" s="52"/>
      <c r="T987" s="52"/>
      <c r="U987" s="52"/>
      <c r="V987" s="52"/>
    </row>
    <row r="988" spans="1:22" hidden="1" outlineLevel="2">
      <c r="A988" s="38">
        <v>99</v>
      </c>
      <c r="B988" s="2" t="s">
        <v>2101</v>
      </c>
      <c r="C988" s="38">
        <v>3</v>
      </c>
      <c r="D988" s="39" t="s">
        <v>2491</v>
      </c>
      <c r="E988" s="53" t="s">
        <v>2821</v>
      </c>
      <c r="F988" s="171">
        <v>129.30000000000001</v>
      </c>
      <c r="G988" s="141">
        <v>3.9</v>
      </c>
      <c r="H988" s="141">
        <f>H987+G988</f>
        <v>3.9</v>
      </c>
      <c r="I988" s="50">
        <v>4.1666666666666664E-2</v>
      </c>
      <c r="J988" s="50">
        <f>J987+I988</f>
        <v>4.1666666666666664E-2</v>
      </c>
      <c r="K988" s="142">
        <f>M988-N987</f>
        <v>4.4444444444444453E-2</v>
      </c>
      <c r="L988" s="140">
        <f>N988-M988</f>
        <v>0</v>
      </c>
      <c r="M988" s="143">
        <v>0.41944444444444445</v>
      </c>
      <c r="N988" s="143">
        <v>0.41944444444444445</v>
      </c>
      <c r="O988" s="3"/>
      <c r="P988" s="3"/>
      <c r="R988" s="52"/>
      <c r="S988" s="52"/>
      <c r="T988" s="52"/>
      <c r="U988" s="52"/>
      <c r="V988" s="52"/>
    </row>
    <row r="989" spans="1:22" hidden="1" outlineLevel="2">
      <c r="A989" s="38">
        <v>99</v>
      </c>
      <c r="B989" s="2" t="s">
        <v>2101</v>
      </c>
      <c r="C989" s="38">
        <v>3</v>
      </c>
      <c r="D989" s="39" t="s">
        <v>2491</v>
      </c>
      <c r="E989" s="53" t="s">
        <v>2776</v>
      </c>
      <c r="F989" s="171">
        <v>174.8</v>
      </c>
      <c r="G989" s="141">
        <v>1.8</v>
      </c>
      <c r="H989" s="141">
        <f>H988+G989</f>
        <v>5.7</v>
      </c>
      <c r="I989" s="50">
        <v>2.0833333333333332E-2</v>
      </c>
      <c r="J989" s="50">
        <f>J988+I989</f>
        <v>6.25E-2</v>
      </c>
      <c r="K989" s="142">
        <f>M989-N988</f>
        <v>1.9444444444444431E-2</v>
      </c>
      <c r="L989" s="140">
        <f>N989-M989</f>
        <v>0</v>
      </c>
      <c r="M989" s="143">
        <v>0.43888888888888888</v>
      </c>
      <c r="N989" s="143">
        <v>0.43888888888888888</v>
      </c>
      <c r="O989" s="3"/>
      <c r="P989" s="3"/>
      <c r="R989" s="52"/>
      <c r="S989" s="52"/>
      <c r="T989" s="52"/>
      <c r="U989" s="52"/>
      <c r="V989" s="52"/>
    </row>
    <row r="990" spans="1:22" hidden="1" outlineLevel="2">
      <c r="A990" s="38">
        <v>99</v>
      </c>
      <c r="B990" s="2" t="s">
        <v>2101</v>
      </c>
      <c r="C990" s="38">
        <v>3</v>
      </c>
      <c r="D990" s="39" t="s">
        <v>2491</v>
      </c>
      <c r="E990" s="53" t="s">
        <v>2822</v>
      </c>
      <c r="F990" s="171">
        <v>139</v>
      </c>
      <c r="G990" s="141">
        <v>1.7</v>
      </c>
      <c r="H990" s="141">
        <f>H989+G990</f>
        <v>7.4</v>
      </c>
      <c r="I990" s="50">
        <v>2.0833333333333332E-2</v>
      </c>
      <c r="J990" s="50">
        <f>J989+I990</f>
        <v>8.3333333333333329E-2</v>
      </c>
      <c r="K990" s="142">
        <f>M990-N989</f>
        <v>2.0833333333333315E-2</v>
      </c>
      <c r="L990" s="140">
        <f>N990-M990</f>
        <v>0</v>
      </c>
      <c r="M990" s="143">
        <v>0.4597222222222222</v>
      </c>
      <c r="N990" s="143">
        <v>0.4597222222222222</v>
      </c>
      <c r="O990" s="3"/>
      <c r="P990" s="3"/>
      <c r="R990" s="52"/>
      <c r="S990" s="52"/>
      <c r="T990" s="52"/>
      <c r="U990" s="52"/>
      <c r="V990" s="52"/>
    </row>
    <row r="991" spans="1:22" hidden="1" outlineLevel="2">
      <c r="A991" s="38">
        <v>99</v>
      </c>
      <c r="B991" s="2" t="s">
        <v>2101</v>
      </c>
      <c r="C991" s="38">
        <v>3</v>
      </c>
      <c r="D991" s="39" t="s">
        <v>2491</v>
      </c>
      <c r="E991" s="53" t="s">
        <v>2782</v>
      </c>
      <c r="F991" s="171">
        <v>161.6</v>
      </c>
      <c r="G991" s="141">
        <v>0.5</v>
      </c>
      <c r="H991" s="141">
        <f>H990+G991</f>
        <v>7.9</v>
      </c>
      <c r="I991" s="50">
        <v>6.9444444444444441E-3</v>
      </c>
      <c r="J991" s="50">
        <f>J990+I991</f>
        <v>9.0277777777777776E-2</v>
      </c>
      <c r="K991" s="142">
        <f>M991-N990</f>
        <v>6.9444444444444198E-3</v>
      </c>
      <c r="L991" s="140">
        <f>N991-M991</f>
        <v>6.9444444444445308E-3</v>
      </c>
      <c r="M991" s="143">
        <v>0.46666666666666662</v>
      </c>
      <c r="N991" s="143">
        <v>0.47361111111111115</v>
      </c>
      <c r="O991" s="3" t="s">
        <v>2817</v>
      </c>
      <c r="P991" s="3"/>
      <c r="R991" s="52"/>
      <c r="S991" s="52"/>
      <c r="T991" s="52"/>
      <c r="U991" s="52"/>
      <c r="V991" s="52"/>
    </row>
    <row r="992" spans="1:22" hidden="1" outlineLevel="2">
      <c r="A992" s="38">
        <v>99</v>
      </c>
      <c r="B992" s="2" t="s">
        <v>2101</v>
      </c>
      <c r="C992" s="38">
        <v>3</v>
      </c>
      <c r="D992" s="39" t="s">
        <v>2491</v>
      </c>
      <c r="E992" s="53" t="s">
        <v>2823</v>
      </c>
      <c r="F992" s="171">
        <v>139</v>
      </c>
      <c r="G992" s="141">
        <v>0.5</v>
      </c>
      <c r="H992" s="141">
        <f>H991+G992</f>
        <v>8.4</v>
      </c>
      <c r="I992" s="50">
        <v>6.9444444444444441E-3</v>
      </c>
      <c r="J992" s="50">
        <f>J991+I992</f>
        <v>9.7222222222222224E-2</v>
      </c>
      <c r="K992" s="142">
        <f>M992-N991</f>
        <v>6.2499999999999778E-3</v>
      </c>
      <c r="L992" s="140" t="s">
        <v>3545</v>
      </c>
      <c r="M992" s="144">
        <v>0.47986111111111113</v>
      </c>
      <c r="N992" s="143" t="s">
        <v>3546</v>
      </c>
      <c r="O992" s="3"/>
      <c r="P992" s="3"/>
      <c r="R992" s="52"/>
      <c r="S992" s="52"/>
      <c r="T992" s="52"/>
      <c r="U992" s="52"/>
      <c r="V992" s="52"/>
    </row>
    <row r="993" spans="1:22" hidden="1" outlineLevel="2">
      <c r="A993" s="38">
        <v>99</v>
      </c>
      <c r="B993" s="2" t="s">
        <v>2101</v>
      </c>
      <c r="C993" s="38">
        <v>3</v>
      </c>
      <c r="D993" s="39" t="s">
        <v>2491</v>
      </c>
      <c r="E993" s="118" t="s">
        <v>2833</v>
      </c>
      <c r="F993" s="112"/>
      <c r="G993" s="63"/>
      <c r="H993" s="63"/>
      <c r="I993" s="64" t="s">
        <v>2826</v>
      </c>
      <c r="J993" s="64"/>
      <c r="K993" s="65"/>
      <c r="L993" s="66"/>
      <c r="M993" s="65"/>
      <c r="N993" s="65"/>
      <c r="O993" s="67"/>
      <c r="P993" s="67"/>
      <c r="R993" s="54"/>
      <c r="S993" s="54"/>
      <c r="T993" s="54"/>
      <c r="U993" s="54"/>
      <c r="V993" s="54"/>
    </row>
    <row r="994" spans="1:22" hidden="1" outlineLevel="1" collapsed="1">
      <c r="A994" s="148" t="s">
        <v>2502</v>
      </c>
      <c r="B994" s="149"/>
      <c r="C994" s="150">
        <v>3</v>
      </c>
      <c r="D994" s="151" t="s">
        <v>2491</v>
      </c>
      <c r="E994" s="175" t="s">
        <v>2834</v>
      </c>
      <c r="F994" s="153" t="s">
        <v>2737</v>
      </c>
      <c r="G994" s="154">
        <f>SUBTOTAL(9,G986:G993)</f>
        <v>8.4</v>
      </c>
      <c r="H994" s="154"/>
      <c r="I994" s="156">
        <f>SUBTOTAL(9,I987:I992)</f>
        <v>9.7222222222222224E-2</v>
      </c>
      <c r="J994" s="156" t="s">
        <v>3545</v>
      </c>
      <c r="K994" s="157">
        <f>SUBTOTAL(9,K987:K992)</f>
        <v>9.7916666666666596E-2</v>
      </c>
      <c r="L994" s="157">
        <f>SUBTOTAL(9,L987:L992)</f>
        <v>6.9444444444445308E-3</v>
      </c>
      <c r="M994" s="157">
        <f>M992-N987</f>
        <v>0.10486111111111113</v>
      </c>
      <c r="N994" s="722" t="s">
        <v>552</v>
      </c>
      <c r="O994" s="149" t="s">
        <v>553</v>
      </c>
      <c r="P994" s="149">
        <v>2</v>
      </c>
      <c r="R994" s="55">
        <f>SUM(R986:R992)</f>
        <v>0</v>
      </c>
      <c r="S994" s="55">
        <f>SUM(S986:S992)</f>
        <v>0</v>
      </c>
      <c r="T994" s="55">
        <f>SUM(T986:T992)</f>
        <v>0</v>
      </c>
      <c r="U994" s="55">
        <f>SUM(U986:U992)</f>
        <v>0</v>
      </c>
      <c r="V994" s="55">
        <f>SUM(V986:V992)</f>
        <v>0</v>
      </c>
    </row>
    <row r="995" spans="1:22" hidden="1" outlineLevel="2">
      <c r="A995" s="38">
        <v>100</v>
      </c>
      <c r="B995" s="2" t="s">
        <v>2101</v>
      </c>
      <c r="C995" s="38">
        <v>4</v>
      </c>
      <c r="D995" s="39" t="s">
        <v>2492</v>
      </c>
      <c r="E995" s="117" t="s">
        <v>2836</v>
      </c>
      <c r="F995" s="111"/>
      <c r="G995" s="58"/>
      <c r="H995" s="58"/>
      <c r="I995" s="59"/>
      <c r="J995" s="59"/>
      <c r="K995" s="60"/>
      <c r="L995" s="61"/>
      <c r="M995" s="60"/>
      <c r="N995" s="60"/>
      <c r="O995" s="68"/>
      <c r="P995" s="68"/>
      <c r="R995" s="47"/>
      <c r="S995" s="47"/>
      <c r="T995" s="47"/>
      <c r="U995" s="47"/>
      <c r="V995" s="47"/>
    </row>
    <row r="996" spans="1:22" hidden="1" outlineLevel="2">
      <c r="A996" s="38">
        <v>100</v>
      </c>
      <c r="B996" s="2" t="s">
        <v>2101</v>
      </c>
      <c r="C996" s="38">
        <v>4</v>
      </c>
      <c r="D996" s="39" t="s">
        <v>2492</v>
      </c>
      <c r="E996" s="53" t="s">
        <v>2777</v>
      </c>
      <c r="F996" s="171">
        <v>139</v>
      </c>
      <c r="G996" s="141" t="s">
        <v>3545</v>
      </c>
      <c r="H996" s="141">
        <v>0</v>
      </c>
      <c r="I996" s="50" t="s">
        <v>3546</v>
      </c>
      <c r="J996" s="50">
        <v>0</v>
      </c>
      <c r="K996" s="139" t="s">
        <v>3546</v>
      </c>
      <c r="L996" s="140" t="s">
        <v>3546</v>
      </c>
      <c r="M996" s="143" t="s">
        <v>3546</v>
      </c>
      <c r="N996" s="144">
        <v>0.47986111111111113</v>
      </c>
      <c r="O996" s="3"/>
      <c r="P996" s="3"/>
      <c r="R996" s="52"/>
      <c r="S996" s="52"/>
      <c r="T996" s="52"/>
      <c r="U996" s="52"/>
      <c r="V996" s="52"/>
    </row>
    <row r="997" spans="1:22" hidden="1" outlineLevel="2">
      <c r="A997" s="38">
        <v>100</v>
      </c>
      <c r="B997" s="2" t="s">
        <v>2101</v>
      </c>
      <c r="C997" s="38">
        <v>4</v>
      </c>
      <c r="D997" s="39" t="s">
        <v>2492</v>
      </c>
      <c r="E997" s="53" t="s">
        <v>2778</v>
      </c>
      <c r="F997" s="171">
        <v>113.7</v>
      </c>
      <c r="G997" s="141">
        <v>4.0999999999999996</v>
      </c>
      <c r="H997" s="141">
        <f>H996+G997</f>
        <v>4.0999999999999996</v>
      </c>
      <c r="I997" s="50">
        <v>4.5138888888888888E-2</v>
      </c>
      <c r="J997" s="50">
        <f t="shared" ref="J997:J1002" si="146">J996+I997</f>
        <v>4.5138888888888888E-2</v>
      </c>
      <c r="K997" s="142">
        <f t="shared" ref="K997:K1002" si="147">M997-N996</f>
        <v>4.5833333333333337E-2</v>
      </c>
      <c r="L997" s="140">
        <f>N997-M997</f>
        <v>0</v>
      </c>
      <c r="M997" s="143">
        <v>0.52569444444444446</v>
      </c>
      <c r="N997" s="143">
        <v>0.52569444444444446</v>
      </c>
      <c r="O997" s="3"/>
      <c r="P997" s="3"/>
      <c r="R997" s="52"/>
      <c r="S997" s="52"/>
      <c r="T997" s="52"/>
      <c r="U997" s="52"/>
      <c r="V997" s="52"/>
    </row>
    <row r="998" spans="1:22" hidden="1" outlineLevel="2">
      <c r="A998" s="38">
        <v>100</v>
      </c>
      <c r="B998" s="2" t="s">
        <v>2101</v>
      </c>
      <c r="C998" s="38">
        <v>4</v>
      </c>
      <c r="D998" s="39" t="s">
        <v>2492</v>
      </c>
      <c r="E998" s="53" t="s">
        <v>2779</v>
      </c>
      <c r="F998" s="171">
        <v>134.30000000000001</v>
      </c>
      <c r="G998" s="141">
        <v>1.4</v>
      </c>
      <c r="H998" s="141">
        <v>1.4</v>
      </c>
      <c r="I998" s="50">
        <v>1.7361111111111112E-2</v>
      </c>
      <c r="J998" s="50">
        <f t="shared" si="146"/>
        <v>6.25E-2</v>
      </c>
      <c r="K998" s="142">
        <f t="shared" si="147"/>
        <v>2.9861111111111116E-2</v>
      </c>
      <c r="L998" s="140">
        <f>N998-M998</f>
        <v>6.9444444444444198E-4</v>
      </c>
      <c r="M998" s="143">
        <v>0.55555555555555558</v>
      </c>
      <c r="N998" s="143">
        <v>0.55625000000000002</v>
      </c>
      <c r="O998" s="3" t="s">
        <v>2827</v>
      </c>
      <c r="P998" s="3"/>
      <c r="R998" s="52"/>
      <c r="S998" s="52"/>
      <c r="T998" s="52"/>
      <c r="U998" s="52"/>
      <c r="V998" s="52"/>
    </row>
    <row r="999" spans="1:22" hidden="1" outlineLevel="2">
      <c r="A999" s="38">
        <v>100</v>
      </c>
      <c r="B999" s="2" t="s">
        <v>2101</v>
      </c>
      <c r="C999" s="38">
        <v>4</v>
      </c>
      <c r="D999" s="39" t="s">
        <v>2492</v>
      </c>
      <c r="E999" s="53" t="s">
        <v>2780</v>
      </c>
      <c r="F999" s="171">
        <v>46.2</v>
      </c>
      <c r="G999" s="141">
        <v>6.9</v>
      </c>
      <c r="H999" s="141">
        <v>6.9</v>
      </c>
      <c r="I999" s="50">
        <v>6.5972222222222224E-2</v>
      </c>
      <c r="J999" s="50">
        <f t="shared" si="146"/>
        <v>0.12847222222222221</v>
      </c>
      <c r="K999" s="142">
        <f t="shared" si="147"/>
        <v>6.944444444444442E-2</v>
      </c>
      <c r="L999" s="140">
        <f>N999-M999</f>
        <v>2.0833333333333259E-3</v>
      </c>
      <c r="M999" s="143">
        <v>0.62569444444444444</v>
      </c>
      <c r="N999" s="143">
        <v>0.62777777777777777</v>
      </c>
      <c r="O999" s="3"/>
      <c r="P999" s="3"/>
      <c r="R999" s="52"/>
      <c r="S999" s="52"/>
      <c r="T999" s="52"/>
      <c r="U999" s="52"/>
      <c r="V999" s="52"/>
    </row>
    <row r="1000" spans="1:22" hidden="1" outlineLevel="2">
      <c r="A1000" s="38">
        <v>100</v>
      </c>
      <c r="B1000" s="2" t="s">
        <v>2101</v>
      </c>
      <c r="C1000" s="38">
        <v>4</v>
      </c>
      <c r="D1000" s="39" t="s">
        <v>2492</v>
      </c>
      <c r="E1000" s="53" t="s">
        <v>2825</v>
      </c>
      <c r="F1000" s="171">
        <v>138</v>
      </c>
      <c r="G1000" s="141">
        <v>1.9</v>
      </c>
      <c r="H1000" s="141">
        <v>1.9</v>
      </c>
      <c r="I1000" s="50">
        <v>2.4305555555555556E-2</v>
      </c>
      <c r="J1000" s="50">
        <f t="shared" si="146"/>
        <v>0.15277777777777776</v>
      </c>
      <c r="K1000" s="142">
        <f t="shared" si="147"/>
        <v>5.4166666666666696E-2</v>
      </c>
      <c r="L1000" s="140">
        <f>N1000-M1000</f>
        <v>1.3888888888887729E-3</v>
      </c>
      <c r="M1000" s="143">
        <v>0.68194444444444446</v>
      </c>
      <c r="N1000" s="143">
        <v>0.68333333333333324</v>
      </c>
      <c r="O1000" s="3" t="s">
        <v>2786</v>
      </c>
      <c r="P1000" s="3"/>
      <c r="R1000" s="52"/>
      <c r="S1000" s="52"/>
      <c r="T1000" s="52"/>
      <c r="U1000" s="52"/>
      <c r="V1000" s="52"/>
    </row>
    <row r="1001" spans="1:22" hidden="1" outlineLevel="2">
      <c r="A1001" s="38">
        <v>100</v>
      </c>
      <c r="B1001" s="2" t="s">
        <v>2101</v>
      </c>
      <c r="C1001" s="38">
        <v>4</v>
      </c>
      <c r="D1001" s="39" t="s">
        <v>2492</v>
      </c>
      <c r="E1001" s="53" t="s">
        <v>2780</v>
      </c>
      <c r="F1001" s="171">
        <v>36.200000000000003</v>
      </c>
      <c r="G1001" s="141">
        <v>0.6</v>
      </c>
      <c r="H1001" s="141">
        <v>0.6</v>
      </c>
      <c r="I1001" s="50">
        <v>6.9444444444444441E-3</v>
      </c>
      <c r="J1001" s="50">
        <f t="shared" si="146"/>
        <v>0.15972222222222221</v>
      </c>
      <c r="K1001" s="142">
        <f t="shared" si="147"/>
        <v>0</v>
      </c>
      <c r="L1001" s="140">
        <f>N1001-M1001</f>
        <v>4.8611111111112049E-3</v>
      </c>
      <c r="M1001" s="143">
        <v>0.68333333333333324</v>
      </c>
      <c r="N1001" s="143">
        <v>0.68819444444444444</v>
      </c>
      <c r="O1001" s="3"/>
      <c r="P1001" s="3"/>
      <c r="R1001" s="52"/>
      <c r="S1001" s="52"/>
      <c r="T1001" s="52"/>
      <c r="U1001" s="52"/>
      <c r="V1001" s="52"/>
    </row>
    <row r="1002" spans="1:22" hidden="1" outlineLevel="2">
      <c r="A1002" s="38">
        <v>100</v>
      </c>
      <c r="B1002" s="2" t="s">
        <v>2101</v>
      </c>
      <c r="C1002" s="38">
        <v>4</v>
      </c>
      <c r="D1002" s="39" t="s">
        <v>2492</v>
      </c>
      <c r="E1002" s="53" t="s">
        <v>2781</v>
      </c>
      <c r="F1002" s="171">
        <v>41.6</v>
      </c>
      <c r="G1002" s="141">
        <v>1.8</v>
      </c>
      <c r="H1002" s="141">
        <v>1.8</v>
      </c>
      <c r="I1002" s="50">
        <v>2.0833333333333332E-2</v>
      </c>
      <c r="J1002" s="50">
        <f t="shared" si="146"/>
        <v>0.18055555555555555</v>
      </c>
      <c r="K1002" s="142">
        <f t="shared" si="147"/>
        <v>3.3333333333333326E-2</v>
      </c>
      <c r="L1002" s="140" t="s">
        <v>3546</v>
      </c>
      <c r="M1002" s="144">
        <v>0.72152777777777777</v>
      </c>
      <c r="N1002" s="143" t="s">
        <v>3546</v>
      </c>
      <c r="O1002" s="3"/>
      <c r="P1002" s="3"/>
      <c r="R1002" s="52"/>
      <c r="S1002" s="52"/>
      <c r="T1002" s="52"/>
      <c r="U1002" s="52"/>
      <c r="V1002" s="52"/>
    </row>
    <row r="1003" spans="1:22" hidden="1" outlineLevel="2">
      <c r="A1003" s="38">
        <v>100</v>
      </c>
      <c r="B1003" s="2" t="s">
        <v>2101</v>
      </c>
      <c r="C1003" s="38">
        <v>4</v>
      </c>
      <c r="D1003" s="39" t="s">
        <v>2492</v>
      </c>
      <c r="E1003" s="117" t="s">
        <v>2834</v>
      </c>
      <c r="F1003" s="111" t="s">
        <v>3598</v>
      </c>
      <c r="G1003" s="58"/>
      <c r="H1003" s="58"/>
      <c r="I1003" s="59"/>
      <c r="J1003" s="59"/>
      <c r="K1003" s="60"/>
      <c r="L1003" s="61"/>
      <c r="M1003" s="60"/>
      <c r="N1003" s="60"/>
      <c r="O1003" s="62"/>
      <c r="P1003" s="62"/>
      <c r="R1003" s="52">
        <v>2218</v>
      </c>
      <c r="S1003" s="52"/>
      <c r="T1003" s="52"/>
      <c r="U1003" s="52"/>
      <c r="V1003" s="52">
        <f>SUM(R1003:U1003)</f>
        <v>2218</v>
      </c>
    </row>
    <row r="1004" spans="1:22" hidden="1" outlineLevel="2">
      <c r="A1004" s="38">
        <v>100</v>
      </c>
      <c r="B1004" s="2" t="s">
        <v>2101</v>
      </c>
      <c r="C1004" s="38">
        <v>4</v>
      </c>
      <c r="D1004" s="39" t="s">
        <v>2492</v>
      </c>
      <c r="E1004" s="118"/>
      <c r="F1004" s="112" t="s">
        <v>3597</v>
      </c>
      <c r="G1004" s="63"/>
      <c r="H1004" s="63"/>
      <c r="I1004" s="64"/>
      <c r="J1004" s="64"/>
      <c r="K1004" s="65"/>
      <c r="L1004" s="66"/>
      <c r="M1004" s="65"/>
      <c r="N1004" s="65"/>
      <c r="O1004" s="67"/>
      <c r="P1004" s="67"/>
      <c r="R1004" s="54"/>
      <c r="S1004" s="54"/>
      <c r="T1004" s="54"/>
      <c r="U1004" s="54"/>
      <c r="V1004" s="54"/>
    </row>
    <row r="1005" spans="1:22" hidden="1" outlineLevel="1" collapsed="1">
      <c r="A1005" s="148" t="s">
        <v>2503</v>
      </c>
      <c r="B1005" s="149"/>
      <c r="C1005" s="150">
        <v>4</v>
      </c>
      <c r="D1005" s="151" t="s">
        <v>2492</v>
      </c>
      <c r="E1005" s="152" t="s">
        <v>2834</v>
      </c>
      <c r="F1005" s="169" t="s">
        <v>2824</v>
      </c>
      <c r="G1005" s="154">
        <f>SUBTOTAL(9,G995:G1004)</f>
        <v>16.7</v>
      </c>
      <c r="H1005" s="154"/>
      <c r="I1005" s="156">
        <f>SUBTOTAL(9,I996:I1002)</f>
        <v>0.18055555555555555</v>
      </c>
      <c r="J1005" s="156" t="s">
        <v>3546</v>
      </c>
      <c r="K1005" s="157">
        <f>SUBTOTAL(9,K996:K1002)</f>
        <v>0.2326388888888889</v>
      </c>
      <c r="L1005" s="157">
        <f>SUBTOTAL(9,L996:L1002)</f>
        <v>9.0277777777777457E-3</v>
      </c>
      <c r="M1005" s="157">
        <f>M1002-N996</f>
        <v>0.24166666666666664</v>
      </c>
      <c r="N1005" s="722" t="s">
        <v>552</v>
      </c>
      <c r="O1005" s="149" t="s">
        <v>553</v>
      </c>
      <c r="P1005" s="149">
        <v>2</v>
      </c>
      <c r="R1005" s="55">
        <f>SUM(R995:R1003)</f>
        <v>2218</v>
      </c>
      <c r="S1005" s="55">
        <f>SUM(S995:S1003)</f>
        <v>0</v>
      </c>
      <c r="T1005" s="55">
        <f>SUM(T995:T1003)</f>
        <v>0</v>
      </c>
      <c r="U1005" s="55">
        <f>SUM(U995:U1003)</f>
        <v>0</v>
      </c>
      <c r="V1005" s="55">
        <f>SUM(V995:V1003)</f>
        <v>2218</v>
      </c>
    </row>
    <row r="1006" spans="1:22" hidden="1" outlineLevel="2">
      <c r="A1006" s="38">
        <v>101</v>
      </c>
      <c r="B1006" s="2" t="s">
        <v>2101</v>
      </c>
      <c r="C1006" s="38">
        <v>5</v>
      </c>
      <c r="D1006" s="39" t="s">
        <v>2487</v>
      </c>
      <c r="E1006" s="117" t="s">
        <v>2664</v>
      </c>
      <c r="F1006" s="111" t="s">
        <v>2533</v>
      </c>
      <c r="G1006" s="58"/>
      <c r="H1006" s="58"/>
      <c r="I1006" s="59"/>
      <c r="J1006" s="59"/>
      <c r="K1006" s="60"/>
      <c r="L1006" s="61"/>
      <c r="M1006" s="60"/>
      <c r="N1006" s="60"/>
      <c r="O1006" s="68"/>
      <c r="P1006" s="68"/>
      <c r="R1006" s="47"/>
      <c r="S1006" s="47"/>
      <c r="T1006" s="47"/>
      <c r="U1006" s="47"/>
      <c r="V1006" s="47"/>
    </row>
    <row r="1007" spans="1:22" hidden="1" outlineLevel="2">
      <c r="A1007" s="38">
        <v>101</v>
      </c>
      <c r="B1007" s="2" t="s">
        <v>2101</v>
      </c>
      <c r="C1007" s="38">
        <v>5</v>
      </c>
      <c r="D1007" s="39" t="s">
        <v>2487</v>
      </c>
      <c r="E1007" s="118" t="s">
        <v>2108</v>
      </c>
      <c r="F1007" s="112" t="s">
        <v>2534</v>
      </c>
      <c r="G1007" s="63"/>
      <c r="H1007" s="63"/>
      <c r="I1007" s="64"/>
      <c r="J1007" s="64"/>
      <c r="K1007" s="65"/>
      <c r="L1007" s="66"/>
      <c r="M1007" s="65"/>
      <c r="N1007" s="65"/>
      <c r="O1007" s="67"/>
      <c r="P1007" s="67"/>
      <c r="R1007" s="52">
        <v>2222</v>
      </c>
      <c r="S1007" s="52"/>
      <c r="T1007" s="52">
        <v>1990</v>
      </c>
      <c r="U1007" s="52"/>
      <c r="V1007" s="52">
        <f>SUM(R1007:U1007)</f>
        <v>4212</v>
      </c>
    </row>
    <row r="1008" spans="1:22" hidden="1" outlineLevel="2">
      <c r="A1008" s="38">
        <v>101</v>
      </c>
      <c r="B1008" s="2" t="s">
        <v>2101</v>
      </c>
      <c r="C1008" s="38">
        <v>5</v>
      </c>
      <c r="D1008" s="39" t="s">
        <v>2487</v>
      </c>
      <c r="E1008" s="53" t="s">
        <v>2493</v>
      </c>
      <c r="F1008" s="171">
        <v>86.3</v>
      </c>
      <c r="G1008" s="141"/>
      <c r="H1008" s="141"/>
      <c r="I1008" s="50"/>
      <c r="J1008" s="50">
        <v>0</v>
      </c>
      <c r="K1008" s="139"/>
      <c r="L1008" s="140"/>
      <c r="M1008" s="143"/>
      <c r="N1008" s="144">
        <v>0.39374999999999999</v>
      </c>
      <c r="O1008" s="3"/>
      <c r="P1008" s="3"/>
      <c r="R1008" s="52"/>
      <c r="S1008" s="52"/>
      <c r="T1008" s="52"/>
      <c r="U1008" s="52"/>
      <c r="V1008" s="52"/>
    </row>
    <row r="1009" spans="1:22" hidden="1" outlineLevel="2">
      <c r="A1009" s="38">
        <v>101</v>
      </c>
      <c r="B1009" s="2" t="s">
        <v>2101</v>
      </c>
      <c r="C1009" s="38">
        <v>5</v>
      </c>
      <c r="D1009" s="39" t="s">
        <v>2487</v>
      </c>
      <c r="E1009" s="53" t="s">
        <v>2500</v>
      </c>
      <c r="F1009" s="171">
        <v>108.3</v>
      </c>
      <c r="G1009" s="141">
        <v>1</v>
      </c>
      <c r="H1009" s="141">
        <f t="shared" ref="H1009:H1014" si="148">H1008+G1009</f>
        <v>1</v>
      </c>
      <c r="I1009" s="50">
        <v>1.0416666666666666E-2</v>
      </c>
      <c r="J1009" s="50">
        <f t="shared" ref="J1009:J1014" si="149">J1008+I1009</f>
        <v>1.0416666666666666E-2</v>
      </c>
      <c r="K1009" s="142">
        <f t="shared" ref="K1009:K1014" si="150">M1009-N1008</f>
        <v>9.0277777777777457E-3</v>
      </c>
      <c r="L1009" s="140">
        <f>N1009-M1009</f>
        <v>6.2500000000000333E-3</v>
      </c>
      <c r="M1009" s="143">
        <v>0.40277777777777773</v>
      </c>
      <c r="N1009" s="143">
        <v>0.40902777777777777</v>
      </c>
      <c r="O1009" s="3" t="s">
        <v>2501</v>
      </c>
      <c r="P1009" s="3"/>
      <c r="R1009" s="52"/>
      <c r="S1009" s="52"/>
      <c r="T1009" s="52"/>
      <c r="U1009" s="52"/>
      <c r="V1009" s="52"/>
    </row>
    <row r="1010" spans="1:22" hidden="1" outlineLevel="2">
      <c r="A1010" s="38">
        <v>101</v>
      </c>
      <c r="B1010" s="2" t="s">
        <v>2101</v>
      </c>
      <c r="C1010" s="38">
        <v>5</v>
      </c>
      <c r="D1010" s="39" t="s">
        <v>2487</v>
      </c>
      <c r="E1010" s="53" t="s">
        <v>2529</v>
      </c>
      <c r="F1010" s="171">
        <v>140.80000000000001</v>
      </c>
      <c r="G1010" s="141">
        <v>0.2</v>
      </c>
      <c r="H1010" s="141">
        <f t="shared" si="148"/>
        <v>1.2</v>
      </c>
      <c r="I1010" s="50">
        <v>3.472222222222222E-3</v>
      </c>
      <c r="J1010" s="50">
        <f t="shared" si="149"/>
        <v>1.3888888888888888E-2</v>
      </c>
      <c r="K1010" s="142">
        <f t="shared" si="150"/>
        <v>4.1666666666666519E-3</v>
      </c>
      <c r="L1010" s="140">
        <f>N1010-M1010</f>
        <v>3.4722222222222654E-3</v>
      </c>
      <c r="M1010" s="143">
        <v>0.41319444444444442</v>
      </c>
      <c r="N1010" s="143">
        <v>0.41666666666666669</v>
      </c>
      <c r="O1010" s="3"/>
      <c r="P1010" s="3"/>
      <c r="R1010" s="52"/>
      <c r="S1010" s="52"/>
      <c r="T1010" s="52"/>
      <c r="U1010" s="52"/>
      <c r="V1010" s="52"/>
    </row>
    <row r="1011" spans="1:22" hidden="1" outlineLevel="2">
      <c r="A1011" s="38">
        <v>101</v>
      </c>
      <c r="B1011" s="2" t="s">
        <v>2101</v>
      </c>
      <c r="C1011" s="38">
        <v>5</v>
      </c>
      <c r="D1011" s="39" t="s">
        <v>2487</v>
      </c>
      <c r="E1011" s="53" t="s">
        <v>2494</v>
      </c>
      <c r="F1011" s="171">
        <v>430.8</v>
      </c>
      <c r="G1011" s="141">
        <v>1.5</v>
      </c>
      <c r="H1011" s="141">
        <f t="shared" si="148"/>
        <v>2.7</v>
      </c>
      <c r="I1011" s="50">
        <v>3.125E-2</v>
      </c>
      <c r="J1011" s="50">
        <f t="shared" si="149"/>
        <v>4.5138888888888888E-2</v>
      </c>
      <c r="K1011" s="142">
        <f t="shared" si="150"/>
        <v>3.3333333333333326E-2</v>
      </c>
      <c r="L1011" s="140">
        <f>N1011-M1011</f>
        <v>1.388888888888884E-3</v>
      </c>
      <c r="M1011" s="143">
        <v>0.45</v>
      </c>
      <c r="N1011" s="143">
        <v>0.4513888888888889</v>
      </c>
      <c r="O1011" s="3"/>
      <c r="P1011" s="3"/>
      <c r="R1011" s="52"/>
      <c r="S1011" s="52"/>
      <c r="T1011" s="52"/>
      <c r="U1011" s="52"/>
      <c r="V1011" s="52"/>
    </row>
    <row r="1012" spans="1:22" hidden="1" outlineLevel="2">
      <c r="A1012" s="38">
        <v>101</v>
      </c>
      <c r="B1012" s="2" t="s">
        <v>2101</v>
      </c>
      <c r="C1012" s="38">
        <v>5</v>
      </c>
      <c r="D1012" s="39" t="s">
        <v>2487</v>
      </c>
      <c r="E1012" s="53" t="s">
        <v>2495</v>
      </c>
      <c r="F1012" s="171">
        <v>379.3</v>
      </c>
      <c r="G1012" s="141">
        <v>1.7</v>
      </c>
      <c r="H1012" s="141">
        <f t="shared" si="148"/>
        <v>4.4000000000000004</v>
      </c>
      <c r="I1012" s="50">
        <v>2.4305555555555556E-2</v>
      </c>
      <c r="J1012" s="50">
        <f t="shared" si="149"/>
        <v>6.9444444444444448E-2</v>
      </c>
      <c r="K1012" s="142">
        <f t="shared" si="150"/>
        <v>4.3055555555555569E-2</v>
      </c>
      <c r="L1012" s="140">
        <f>N1012-M1012</f>
        <v>0</v>
      </c>
      <c r="M1012" s="143">
        <v>0.49444444444444446</v>
      </c>
      <c r="N1012" s="143">
        <v>0.49444444444444446</v>
      </c>
      <c r="O1012" s="3" t="s">
        <v>2530</v>
      </c>
      <c r="P1012" s="3"/>
      <c r="R1012" s="52"/>
      <c r="S1012" s="52"/>
      <c r="T1012" s="52"/>
      <c r="U1012" s="52"/>
      <c r="V1012" s="52"/>
    </row>
    <row r="1013" spans="1:22" hidden="1" outlineLevel="2">
      <c r="A1013" s="38">
        <v>101</v>
      </c>
      <c r="B1013" s="2" t="s">
        <v>2101</v>
      </c>
      <c r="C1013" s="38">
        <v>5</v>
      </c>
      <c r="D1013" s="39" t="s">
        <v>2487</v>
      </c>
      <c r="E1013" s="53" t="s">
        <v>2505</v>
      </c>
      <c r="F1013" s="171">
        <v>148</v>
      </c>
      <c r="G1013" s="141">
        <v>2.4</v>
      </c>
      <c r="H1013" s="141">
        <f t="shared" si="148"/>
        <v>6.8000000000000007</v>
      </c>
      <c r="I1013" s="50">
        <v>2.7777777777777776E-2</v>
      </c>
      <c r="J1013" s="50">
        <f t="shared" si="149"/>
        <v>9.7222222222222224E-2</v>
      </c>
      <c r="K1013" s="142">
        <f t="shared" si="150"/>
        <v>3.6805555555555536E-2</v>
      </c>
      <c r="L1013" s="140">
        <f>N1013-M1013</f>
        <v>6.9444444444444198E-4</v>
      </c>
      <c r="M1013" s="143">
        <v>0.53125</v>
      </c>
      <c r="N1013" s="143">
        <v>0.53194444444444444</v>
      </c>
      <c r="O1013" s="3" t="s">
        <v>547</v>
      </c>
      <c r="P1013" s="3"/>
      <c r="R1013" s="52"/>
      <c r="S1013" s="52"/>
      <c r="T1013" s="52"/>
      <c r="U1013" s="52"/>
      <c r="V1013" s="52"/>
    </row>
    <row r="1014" spans="1:22" hidden="1" outlineLevel="2">
      <c r="A1014" s="38">
        <v>101</v>
      </c>
      <c r="B1014" s="2" t="s">
        <v>2101</v>
      </c>
      <c r="C1014" s="38">
        <v>5</v>
      </c>
      <c r="D1014" s="39" t="s">
        <v>2487</v>
      </c>
      <c r="E1014" s="53" t="s">
        <v>2496</v>
      </c>
      <c r="F1014" s="171">
        <v>60.1</v>
      </c>
      <c r="G1014" s="141">
        <v>3</v>
      </c>
      <c r="H1014" s="141">
        <f t="shared" si="148"/>
        <v>9.8000000000000007</v>
      </c>
      <c r="I1014" s="50">
        <v>2.7777777777777776E-2</v>
      </c>
      <c r="J1014" s="50">
        <f t="shared" si="149"/>
        <v>0.125</v>
      </c>
      <c r="K1014" s="142">
        <f t="shared" si="150"/>
        <v>4.2361111111111072E-2</v>
      </c>
      <c r="L1014" s="140"/>
      <c r="M1014" s="144">
        <v>0.57430555555555551</v>
      </c>
      <c r="N1014" s="143"/>
      <c r="O1014" s="3"/>
      <c r="P1014" s="3"/>
      <c r="R1014" s="52"/>
      <c r="S1014" s="52"/>
      <c r="T1014" s="52"/>
      <c r="U1014" s="52"/>
      <c r="V1014" s="52"/>
    </row>
    <row r="1015" spans="1:22" hidden="1" outlineLevel="2">
      <c r="A1015" s="38">
        <v>101</v>
      </c>
      <c r="B1015" s="2" t="s">
        <v>2101</v>
      </c>
      <c r="C1015" s="38">
        <v>5</v>
      </c>
      <c r="D1015" s="39" t="s">
        <v>2487</v>
      </c>
      <c r="E1015" s="118" t="s">
        <v>2537</v>
      </c>
      <c r="F1015" s="112"/>
      <c r="G1015" s="63"/>
      <c r="H1015" s="63"/>
      <c r="I1015" s="64"/>
      <c r="J1015" s="64"/>
      <c r="K1015" s="65"/>
      <c r="L1015" s="66"/>
      <c r="M1015" s="65"/>
      <c r="N1015" s="65"/>
      <c r="O1015" s="67"/>
      <c r="P1015" s="67"/>
      <c r="R1015" s="54"/>
      <c r="S1015" s="54"/>
      <c r="T1015" s="54"/>
      <c r="U1015" s="54"/>
      <c r="V1015" s="54"/>
    </row>
    <row r="1016" spans="1:22" hidden="1" outlineLevel="1" collapsed="1">
      <c r="A1016" s="148" t="s">
        <v>2486</v>
      </c>
      <c r="B1016" s="149"/>
      <c r="C1016" s="150">
        <v>5</v>
      </c>
      <c r="D1016" s="151" t="s">
        <v>2487</v>
      </c>
      <c r="E1016" s="152" t="s">
        <v>2664</v>
      </c>
      <c r="F1016" s="169" t="s">
        <v>2504</v>
      </c>
      <c r="G1016" s="154">
        <f>SUBTOTAL(9,G1006:G1015)</f>
        <v>9.8000000000000007</v>
      </c>
      <c r="H1016" s="154"/>
      <c r="I1016" s="156">
        <f>SUBTOTAL(9,I1008:I1014)</f>
        <v>0.125</v>
      </c>
      <c r="J1016" s="156"/>
      <c r="K1016" s="157">
        <f>SUBTOTAL(9,K1008:K1014)</f>
        <v>0.1687499999999999</v>
      </c>
      <c r="L1016" s="157">
        <f>SUBTOTAL(9,L1008:L1014)</f>
        <v>1.1805555555555625E-2</v>
      </c>
      <c r="M1016" s="157">
        <f>M1014-N1008</f>
        <v>0.18055555555555552</v>
      </c>
      <c r="N1016" s="722" t="s">
        <v>552</v>
      </c>
      <c r="O1016" s="149" t="s">
        <v>2539</v>
      </c>
      <c r="P1016" s="149">
        <v>3</v>
      </c>
      <c r="R1016" s="55">
        <f>SUM(R1006:R1015)</f>
        <v>2222</v>
      </c>
      <c r="S1016" s="55">
        <f>SUM(S1006:S1015)</f>
        <v>0</v>
      </c>
      <c r="T1016" s="55">
        <f>SUM(T1006:T1015)</f>
        <v>1990</v>
      </c>
      <c r="U1016" s="55">
        <f>SUM(U1006:U1015)</f>
        <v>0</v>
      </c>
      <c r="V1016" s="55">
        <f>SUM(V1006:V1015)</f>
        <v>4212</v>
      </c>
    </row>
    <row r="1017" spans="1:22" hidden="1" outlineLevel="2">
      <c r="A1017" s="38">
        <v>102</v>
      </c>
      <c r="B1017" s="2" t="s">
        <v>2101</v>
      </c>
      <c r="C1017" s="38">
        <v>6</v>
      </c>
      <c r="D1017" s="39" t="s">
        <v>2488</v>
      </c>
      <c r="E1017" s="117" t="s">
        <v>2665</v>
      </c>
      <c r="F1017" s="69"/>
      <c r="G1017" s="58"/>
      <c r="H1017" s="58"/>
      <c r="I1017" s="59"/>
      <c r="J1017" s="59"/>
      <c r="K1017" s="60"/>
      <c r="L1017" s="61"/>
      <c r="M1017" s="60"/>
      <c r="N1017" s="60"/>
      <c r="O1017" s="68"/>
      <c r="P1017" s="68"/>
      <c r="R1017" s="47"/>
      <c r="S1017" s="47"/>
      <c r="T1017" s="47"/>
      <c r="U1017" s="47"/>
      <c r="V1017" s="47"/>
    </row>
    <row r="1018" spans="1:22" hidden="1" outlineLevel="2">
      <c r="A1018" s="38">
        <v>102</v>
      </c>
      <c r="B1018" s="2" t="s">
        <v>2101</v>
      </c>
      <c r="C1018" s="38">
        <v>6</v>
      </c>
      <c r="D1018" s="39" t="s">
        <v>2488</v>
      </c>
      <c r="E1018" s="53" t="s">
        <v>2513</v>
      </c>
      <c r="F1018" s="171">
        <v>60.1</v>
      </c>
      <c r="G1018" s="141"/>
      <c r="H1018" s="141">
        <v>0</v>
      </c>
      <c r="I1018" s="50"/>
      <c r="J1018" s="50">
        <v>0</v>
      </c>
      <c r="K1018" s="139"/>
      <c r="L1018" s="140"/>
      <c r="M1018" s="143"/>
      <c r="N1018" s="144">
        <v>0.57500000000000007</v>
      </c>
      <c r="O1018" s="3"/>
      <c r="P1018" s="3"/>
      <c r="R1018" s="52"/>
      <c r="S1018" s="52"/>
      <c r="T1018" s="52"/>
      <c r="U1018" s="52"/>
      <c r="V1018" s="52"/>
    </row>
    <row r="1019" spans="1:22" hidden="1" outlineLevel="2">
      <c r="A1019" s="38">
        <v>102</v>
      </c>
      <c r="B1019" s="2" t="s">
        <v>2101</v>
      </c>
      <c r="C1019" s="38">
        <v>6</v>
      </c>
      <c r="D1019" s="39" t="s">
        <v>2488</v>
      </c>
      <c r="E1019" s="53" t="s">
        <v>2514</v>
      </c>
      <c r="F1019" s="171">
        <v>81.5</v>
      </c>
      <c r="G1019" s="141">
        <v>1</v>
      </c>
      <c r="H1019" s="141">
        <f>H1018+G1019</f>
        <v>1</v>
      </c>
      <c r="I1019" s="50">
        <v>1.3888888888888888E-2</v>
      </c>
      <c r="J1019" s="50">
        <f>J1018+I1019</f>
        <v>1.3888888888888888E-2</v>
      </c>
      <c r="K1019" s="142">
        <f t="shared" ref="K1019:K1025" si="151">M1019-N1018</f>
        <v>1.6666666666666607E-2</v>
      </c>
      <c r="L1019" s="140">
        <f t="shared" ref="L1019:L1024" si="152">N1019-M1019</f>
        <v>0</v>
      </c>
      <c r="M1019" s="143">
        <v>0.59166666666666667</v>
      </c>
      <c r="N1019" s="143">
        <v>0.59166666666666667</v>
      </c>
      <c r="O1019" s="3"/>
      <c r="P1019" s="3"/>
      <c r="R1019" s="52"/>
      <c r="S1019" s="52"/>
      <c r="T1019" s="52"/>
      <c r="U1019" s="52"/>
      <c r="V1019" s="52"/>
    </row>
    <row r="1020" spans="1:22" hidden="1" outlineLevel="2">
      <c r="A1020" s="38">
        <v>102</v>
      </c>
      <c r="B1020" s="2" t="s">
        <v>2101</v>
      </c>
      <c r="C1020" s="38">
        <v>6</v>
      </c>
      <c r="D1020" s="39" t="s">
        <v>2488</v>
      </c>
      <c r="E1020" s="53" t="s">
        <v>2515</v>
      </c>
      <c r="F1020" s="171">
        <v>52.1</v>
      </c>
      <c r="G1020" s="141">
        <v>3.6</v>
      </c>
      <c r="H1020" s="141">
        <f t="shared" ref="H1020:H1025" si="153">H1019+G1020</f>
        <v>4.5999999999999996</v>
      </c>
      <c r="I1020" s="50">
        <v>3.4722222222222224E-2</v>
      </c>
      <c r="J1020" s="50">
        <f t="shared" ref="J1020:J1025" si="154">J1019+I1020</f>
        <v>4.8611111111111112E-2</v>
      </c>
      <c r="K1020" s="142">
        <f t="shared" si="151"/>
        <v>4.3749999999999956E-2</v>
      </c>
      <c r="L1020" s="140">
        <f t="shared" si="152"/>
        <v>0</v>
      </c>
      <c r="M1020" s="143">
        <v>0.63541666666666663</v>
      </c>
      <c r="N1020" s="143">
        <v>0.63541666666666663</v>
      </c>
      <c r="O1020" s="3"/>
      <c r="P1020" s="3"/>
      <c r="R1020" s="52"/>
      <c r="S1020" s="52"/>
      <c r="T1020" s="52"/>
      <c r="U1020" s="52"/>
      <c r="V1020" s="52"/>
    </row>
    <row r="1021" spans="1:22" hidden="1" outlineLevel="2">
      <c r="A1021" s="38">
        <v>102</v>
      </c>
      <c r="B1021" s="2" t="s">
        <v>2101</v>
      </c>
      <c r="C1021" s="38">
        <v>6</v>
      </c>
      <c r="D1021" s="39" t="s">
        <v>2488</v>
      </c>
      <c r="E1021" s="53" t="s">
        <v>2520</v>
      </c>
      <c r="F1021" s="171">
        <v>189</v>
      </c>
      <c r="G1021" s="49">
        <v>1.1000000000000001</v>
      </c>
      <c r="H1021" s="141">
        <f t="shared" si="153"/>
        <v>5.6999999999999993</v>
      </c>
      <c r="I1021" s="50">
        <v>1.3888888888888888E-2</v>
      </c>
      <c r="J1021" s="50">
        <f t="shared" si="154"/>
        <v>6.25E-2</v>
      </c>
      <c r="K1021" s="142">
        <f t="shared" si="151"/>
        <v>2.430555555555558E-2</v>
      </c>
      <c r="L1021" s="140">
        <f t="shared" si="152"/>
        <v>1.041666666666663E-2</v>
      </c>
      <c r="M1021" s="143">
        <v>0.65972222222222221</v>
      </c>
      <c r="N1021" s="143">
        <v>0.67013888888888884</v>
      </c>
      <c r="O1021" s="3" t="s">
        <v>2521</v>
      </c>
      <c r="P1021" s="3"/>
      <c r="R1021" s="52"/>
      <c r="S1021" s="52"/>
      <c r="T1021" s="52"/>
      <c r="U1021" s="52"/>
      <c r="V1021" s="52"/>
    </row>
    <row r="1022" spans="1:22" hidden="1" outlineLevel="2">
      <c r="A1022" s="38">
        <v>102</v>
      </c>
      <c r="B1022" s="2" t="s">
        <v>2101</v>
      </c>
      <c r="C1022" s="38">
        <v>6</v>
      </c>
      <c r="D1022" s="39" t="s">
        <v>2488</v>
      </c>
      <c r="E1022" s="53" t="s">
        <v>2516</v>
      </c>
      <c r="F1022" s="171">
        <v>52.1</v>
      </c>
      <c r="G1022" s="49">
        <v>1.1000000000000001</v>
      </c>
      <c r="H1022" s="141">
        <f t="shared" si="153"/>
        <v>6.7999999999999989</v>
      </c>
      <c r="I1022" s="50">
        <v>1.0416666666666666E-2</v>
      </c>
      <c r="J1022" s="50">
        <f t="shared" si="154"/>
        <v>7.2916666666666671E-2</v>
      </c>
      <c r="K1022" s="142">
        <f t="shared" si="151"/>
        <v>1.4583333333333393E-2</v>
      </c>
      <c r="L1022" s="140">
        <f t="shared" si="152"/>
        <v>0</v>
      </c>
      <c r="M1022" s="143">
        <v>0.68472222222222223</v>
      </c>
      <c r="N1022" s="143">
        <v>0.68472222222222223</v>
      </c>
      <c r="O1022" s="3"/>
      <c r="P1022" s="3"/>
      <c r="R1022" s="52"/>
      <c r="S1022" s="52"/>
      <c r="T1022" s="52"/>
      <c r="U1022" s="52"/>
      <c r="V1022" s="52"/>
    </row>
    <row r="1023" spans="1:22" hidden="1" outlineLevel="2">
      <c r="A1023" s="38">
        <v>102</v>
      </c>
      <c r="B1023" s="2" t="s">
        <v>2101</v>
      </c>
      <c r="C1023" s="38">
        <v>6</v>
      </c>
      <c r="D1023" s="39" t="s">
        <v>2488</v>
      </c>
      <c r="E1023" s="53" t="s">
        <v>2531</v>
      </c>
      <c r="F1023" s="171">
        <v>46.8</v>
      </c>
      <c r="G1023" s="141">
        <v>0.8</v>
      </c>
      <c r="H1023" s="141">
        <f t="shared" si="153"/>
        <v>7.5999999999999988</v>
      </c>
      <c r="I1023" s="50">
        <v>1.0416666666666666E-2</v>
      </c>
      <c r="J1023" s="50">
        <f t="shared" si="154"/>
        <v>8.3333333333333343E-2</v>
      </c>
      <c r="K1023" s="142">
        <f t="shared" si="151"/>
        <v>6.9444444444445308E-3</v>
      </c>
      <c r="L1023" s="140">
        <f t="shared" si="152"/>
        <v>0</v>
      </c>
      <c r="M1023" s="143">
        <v>0.69166666666666676</v>
      </c>
      <c r="N1023" s="143">
        <v>0.69166666666666676</v>
      </c>
      <c r="O1023" s="3"/>
      <c r="P1023" s="3"/>
      <c r="R1023" s="52"/>
      <c r="S1023" s="52"/>
      <c r="T1023" s="52"/>
      <c r="U1023" s="52"/>
      <c r="V1023" s="52"/>
    </row>
    <row r="1024" spans="1:22" hidden="1" outlineLevel="2">
      <c r="A1024" s="38">
        <v>102</v>
      </c>
      <c r="B1024" s="2" t="s">
        <v>2101</v>
      </c>
      <c r="C1024" s="38">
        <v>6</v>
      </c>
      <c r="D1024" s="39" t="s">
        <v>2488</v>
      </c>
      <c r="E1024" s="53" t="s">
        <v>2532</v>
      </c>
      <c r="F1024" s="171">
        <v>50</v>
      </c>
      <c r="G1024" s="141">
        <v>0.8</v>
      </c>
      <c r="H1024" s="141">
        <f t="shared" si="153"/>
        <v>8.3999999999999986</v>
      </c>
      <c r="I1024" s="50">
        <v>1.0416666666666666E-2</v>
      </c>
      <c r="J1024" s="50">
        <f t="shared" si="154"/>
        <v>9.3750000000000014E-2</v>
      </c>
      <c r="K1024" s="142">
        <f t="shared" si="151"/>
        <v>9.7222222222220767E-3</v>
      </c>
      <c r="L1024" s="140">
        <f t="shared" si="152"/>
        <v>1.3888888888888951E-2</v>
      </c>
      <c r="M1024" s="143">
        <v>0.70138888888888884</v>
      </c>
      <c r="N1024" s="143">
        <v>0.71527777777777779</v>
      </c>
      <c r="O1024" s="3" t="s">
        <v>2538</v>
      </c>
      <c r="P1024" s="3"/>
      <c r="R1024" s="52"/>
      <c r="S1024" s="52"/>
      <c r="T1024" s="52"/>
      <c r="U1024" s="52"/>
      <c r="V1024" s="52"/>
    </row>
    <row r="1025" spans="1:22" hidden="1" outlineLevel="2">
      <c r="A1025" s="38">
        <v>102</v>
      </c>
      <c r="B1025" s="2" t="s">
        <v>2101</v>
      </c>
      <c r="C1025" s="38">
        <v>6</v>
      </c>
      <c r="D1025" s="39" t="s">
        <v>2488</v>
      </c>
      <c r="E1025" s="53" t="s">
        <v>2518</v>
      </c>
      <c r="F1025" s="171">
        <v>53.3</v>
      </c>
      <c r="G1025" s="141">
        <v>0.8</v>
      </c>
      <c r="H1025" s="141">
        <f t="shared" si="153"/>
        <v>9.1999999999999993</v>
      </c>
      <c r="I1025" s="50">
        <v>1.0416666666666666E-2</v>
      </c>
      <c r="J1025" s="50">
        <f t="shared" si="154"/>
        <v>0.10416666666666669</v>
      </c>
      <c r="K1025" s="142">
        <f t="shared" si="151"/>
        <v>1.0416666666666741E-2</v>
      </c>
      <c r="L1025" s="140"/>
      <c r="M1025" s="144">
        <v>0.72569444444444453</v>
      </c>
      <c r="N1025" s="143"/>
      <c r="O1025" s="3"/>
      <c r="P1025" s="3"/>
      <c r="R1025" s="52"/>
      <c r="S1025" s="52"/>
      <c r="T1025" s="52"/>
      <c r="U1025" s="52"/>
      <c r="V1025" s="52"/>
    </row>
    <row r="1026" spans="1:22" hidden="1" outlineLevel="2">
      <c r="A1026" s="38">
        <v>102</v>
      </c>
      <c r="B1026" s="2" t="s">
        <v>2101</v>
      </c>
      <c r="C1026" s="38">
        <v>6</v>
      </c>
      <c r="D1026" s="39" t="s">
        <v>2488</v>
      </c>
      <c r="E1026" s="118" t="s">
        <v>2664</v>
      </c>
      <c r="F1026" s="112" t="s">
        <v>4882</v>
      </c>
      <c r="G1026" s="63"/>
      <c r="H1026" s="63"/>
      <c r="I1026" s="64"/>
      <c r="J1026" s="64"/>
      <c r="K1026" s="65"/>
      <c r="L1026" s="66"/>
      <c r="M1026" s="65"/>
      <c r="N1026" s="65"/>
      <c r="O1026" s="67"/>
      <c r="P1026" s="67"/>
      <c r="R1026" s="54"/>
      <c r="S1026" s="54">
        <v>200</v>
      </c>
      <c r="T1026" s="54"/>
      <c r="U1026" s="54">
        <v>5000</v>
      </c>
      <c r="V1026" s="54">
        <f>SUM(R1026:U1026)</f>
        <v>5200</v>
      </c>
    </row>
    <row r="1027" spans="1:22" hidden="1" outlineLevel="1" collapsed="1">
      <c r="A1027" s="148" t="s">
        <v>2485</v>
      </c>
      <c r="B1027" s="149"/>
      <c r="C1027" s="150">
        <v>6</v>
      </c>
      <c r="D1027" s="151" t="s">
        <v>2488</v>
      </c>
      <c r="E1027" s="152" t="s">
        <v>2497</v>
      </c>
      <c r="F1027" s="169" t="s">
        <v>2519</v>
      </c>
      <c r="G1027" s="154">
        <f>SUBTOTAL(9,G1017:G1026)</f>
        <v>9.1999999999999993</v>
      </c>
      <c r="H1027" s="154"/>
      <c r="I1027" s="156">
        <f>SUBTOTAL(9,I1018:I1025)</f>
        <v>0.10416666666666669</v>
      </c>
      <c r="J1027" s="156"/>
      <c r="K1027" s="157">
        <f>SUBTOTAL(9,K1018:K1025)</f>
        <v>0.12638888888888888</v>
      </c>
      <c r="L1027" s="157">
        <f>SUBTOTAL(9,L1018:L1025)</f>
        <v>2.430555555555558E-2</v>
      </c>
      <c r="M1027" s="157">
        <f>M1025-N1018</f>
        <v>0.15069444444444446</v>
      </c>
      <c r="N1027" s="722" t="s">
        <v>552</v>
      </c>
      <c r="O1027" s="149" t="s">
        <v>2539</v>
      </c>
      <c r="P1027" s="149">
        <v>2</v>
      </c>
      <c r="R1027" s="55">
        <f>SUM(R1017:R1026)</f>
        <v>0</v>
      </c>
      <c r="S1027" s="55">
        <f>SUM(S1017:S1026)</f>
        <v>200</v>
      </c>
      <c r="T1027" s="55">
        <f>SUM(T1017:T1026)</f>
        <v>0</v>
      </c>
      <c r="U1027" s="55">
        <f>SUM(U1017:U1026)</f>
        <v>5000</v>
      </c>
      <c r="V1027" s="55">
        <f>SUM(V1017:V1026)</f>
        <v>5200</v>
      </c>
    </row>
    <row r="1028" spans="1:22" hidden="1" outlineLevel="2">
      <c r="A1028" s="38">
        <v>103</v>
      </c>
      <c r="B1028" s="2" t="s">
        <v>2101</v>
      </c>
      <c r="C1028" s="38">
        <v>7</v>
      </c>
      <c r="D1028" s="39" t="s">
        <v>2489</v>
      </c>
      <c r="E1028" s="117" t="s">
        <v>3564</v>
      </c>
      <c r="F1028" s="111" t="s">
        <v>3565</v>
      </c>
      <c r="G1028" s="58"/>
      <c r="H1028" s="58"/>
      <c r="I1028" s="59"/>
      <c r="J1028" s="59"/>
      <c r="K1028" s="60"/>
      <c r="L1028" s="61"/>
      <c r="M1028" s="60"/>
      <c r="N1028" s="60"/>
      <c r="O1028" s="68"/>
      <c r="P1028" s="68"/>
      <c r="R1028" s="47"/>
      <c r="S1028" s="47"/>
      <c r="T1028" s="47"/>
      <c r="U1028" s="47"/>
      <c r="V1028" s="47"/>
    </row>
    <row r="1029" spans="1:22" hidden="1" outlineLevel="2">
      <c r="A1029" s="38">
        <v>103</v>
      </c>
      <c r="B1029" s="2" t="s">
        <v>2101</v>
      </c>
      <c r="C1029" s="38">
        <v>7</v>
      </c>
      <c r="D1029" s="39" t="s">
        <v>2489</v>
      </c>
      <c r="E1029" s="118" t="s">
        <v>2108</v>
      </c>
      <c r="F1029" s="112" t="s">
        <v>3567</v>
      </c>
      <c r="G1029" s="63"/>
      <c r="H1029" s="63"/>
      <c r="I1029" s="64"/>
      <c r="J1029" s="64"/>
      <c r="K1029" s="65"/>
      <c r="L1029" s="66"/>
      <c r="M1029" s="65"/>
      <c r="N1029" s="65"/>
      <c r="O1029" s="67"/>
      <c r="P1029" s="67"/>
      <c r="R1029" s="52">
        <v>2222</v>
      </c>
      <c r="S1029" s="52"/>
      <c r="T1029" s="52"/>
      <c r="U1029" s="52"/>
      <c r="V1029" s="52">
        <f>SUM(R1029:U1029)</f>
        <v>2222</v>
      </c>
    </row>
    <row r="1030" spans="1:22" hidden="1" outlineLevel="2">
      <c r="A1030" s="38">
        <v>103</v>
      </c>
      <c r="B1030" s="2" t="s">
        <v>2101</v>
      </c>
      <c r="C1030" s="38">
        <v>7</v>
      </c>
      <c r="D1030" s="39" t="s">
        <v>2489</v>
      </c>
      <c r="E1030" s="53" t="s">
        <v>2511</v>
      </c>
      <c r="F1030" s="171">
        <v>64.599999999999994</v>
      </c>
      <c r="G1030" s="141"/>
      <c r="H1030" s="141">
        <f>+G1030</f>
        <v>0</v>
      </c>
      <c r="I1030" s="50"/>
      <c r="J1030" s="141">
        <f>+I1030</f>
        <v>0</v>
      </c>
      <c r="K1030" s="142"/>
      <c r="L1030" s="140"/>
      <c r="M1030" s="143"/>
      <c r="N1030" s="144">
        <v>0.3756944444444445</v>
      </c>
      <c r="O1030" s="3"/>
      <c r="P1030" s="3"/>
      <c r="R1030" s="52"/>
      <c r="S1030" s="52"/>
      <c r="T1030" s="52"/>
      <c r="U1030" s="52"/>
      <c r="V1030" s="52"/>
    </row>
    <row r="1031" spans="1:22" hidden="1" outlineLevel="2">
      <c r="A1031" s="38">
        <v>103</v>
      </c>
      <c r="B1031" s="2" t="s">
        <v>2101</v>
      </c>
      <c r="C1031" s="38">
        <v>7</v>
      </c>
      <c r="D1031" s="39" t="s">
        <v>2489</v>
      </c>
      <c r="E1031" s="53" t="s">
        <v>2510</v>
      </c>
      <c r="F1031" s="171">
        <v>66.599999999999994</v>
      </c>
      <c r="G1031" s="141">
        <v>1.8</v>
      </c>
      <c r="H1031" s="141">
        <f t="shared" ref="H1031:H1036" si="155">H1030+G1031</f>
        <v>1.8</v>
      </c>
      <c r="I1031" s="50">
        <v>3.4722222222222224E-2</v>
      </c>
      <c r="J1031" s="50">
        <f t="shared" ref="J1031:J1036" si="156">J1030+I1031</f>
        <v>3.4722222222222224E-2</v>
      </c>
      <c r="K1031" s="142">
        <f t="shared" ref="K1031:K1036" si="157">M1031-N1030</f>
        <v>2.4999999999999967E-2</v>
      </c>
      <c r="L1031" s="140">
        <f>N1031-M1031</f>
        <v>2.0833333333332704E-3</v>
      </c>
      <c r="M1031" s="143">
        <v>0.40069444444444446</v>
      </c>
      <c r="N1031" s="143">
        <v>0.40277777777777773</v>
      </c>
      <c r="O1031" s="3"/>
      <c r="P1031" s="3"/>
      <c r="R1031" s="52"/>
      <c r="S1031" s="52"/>
      <c r="T1031" s="52"/>
      <c r="U1031" s="52"/>
      <c r="V1031" s="52"/>
    </row>
    <row r="1032" spans="1:22" hidden="1" outlineLevel="2">
      <c r="A1032" s="38">
        <v>103</v>
      </c>
      <c r="B1032" s="2" t="s">
        <v>2101</v>
      </c>
      <c r="C1032" s="38">
        <v>7</v>
      </c>
      <c r="D1032" s="39" t="s">
        <v>2489</v>
      </c>
      <c r="E1032" s="53" t="s">
        <v>2522</v>
      </c>
      <c r="F1032" s="171">
        <v>194.7</v>
      </c>
      <c r="G1032" s="141">
        <v>2.2999999999999998</v>
      </c>
      <c r="H1032" s="141">
        <f t="shared" si="155"/>
        <v>4.0999999999999996</v>
      </c>
      <c r="I1032" s="50">
        <v>5.5555555555555552E-2</v>
      </c>
      <c r="J1032" s="50">
        <f t="shared" si="156"/>
        <v>9.0277777777777776E-2</v>
      </c>
      <c r="K1032" s="142">
        <f t="shared" si="157"/>
        <v>3.7500000000000033E-2</v>
      </c>
      <c r="L1032" s="140">
        <f>N1032-M1032</f>
        <v>5.5555555555555358E-3</v>
      </c>
      <c r="M1032" s="143">
        <v>0.44027777777777777</v>
      </c>
      <c r="N1032" s="143">
        <v>0.4458333333333333</v>
      </c>
      <c r="O1032" s="3" t="s">
        <v>714</v>
      </c>
      <c r="P1032" s="3"/>
      <c r="R1032" s="52"/>
      <c r="S1032" s="52"/>
      <c r="T1032" s="52"/>
      <c r="U1032" s="52"/>
      <c r="V1032" s="52"/>
    </row>
    <row r="1033" spans="1:22" hidden="1" outlineLevel="2">
      <c r="A1033" s="38">
        <v>103</v>
      </c>
      <c r="B1033" s="2" t="s">
        <v>2101</v>
      </c>
      <c r="C1033" s="38">
        <v>7</v>
      </c>
      <c r="D1033" s="39" t="s">
        <v>2489</v>
      </c>
      <c r="E1033" s="53" t="s">
        <v>2508</v>
      </c>
      <c r="F1033" s="171">
        <v>409.3</v>
      </c>
      <c r="G1033" s="141">
        <v>2.2000000000000002</v>
      </c>
      <c r="H1033" s="141">
        <f t="shared" si="155"/>
        <v>6.3</v>
      </c>
      <c r="I1033" s="50">
        <v>2.4305555555555556E-2</v>
      </c>
      <c r="J1033" s="50">
        <f t="shared" si="156"/>
        <v>0.11458333333333333</v>
      </c>
      <c r="K1033" s="142">
        <f t="shared" si="157"/>
        <v>1.736111111111116E-2</v>
      </c>
      <c r="L1033" s="140">
        <f>N1033-M1033</f>
        <v>3.4722222222221544E-3</v>
      </c>
      <c r="M1033" s="143">
        <v>0.46319444444444446</v>
      </c>
      <c r="N1033" s="143">
        <v>0.46666666666666662</v>
      </c>
      <c r="O1033" s="3"/>
      <c r="P1033" s="3"/>
      <c r="R1033" s="52"/>
      <c r="S1033" s="52"/>
      <c r="T1033" s="52"/>
      <c r="U1033" s="52"/>
      <c r="V1033" s="52"/>
    </row>
    <row r="1034" spans="1:22" hidden="1" outlineLevel="2">
      <c r="A1034" s="38">
        <v>103</v>
      </c>
      <c r="B1034" s="2" t="s">
        <v>2101</v>
      </c>
      <c r="C1034" s="38">
        <v>7</v>
      </c>
      <c r="D1034" s="39" t="s">
        <v>2489</v>
      </c>
      <c r="E1034" s="53" t="s">
        <v>2509</v>
      </c>
      <c r="F1034" s="171">
        <v>230.9</v>
      </c>
      <c r="G1034" s="141">
        <v>1</v>
      </c>
      <c r="H1034" s="141">
        <f t="shared" si="155"/>
        <v>7.3</v>
      </c>
      <c r="I1034" s="50">
        <v>1.0416666666666666E-2</v>
      </c>
      <c r="J1034" s="50">
        <f t="shared" si="156"/>
        <v>0.125</v>
      </c>
      <c r="K1034" s="142">
        <f t="shared" si="157"/>
        <v>1.5277777777777835E-2</v>
      </c>
      <c r="L1034" s="140">
        <f>N1034-M1034</f>
        <v>4.1666666666666519E-3</v>
      </c>
      <c r="M1034" s="143">
        <v>0.48194444444444445</v>
      </c>
      <c r="N1034" s="143">
        <v>0.4861111111111111</v>
      </c>
      <c r="O1034" s="3"/>
      <c r="P1034" s="3"/>
      <c r="R1034" s="52"/>
      <c r="S1034" s="52"/>
      <c r="T1034" s="52"/>
      <c r="U1034" s="52"/>
      <c r="V1034" s="52"/>
    </row>
    <row r="1035" spans="1:22" hidden="1" outlineLevel="2">
      <c r="A1035" s="38">
        <v>103</v>
      </c>
      <c r="B1035" s="2" t="s">
        <v>2101</v>
      </c>
      <c r="C1035" s="38">
        <v>7</v>
      </c>
      <c r="D1035" s="39" t="s">
        <v>2489</v>
      </c>
      <c r="E1035" s="53" t="s">
        <v>2517</v>
      </c>
      <c r="F1035" s="171">
        <v>53.3</v>
      </c>
      <c r="G1035" s="141">
        <v>0.9</v>
      </c>
      <c r="H1035" s="141">
        <f t="shared" si="155"/>
        <v>8.1999999999999993</v>
      </c>
      <c r="I1035" s="50">
        <v>6.9444444444444441E-3</v>
      </c>
      <c r="J1035" s="50">
        <f t="shared" si="156"/>
        <v>0.13194444444444445</v>
      </c>
      <c r="K1035" s="142">
        <f t="shared" si="157"/>
        <v>6.9444444444444753E-3</v>
      </c>
      <c r="L1035" s="140">
        <f>N1035-M1035</f>
        <v>0</v>
      </c>
      <c r="M1035" s="143">
        <v>0.49305555555555558</v>
      </c>
      <c r="N1035" s="143">
        <v>0.49305555555555558</v>
      </c>
      <c r="O1035" s="3"/>
      <c r="P1035" s="3"/>
      <c r="R1035" s="52"/>
      <c r="S1035" s="52"/>
      <c r="T1035" s="52"/>
      <c r="U1035" s="52"/>
      <c r="V1035" s="52"/>
    </row>
    <row r="1036" spans="1:22" hidden="1" outlineLevel="2">
      <c r="A1036" s="38">
        <v>103</v>
      </c>
      <c r="B1036" s="2" t="s">
        <v>2101</v>
      </c>
      <c r="C1036" s="38">
        <v>7</v>
      </c>
      <c r="D1036" s="39" t="s">
        <v>2489</v>
      </c>
      <c r="E1036" s="53" t="s">
        <v>3562</v>
      </c>
      <c r="F1036" s="171">
        <v>49.7</v>
      </c>
      <c r="G1036" s="141">
        <v>1.3</v>
      </c>
      <c r="H1036" s="141">
        <f t="shared" si="155"/>
        <v>9.5</v>
      </c>
      <c r="I1036" s="50">
        <v>1.3888888888888888E-2</v>
      </c>
      <c r="J1036" s="50">
        <f t="shared" si="156"/>
        <v>0.14583333333333334</v>
      </c>
      <c r="K1036" s="142">
        <f t="shared" si="157"/>
        <v>1.388888888888884E-2</v>
      </c>
      <c r="L1036" s="140"/>
      <c r="M1036" s="144">
        <v>0.50694444444444442</v>
      </c>
      <c r="N1036" s="143"/>
      <c r="O1036" s="3"/>
      <c r="P1036" s="3"/>
      <c r="R1036" s="52"/>
      <c r="S1036" s="52"/>
      <c r="T1036" s="52"/>
      <c r="U1036" s="52"/>
      <c r="V1036" s="52"/>
    </row>
    <row r="1037" spans="1:22" hidden="1" outlineLevel="2">
      <c r="A1037" s="38">
        <v>103</v>
      </c>
      <c r="B1037" s="2" t="s">
        <v>2101</v>
      </c>
      <c r="C1037" s="38">
        <v>7</v>
      </c>
      <c r="D1037" s="39" t="s">
        <v>2489</v>
      </c>
      <c r="E1037" s="118" t="s">
        <v>3563</v>
      </c>
      <c r="F1037" s="79"/>
      <c r="G1037" s="63"/>
      <c r="H1037" s="63"/>
      <c r="I1037" s="64"/>
      <c r="J1037" s="64"/>
      <c r="K1037" s="65"/>
      <c r="L1037" s="66"/>
      <c r="M1037" s="65"/>
      <c r="N1037" s="65"/>
      <c r="O1037" s="67"/>
      <c r="P1037" s="67"/>
      <c r="R1037" s="54"/>
      <c r="S1037" s="54"/>
      <c r="T1037" s="54"/>
      <c r="U1037" s="54"/>
      <c r="V1037" s="54"/>
    </row>
    <row r="1038" spans="1:22" hidden="1" outlineLevel="1" collapsed="1">
      <c r="A1038" s="148" t="s">
        <v>2738</v>
      </c>
      <c r="B1038" s="149"/>
      <c r="C1038" s="150">
        <v>7</v>
      </c>
      <c r="D1038" s="151" t="s">
        <v>2489</v>
      </c>
      <c r="E1038" s="152" t="s">
        <v>3564</v>
      </c>
      <c r="F1038" s="169" t="s">
        <v>2498</v>
      </c>
      <c r="G1038" s="154">
        <f>SUBTOTAL(9,G1028:G1037)</f>
        <v>9.5</v>
      </c>
      <c r="H1038" s="154"/>
      <c r="I1038" s="156">
        <f>SUBTOTAL(9,I1030:I1036)</f>
        <v>0.14583333333333334</v>
      </c>
      <c r="J1038" s="156"/>
      <c r="K1038" s="157">
        <f>SUBTOTAL(9,K1030:K1036)</f>
        <v>0.11597222222222231</v>
      </c>
      <c r="L1038" s="157">
        <f>SUBTOTAL(9,L1030:L1036)</f>
        <v>1.5277777777777612E-2</v>
      </c>
      <c r="M1038" s="157">
        <f>M1036-N1030</f>
        <v>0.13124999999999992</v>
      </c>
      <c r="N1038" s="722" t="s">
        <v>552</v>
      </c>
      <c r="O1038" s="149" t="s">
        <v>2157</v>
      </c>
      <c r="P1038" s="149">
        <v>2</v>
      </c>
      <c r="R1038" s="55">
        <f>SUM(R1028:R1037)</f>
        <v>2222</v>
      </c>
      <c r="S1038" s="55">
        <f>SUM(S1028:S1037)</f>
        <v>0</v>
      </c>
      <c r="T1038" s="55">
        <f>SUM(T1028:T1037)</f>
        <v>0</v>
      </c>
      <c r="U1038" s="55">
        <f>SUM(U1028:U1037)</f>
        <v>0</v>
      </c>
      <c r="V1038" s="55">
        <f>SUM(V1028:V1037)</f>
        <v>2222</v>
      </c>
    </row>
    <row r="1039" spans="1:22" hidden="1" outlineLevel="2">
      <c r="A1039" s="38">
        <v>104</v>
      </c>
      <c r="B1039" s="2" t="s">
        <v>2101</v>
      </c>
      <c r="C1039" s="38">
        <v>8</v>
      </c>
      <c r="D1039" s="39" t="s">
        <v>2490</v>
      </c>
      <c r="E1039" s="117" t="s">
        <v>2668</v>
      </c>
      <c r="F1039" s="69"/>
      <c r="G1039" s="58"/>
      <c r="H1039" s="58"/>
      <c r="I1039" s="59"/>
      <c r="J1039" s="59"/>
      <c r="K1039" s="60"/>
      <c r="L1039" s="61"/>
      <c r="M1039" s="60"/>
      <c r="N1039" s="60"/>
      <c r="O1039" s="68"/>
      <c r="P1039" s="68"/>
      <c r="R1039" s="47"/>
      <c r="S1039" s="47"/>
      <c r="T1039" s="47"/>
      <c r="U1039" s="47"/>
      <c r="V1039" s="47"/>
    </row>
    <row r="1040" spans="1:22" hidden="1" outlineLevel="2">
      <c r="A1040" s="38">
        <v>104</v>
      </c>
      <c r="B1040" s="2" t="s">
        <v>2101</v>
      </c>
      <c r="C1040" s="38">
        <v>8</v>
      </c>
      <c r="D1040" s="39" t="s">
        <v>178</v>
      </c>
      <c r="E1040" s="53" t="s">
        <v>3600</v>
      </c>
      <c r="F1040" s="171">
        <v>39.200000000000003</v>
      </c>
      <c r="G1040" s="141"/>
      <c r="H1040" s="141">
        <v>0</v>
      </c>
      <c r="I1040" s="50"/>
      <c r="J1040" s="50">
        <v>0</v>
      </c>
      <c r="K1040" s="139"/>
      <c r="L1040" s="140"/>
      <c r="M1040" s="143"/>
      <c r="N1040" s="144">
        <v>0.29236111111111113</v>
      </c>
      <c r="O1040" s="3"/>
      <c r="P1040" s="3"/>
      <c r="R1040" s="52"/>
      <c r="S1040" s="52">
        <v>200</v>
      </c>
      <c r="T1040" s="52"/>
      <c r="U1040" s="52"/>
      <c r="V1040" s="52">
        <f>SUM(R1040:U1040)</f>
        <v>200</v>
      </c>
    </row>
    <row r="1041" spans="1:22" hidden="1" outlineLevel="2">
      <c r="A1041" s="38">
        <v>104</v>
      </c>
      <c r="B1041" s="2" t="s">
        <v>2101</v>
      </c>
      <c r="C1041" s="38">
        <v>8</v>
      </c>
      <c r="D1041" s="39" t="s">
        <v>178</v>
      </c>
      <c r="E1041" s="53" t="s">
        <v>2543</v>
      </c>
      <c r="F1041" s="171"/>
      <c r="G1041" s="141">
        <v>6.3</v>
      </c>
      <c r="H1041" s="141">
        <f>H1040+G1041</f>
        <v>6.3</v>
      </c>
      <c r="I1041" s="50">
        <v>4.5138888888888888E-2</v>
      </c>
      <c r="J1041" s="50">
        <f>J1040+I1041</f>
        <v>4.5138888888888888E-2</v>
      </c>
      <c r="K1041" s="142">
        <f>M1041-N1040</f>
        <v>7.5694444444444453E-2</v>
      </c>
      <c r="L1041" s="140">
        <f t="shared" ref="L1041:L1051" si="158">N1041-M1041</f>
        <v>0</v>
      </c>
      <c r="M1041" s="143">
        <v>0.36805555555555558</v>
      </c>
      <c r="N1041" s="143">
        <v>0.36805555555555558</v>
      </c>
      <c r="O1041" s="3"/>
      <c r="P1041" s="3"/>
      <c r="R1041" s="52"/>
      <c r="S1041" s="52"/>
      <c r="T1041" s="52"/>
      <c r="U1041" s="52"/>
      <c r="V1041" s="52"/>
    </row>
    <row r="1042" spans="1:22" hidden="1" outlineLevel="2">
      <c r="A1042" s="38">
        <v>104</v>
      </c>
      <c r="B1042" s="2" t="s">
        <v>2101</v>
      </c>
      <c r="C1042" s="38">
        <v>8</v>
      </c>
      <c r="D1042" s="39" t="s">
        <v>178</v>
      </c>
      <c r="E1042" s="53" t="s">
        <v>2506</v>
      </c>
      <c r="F1042" s="171">
        <v>527.9</v>
      </c>
      <c r="G1042" s="141">
        <v>1.7</v>
      </c>
      <c r="H1042" s="141">
        <f t="shared" ref="H1042:H1052" si="159">H1041+G1042</f>
        <v>8</v>
      </c>
      <c r="I1042" s="50">
        <v>1.3888888888888888E-2</v>
      </c>
      <c r="J1042" s="50">
        <f>J1041+I1042</f>
        <v>5.9027777777777776E-2</v>
      </c>
      <c r="K1042" s="142">
        <f>M1042-N1041</f>
        <v>2.2222222222222199E-2</v>
      </c>
      <c r="L1042" s="140">
        <f>N1042-M1042</f>
        <v>0</v>
      </c>
      <c r="M1042" s="143">
        <v>0.39027777777777778</v>
      </c>
      <c r="N1042" s="143">
        <v>0.39027777777777778</v>
      </c>
      <c r="O1042" s="3"/>
      <c r="P1042" s="3"/>
      <c r="R1042" s="52"/>
      <c r="S1042" s="52"/>
      <c r="T1042" s="52"/>
      <c r="U1042" s="52"/>
      <c r="V1042" s="52"/>
    </row>
    <row r="1043" spans="1:22" hidden="1" outlineLevel="2">
      <c r="A1043" s="38">
        <v>104</v>
      </c>
      <c r="B1043" s="2" t="s">
        <v>2101</v>
      </c>
      <c r="C1043" s="38">
        <v>8</v>
      </c>
      <c r="D1043" s="39" t="s">
        <v>178</v>
      </c>
      <c r="E1043" s="53" t="s">
        <v>2507</v>
      </c>
      <c r="F1043" s="171">
        <v>90</v>
      </c>
      <c r="G1043" s="141">
        <v>2.5</v>
      </c>
      <c r="H1043" s="141">
        <f t="shared" si="159"/>
        <v>10.5</v>
      </c>
      <c r="I1043" s="50">
        <v>3.4722222222222224E-2</v>
      </c>
      <c r="J1043" s="50">
        <f t="shared" ref="J1043:J1052" si="160">J1042+I1043</f>
        <v>9.375E-2</v>
      </c>
      <c r="K1043" s="142">
        <f t="shared" ref="K1043:K1052" si="161">M1043-N1042</f>
        <v>2.5694444444444409E-2</v>
      </c>
      <c r="L1043" s="140">
        <f t="shared" si="158"/>
        <v>0</v>
      </c>
      <c r="M1043" s="143">
        <v>0.41597222222222219</v>
      </c>
      <c r="N1043" s="143">
        <v>0.41597222222222219</v>
      </c>
      <c r="O1043" s="3"/>
      <c r="P1043" s="3"/>
      <c r="R1043" s="52"/>
      <c r="S1043" s="52"/>
      <c r="T1043" s="52"/>
      <c r="U1043" s="52"/>
      <c r="V1043" s="52"/>
    </row>
    <row r="1044" spans="1:22" hidden="1" outlineLevel="2">
      <c r="A1044" s="38">
        <v>104</v>
      </c>
      <c r="B1044" s="2" t="s">
        <v>2101</v>
      </c>
      <c r="C1044" s="38">
        <v>8</v>
      </c>
      <c r="D1044" s="39" t="s">
        <v>178</v>
      </c>
      <c r="E1044" s="53" t="s">
        <v>2524</v>
      </c>
      <c r="F1044" s="171">
        <v>430.2</v>
      </c>
      <c r="G1044" s="141">
        <v>2</v>
      </c>
      <c r="H1044" s="141">
        <f t="shared" si="159"/>
        <v>12.5</v>
      </c>
      <c r="I1044" s="50">
        <v>2.7777777777777776E-2</v>
      </c>
      <c r="J1044" s="50">
        <f t="shared" si="160"/>
        <v>0.12152777777777778</v>
      </c>
      <c r="K1044" s="142">
        <f t="shared" si="161"/>
        <v>2.0833333333333315E-2</v>
      </c>
      <c r="L1044" s="140">
        <f t="shared" si="158"/>
        <v>0</v>
      </c>
      <c r="M1044" s="143">
        <v>0.4368055555555555</v>
      </c>
      <c r="N1044" s="143">
        <v>0.4368055555555555</v>
      </c>
      <c r="O1044" s="3"/>
      <c r="P1044" s="3"/>
      <c r="R1044" s="52"/>
      <c r="S1044" s="52"/>
      <c r="T1044" s="52"/>
      <c r="U1044" s="52"/>
      <c r="V1044" s="52"/>
    </row>
    <row r="1045" spans="1:22" hidden="1" outlineLevel="2">
      <c r="A1045" s="38">
        <v>104</v>
      </c>
      <c r="B1045" s="2" t="s">
        <v>2101</v>
      </c>
      <c r="C1045" s="38">
        <v>8</v>
      </c>
      <c r="D1045" s="39" t="s">
        <v>178</v>
      </c>
      <c r="E1045" s="53" t="s">
        <v>2541</v>
      </c>
      <c r="F1045" s="171">
        <v>627.29999999999995</v>
      </c>
      <c r="G1045" s="141">
        <v>0.3</v>
      </c>
      <c r="H1045" s="141">
        <f t="shared" si="159"/>
        <v>12.8</v>
      </c>
      <c r="I1045" s="50">
        <v>2.0833333333333332E-2</v>
      </c>
      <c r="J1045" s="50">
        <f t="shared" si="160"/>
        <v>0.1423611111111111</v>
      </c>
      <c r="K1045" s="142">
        <f t="shared" si="161"/>
        <v>2.6388888888888962E-2</v>
      </c>
      <c r="L1045" s="140">
        <f>N1045-M1045</f>
        <v>2.2222222222222199E-2</v>
      </c>
      <c r="M1045" s="143">
        <v>0.46319444444444446</v>
      </c>
      <c r="N1045" s="143">
        <v>0.48541666666666666</v>
      </c>
      <c r="O1045" s="3" t="s">
        <v>2545</v>
      </c>
      <c r="P1045" s="3"/>
      <c r="R1045" s="52"/>
      <c r="S1045" s="52"/>
      <c r="T1045" s="52"/>
      <c r="U1045" s="52"/>
      <c r="V1045" s="52"/>
    </row>
    <row r="1046" spans="1:22" hidden="1" outlineLevel="2">
      <c r="A1046" s="38">
        <v>104</v>
      </c>
      <c r="B1046" s="2" t="s">
        <v>2101</v>
      </c>
      <c r="C1046" s="38">
        <v>8</v>
      </c>
      <c r="D1046" s="39" t="s">
        <v>178</v>
      </c>
      <c r="E1046" s="53" t="s">
        <v>2540</v>
      </c>
      <c r="F1046" s="171">
        <v>627.29999999999995</v>
      </c>
      <c r="G1046" s="141">
        <v>1.9</v>
      </c>
      <c r="H1046" s="141">
        <f t="shared" si="159"/>
        <v>14.700000000000001</v>
      </c>
      <c r="I1046" s="50">
        <v>2.0833333333333332E-2</v>
      </c>
      <c r="J1046" s="50">
        <f t="shared" si="160"/>
        <v>0.16319444444444445</v>
      </c>
      <c r="K1046" s="142">
        <f t="shared" si="161"/>
        <v>3.8888888888888917E-2</v>
      </c>
      <c r="L1046" s="140">
        <f t="shared" si="158"/>
        <v>2.0833333333333259E-3</v>
      </c>
      <c r="M1046" s="143">
        <v>0.52430555555555558</v>
      </c>
      <c r="N1046" s="143">
        <v>0.52638888888888891</v>
      </c>
      <c r="O1046" s="3" t="s">
        <v>547</v>
      </c>
      <c r="P1046" s="3"/>
      <c r="R1046" s="52"/>
      <c r="S1046" s="52"/>
      <c r="T1046" s="52"/>
      <c r="U1046" s="52"/>
      <c r="V1046" s="52"/>
    </row>
    <row r="1047" spans="1:22" hidden="1" outlineLevel="2">
      <c r="A1047" s="38">
        <v>104</v>
      </c>
      <c r="B1047" s="2" t="s">
        <v>2101</v>
      </c>
      <c r="C1047" s="38">
        <v>8</v>
      </c>
      <c r="D1047" s="39" t="s">
        <v>178</v>
      </c>
      <c r="E1047" s="53" t="s">
        <v>2525</v>
      </c>
      <c r="F1047" s="171">
        <v>701</v>
      </c>
      <c r="G1047" s="141">
        <v>1.4</v>
      </c>
      <c r="H1047" s="141">
        <f t="shared" si="159"/>
        <v>16.100000000000001</v>
      </c>
      <c r="I1047" s="50">
        <v>2.0833333333333332E-2</v>
      </c>
      <c r="J1047" s="50">
        <f t="shared" si="160"/>
        <v>0.18402777777777779</v>
      </c>
      <c r="K1047" s="142">
        <f t="shared" si="161"/>
        <v>2.0138888888888928E-2</v>
      </c>
      <c r="L1047" s="140">
        <f t="shared" si="158"/>
        <v>8.3333333333333037E-3</v>
      </c>
      <c r="M1047" s="143">
        <v>0.54652777777777783</v>
      </c>
      <c r="N1047" s="143">
        <v>0.55486111111111114</v>
      </c>
      <c r="O1047" s="3" t="s">
        <v>2526</v>
      </c>
      <c r="P1047" s="3"/>
      <c r="R1047" s="52"/>
      <c r="S1047" s="52"/>
      <c r="T1047" s="52"/>
      <c r="U1047" s="52"/>
      <c r="V1047" s="52"/>
    </row>
    <row r="1048" spans="1:22" hidden="1" outlineLevel="2">
      <c r="A1048" s="38">
        <v>104</v>
      </c>
      <c r="B1048" s="2" t="s">
        <v>2101</v>
      </c>
      <c r="C1048" s="38">
        <v>8</v>
      </c>
      <c r="D1048" s="39" t="s">
        <v>178</v>
      </c>
      <c r="E1048" s="53" t="s">
        <v>2527</v>
      </c>
      <c r="F1048" s="171">
        <v>346</v>
      </c>
      <c r="G1048" s="141">
        <v>4</v>
      </c>
      <c r="H1048" s="141">
        <f t="shared" si="159"/>
        <v>20.100000000000001</v>
      </c>
      <c r="I1048" s="50">
        <v>5.5555555555555552E-2</v>
      </c>
      <c r="J1048" s="50">
        <f t="shared" si="160"/>
        <v>0.23958333333333334</v>
      </c>
      <c r="K1048" s="142">
        <f t="shared" si="161"/>
        <v>7.3611111111111072E-2</v>
      </c>
      <c r="L1048" s="140">
        <f t="shared" si="158"/>
        <v>0</v>
      </c>
      <c r="M1048" s="143">
        <v>0.62847222222222221</v>
      </c>
      <c r="N1048" s="143">
        <v>0.62847222222222221</v>
      </c>
      <c r="O1048" s="48"/>
      <c r="P1048" s="48"/>
      <c r="R1048" s="52"/>
      <c r="S1048" s="52"/>
      <c r="T1048" s="52"/>
      <c r="U1048" s="52"/>
      <c r="V1048" s="52"/>
    </row>
    <row r="1049" spans="1:22" hidden="1" outlineLevel="2">
      <c r="A1049" s="38">
        <v>104</v>
      </c>
      <c r="B1049" s="2" t="s">
        <v>2101</v>
      </c>
      <c r="C1049" s="38">
        <v>8</v>
      </c>
      <c r="D1049" s="39" t="s">
        <v>178</v>
      </c>
      <c r="E1049" s="53" t="s">
        <v>2508</v>
      </c>
      <c r="F1049" s="171">
        <v>194.7</v>
      </c>
      <c r="G1049" s="141">
        <v>1.2</v>
      </c>
      <c r="H1049" s="141">
        <f t="shared" si="159"/>
        <v>21.3</v>
      </c>
      <c r="I1049" s="50">
        <v>1.3888888888888888E-2</v>
      </c>
      <c r="J1049" s="50">
        <f t="shared" si="160"/>
        <v>0.25347222222222221</v>
      </c>
      <c r="K1049" s="142">
        <f t="shared" si="161"/>
        <v>1.5972222222222276E-2</v>
      </c>
      <c r="L1049" s="140">
        <f t="shared" si="158"/>
        <v>9.7222222222221877E-3</v>
      </c>
      <c r="M1049" s="143">
        <v>0.64444444444444449</v>
      </c>
      <c r="N1049" s="143">
        <v>0.65416666666666667</v>
      </c>
      <c r="O1049" s="48"/>
      <c r="P1049" s="48"/>
      <c r="R1049" s="52"/>
      <c r="S1049" s="52"/>
      <c r="T1049" s="52"/>
      <c r="U1049" s="52"/>
      <c r="V1049" s="52"/>
    </row>
    <row r="1050" spans="1:22" hidden="1" outlineLevel="2">
      <c r="A1050" s="38">
        <v>104</v>
      </c>
      <c r="B1050" s="2" t="s">
        <v>2101</v>
      </c>
      <c r="C1050" s="38">
        <v>8</v>
      </c>
      <c r="D1050" s="39" t="s">
        <v>178</v>
      </c>
      <c r="E1050" s="53" t="s">
        <v>2509</v>
      </c>
      <c r="F1050" s="171">
        <v>66.599999999999994</v>
      </c>
      <c r="G1050" s="141">
        <v>1</v>
      </c>
      <c r="H1050" s="141">
        <f t="shared" si="159"/>
        <v>22.3</v>
      </c>
      <c r="I1050" s="50">
        <v>1.0416666666666666E-2</v>
      </c>
      <c r="J1050" s="50">
        <f t="shared" si="160"/>
        <v>0.2638888888888889</v>
      </c>
      <c r="K1050" s="142">
        <f t="shared" si="161"/>
        <v>1.8749999999999933E-2</v>
      </c>
      <c r="L1050" s="140">
        <f t="shared" si="158"/>
        <v>0</v>
      </c>
      <c r="M1050" s="143">
        <v>0.67291666666666661</v>
      </c>
      <c r="N1050" s="143">
        <v>0.67291666666666661</v>
      </c>
      <c r="O1050" s="48"/>
      <c r="P1050" s="48"/>
      <c r="R1050" s="52"/>
      <c r="S1050" s="52"/>
      <c r="T1050" s="52"/>
      <c r="U1050" s="52"/>
      <c r="V1050" s="52"/>
    </row>
    <row r="1051" spans="1:22" hidden="1" outlineLevel="2">
      <c r="A1051" s="38">
        <v>104</v>
      </c>
      <c r="B1051" s="2" t="s">
        <v>2101</v>
      </c>
      <c r="C1051" s="38">
        <v>8</v>
      </c>
      <c r="D1051" s="39" t="s">
        <v>178</v>
      </c>
      <c r="E1051" s="53" t="s">
        <v>2544</v>
      </c>
      <c r="F1051" s="171">
        <v>64.599999999999994</v>
      </c>
      <c r="G1051" s="141">
        <v>1.3</v>
      </c>
      <c r="H1051" s="141">
        <f t="shared" si="159"/>
        <v>23.6</v>
      </c>
      <c r="I1051" s="50">
        <v>1.3888888888888888E-2</v>
      </c>
      <c r="J1051" s="50">
        <f t="shared" si="160"/>
        <v>0.27777777777777779</v>
      </c>
      <c r="K1051" s="142">
        <f t="shared" si="161"/>
        <v>1.5972222222222388E-2</v>
      </c>
      <c r="L1051" s="140">
        <f t="shared" si="158"/>
        <v>0</v>
      </c>
      <c r="M1051" s="143">
        <v>0.68888888888888899</v>
      </c>
      <c r="N1051" s="143">
        <v>0.68888888888888899</v>
      </c>
      <c r="O1051" s="48" t="s">
        <v>2528</v>
      </c>
      <c r="P1051" s="48"/>
      <c r="R1051" s="52"/>
      <c r="S1051" s="52"/>
      <c r="T1051" s="52"/>
      <c r="U1051" s="52"/>
      <c r="V1051" s="52"/>
    </row>
    <row r="1052" spans="1:22" hidden="1" outlineLevel="2">
      <c r="A1052" s="38">
        <v>104</v>
      </c>
      <c r="B1052" s="2" t="s">
        <v>2101</v>
      </c>
      <c r="C1052" s="38">
        <v>8</v>
      </c>
      <c r="D1052" s="39" t="s">
        <v>178</v>
      </c>
      <c r="E1052" s="53" t="s">
        <v>2542</v>
      </c>
      <c r="F1052" s="171">
        <v>49.7</v>
      </c>
      <c r="G1052" s="141">
        <v>0.9</v>
      </c>
      <c r="H1052" s="141">
        <f t="shared" si="159"/>
        <v>24.5</v>
      </c>
      <c r="I1052" s="50">
        <v>1.0416666666666666E-2</v>
      </c>
      <c r="J1052" s="50">
        <f t="shared" si="160"/>
        <v>0.28819444444444448</v>
      </c>
      <c r="K1052" s="142">
        <f t="shared" si="161"/>
        <v>9.0277777777776347E-3</v>
      </c>
      <c r="L1052" s="140"/>
      <c r="M1052" s="144">
        <v>0.69791666666666663</v>
      </c>
      <c r="N1052" s="143"/>
      <c r="O1052" s="3"/>
      <c r="P1052" s="3"/>
      <c r="R1052" s="52"/>
      <c r="S1052" s="52"/>
      <c r="T1052" s="52"/>
      <c r="U1052" s="52"/>
      <c r="V1052" s="52"/>
    </row>
    <row r="1053" spans="1:22" hidden="1" outlineLevel="2">
      <c r="A1053" s="38">
        <v>104</v>
      </c>
      <c r="B1053" s="2" t="s">
        <v>2101</v>
      </c>
      <c r="C1053" s="38">
        <v>8</v>
      </c>
      <c r="D1053" s="39" t="s">
        <v>178</v>
      </c>
      <c r="E1053" s="117" t="s">
        <v>2667</v>
      </c>
      <c r="F1053" s="111" t="s">
        <v>2535</v>
      </c>
      <c r="G1053" s="58"/>
      <c r="H1053" s="58"/>
      <c r="I1053" s="59"/>
      <c r="J1053" s="59"/>
      <c r="K1053" s="60"/>
      <c r="L1053" s="61"/>
      <c r="M1053" s="60"/>
      <c r="N1053" s="60"/>
      <c r="O1053" s="62"/>
      <c r="P1053" s="67"/>
      <c r="R1053" s="52">
        <v>2222</v>
      </c>
      <c r="S1053" s="52"/>
      <c r="T1053" s="52"/>
      <c r="U1053" s="52"/>
      <c r="V1053" s="52">
        <f>SUM(R1053:U1053)</f>
        <v>2222</v>
      </c>
    </row>
    <row r="1054" spans="1:22" hidden="1" outlineLevel="2">
      <c r="A1054" s="38">
        <v>104</v>
      </c>
      <c r="B1054" s="2" t="s">
        <v>2101</v>
      </c>
      <c r="C1054" s="38">
        <v>8</v>
      </c>
      <c r="D1054" s="39" t="s">
        <v>178</v>
      </c>
      <c r="E1054" s="118"/>
      <c r="F1054" s="112" t="s">
        <v>2536</v>
      </c>
      <c r="G1054" s="63"/>
      <c r="H1054" s="63"/>
      <c r="I1054" s="64"/>
      <c r="J1054" s="64"/>
      <c r="K1054" s="65"/>
      <c r="L1054" s="66"/>
      <c r="M1054" s="65"/>
      <c r="N1054" s="65"/>
      <c r="O1054" s="67"/>
      <c r="P1054" s="67"/>
      <c r="R1054" s="54"/>
      <c r="S1054" s="54"/>
      <c r="T1054" s="54"/>
      <c r="U1054" s="54"/>
      <c r="V1054" s="54"/>
    </row>
    <row r="1055" spans="1:22" hidden="1" outlineLevel="1" collapsed="1">
      <c r="A1055" s="148" t="s">
        <v>2739</v>
      </c>
      <c r="B1055" s="149"/>
      <c r="C1055" s="150">
        <v>8</v>
      </c>
      <c r="D1055" s="151" t="s">
        <v>178</v>
      </c>
      <c r="E1055" s="152" t="s">
        <v>2666</v>
      </c>
      <c r="F1055" s="169" t="s">
        <v>2499</v>
      </c>
      <c r="G1055" s="154">
        <f>SUBTOTAL(9,G1039:G1054)</f>
        <v>24.5</v>
      </c>
      <c r="H1055" s="154"/>
      <c r="I1055" s="721">
        <f>SUBTOTAL(9,I1040:I1052)</f>
        <v>0.28819444444444448</v>
      </c>
      <c r="J1055" s="156"/>
      <c r="K1055" s="157">
        <f>SUBTOTAL(9,K1040:K1052)</f>
        <v>0.36319444444444449</v>
      </c>
      <c r="L1055" s="157">
        <f>SUBTOTAL(9,L1040:L1052)</f>
        <v>4.2361111111111016E-2</v>
      </c>
      <c r="M1055" s="157">
        <f>M1052-N1040</f>
        <v>0.4055555555555555</v>
      </c>
      <c r="N1055" s="722" t="s">
        <v>552</v>
      </c>
      <c r="O1055" s="149" t="s">
        <v>2539</v>
      </c>
      <c r="P1055" s="149">
        <v>3</v>
      </c>
      <c r="R1055" s="55">
        <f>SUM(R1039:R1053)</f>
        <v>2222</v>
      </c>
      <c r="S1055" s="55">
        <f>SUM(S1039:S1053)</f>
        <v>200</v>
      </c>
      <c r="T1055" s="55">
        <f>SUM(T1039:T1053)</f>
        <v>0</v>
      </c>
      <c r="U1055" s="55">
        <f>SUM(U1039:U1053)</f>
        <v>0</v>
      </c>
      <c r="V1055" s="55">
        <f>SUM(V1039:V1053)</f>
        <v>2422</v>
      </c>
    </row>
    <row r="1056" spans="1:22" hidden="1" outlineLevel="2">
      <c r="A1056" s="38">
        <v>105</v>
      </c>
      <c r="B1056" s="2" t="s">
        <v>2101</v>
      </c>
      <c r="C1056" s="38">
        <v>9</v>
      </c>
      <c r="D1056" s="39" t="s">
        <v>179</v>
      </c>
      <c r="E1056" s="117" t="s">
        <v>3564</v>
      </c>
      <c r="F1056" s="111" t="s">
        <v>3569</v>
      </c>
      <c r="G1056" s="58"/>
      <c r="H1056" s="58"/>
      <c r="I1056" s="59"/>
      <c r="J1056" s="59"/>
      <c r="K1056" s="60"/>
      <c r="L1056" s="61"/>
      <c r="M1056" s="60"/>
      <c r="N1056" s="60"/>
      <c r="O1056" s="62"/>
      <c r="P1056" s="68"/>
      <c r="R1056" s="47"/>
      <c r="S1056" s="47">
        <v>200</v>
      </c>
      <c r="T1056" s="47"/>
      <c r="U1056" s="47"/>
      <c r="V1056" s="47">
        <f>SUM(R1056:U1056)</f>
        <v>200</v>
      </c>
    </row>
    <row r="1057" spans="1:22" hidden="1" outlineLevel="2">
      <c r="A1057" s="38">
        <v>105</v>
      </c>
      <c r="B1057" s="2" t="s">
        <v>2101</v>
      </c>
      <c r="C1057" s="38">
        <v>9</v>
      </c>
      <c r="D1057" s="39" t="s">
        <v>179</v>
      </c>
      <c r="E1057" s="53" t="s">
        <v>3599</v>
      </c>
      <c r="F1057" s="171"/>
      <c r="G1057" s="141"/>
      <c r="H1057" s="141">
        <v>0</v>
      </c>
      <c r="I1057" s="50"/>
      <c r="J1057" s="50">
        <v>0</v>
      </c>
      <c r="K1057" s="139"/>
      <c r="L1057" s="140"/>
      <c r="M1057" s="143"/>
      <c r="N1057" s="144">
        <v>0.55138888888888882</v>
      </c>
      <c r="O1057" s="3"/>
      <c r="P1057" s="3"/>
      <c r="R1057" s="52"/>
      <c r="S1057" s="52"/>
      <c r="T1057" s="52"/>
      <c r="U1057" s="52"/>
      <c r="V1057" s="52"/>
    </row>
    <row r="1058" spans="1:22" hidden="1" outlineLevel="2">
      <c r="A1058" s="38">
        <v>105</v>
      </c>
      <c r="B1058" s="2" t="s">
        <v>2101</v>
      </c>
      <c r="C1058" s="38">
        <v>9</v>
      </c>
      <c r="D1058" s="39" t="s">
        <v>179</v>
      </c>
      <c r="E1058" s="53" t="s">
        <v>3571</v>
      </c>
      <c r="F1058" s="171">
        <v>527.9</v>
      </c>
      <c r="G1058" s="141">
        <v>4.5</v>
      </c>
      <c r="H1058" s="141">
        <f>H1057+G1058</f>
        <v>4.5</v>
      </c>
      <c r="I1058" s="50">
        <v>5.5555555555555552E-2</v>
      </c>
      <c r="J1058" s="50">
        <f>J1057+I1058</f>
        <v>5.5555555555555552E-2</v>
      </c>
      <c r="K1058" s="142">
        <f t="shared" ref="K1058:K1063" si="162">M1058-N1057</f>
        <v>0.1034722222222223</v>
      </c>
      <c r="L1058" s="140"/>
      <c r="M1058" s="144">
        <v>0.65486111111111112</v>
      </c>
      <c r="N1058" s="143"/>
      <c r="O1058" s="3" t="s">
        <v>2820</v>
      </c>
      <c r="P1058" s="3"/>
      <c r="R1058" s="52"/>
      <c r="S1058" s="52"/>
      <c r="T1058" s="52"/>
      <c r="U1058" s="52"/>
      <c r="V1058" s="52"/>
    </row>
    <row r="1059" spans="1:22" hidden="1" outlineLevel="2">
      <c r="A1059" s="38">
        <v>105</v>
      </c>
      <c r="B1059" s="2" t="s">
        <v>2101</v>
      </c>
      <c r="C1059" s="38">
        <v>9</v>
      </c>
      <c r="D1059" s="39" t="s">
        <v>179</v>
      </c>
      <c r="E1059" s="48" t="s">
        <v>3568</v>
      </c>
      <c r="F1059" s="171"/>
      <c r="G1059" s="141"/>
      <c r="H1059" s="141">
        <f>H1058+G1059</f>
        <v>4.5</v>
      </c>
      <c r="I1059" s="50"/>
      <c r="J1059" s="50">
        <f>J1058+I1059</f>
        <v>5.5555555555555552E-2</v>
      </c>
      <c r="K1059" s="142"/>
      <c r="L1059" s="140"/>
      <c r="M1059" s="143"/>
      <c r="N1059" s="144">
        <v>0.18958333333333333</v>
      </c>
      <c r="O1059" s="3"/>
      <c r="P1059" s="3"/>
      <c r="R1059" s="52"/>
      <c r="S1059" s="52"/>
      <c r="T1059" s="52"/>
      <c r="U1059" s="52"/>
      <c r="V1059" s="52"/>
    </row>
    <row r="1060" spans="1:22" hidden="1" outlineLevel="2">
      <c r="A1060" s="38">
        <v>105</v>
      </c>
      <c r="B1060" s="2" t="s">
        <v>2101</v>
      </c>
      <c r="C1060" s="38">
        <v>9</v>
      </c>
      <c r="D1060" s="39" t="s">
        <v>179</v>
      </c>
      <c r="E1060" s="53" t="s">
        <v>3572</v>
      </c>
      <c r="F1060" s="171">
        <v>322.5</v>
      </c>
      <c r="G1060" s="141">
        <v>2.7</v>
      </c>
      <c r="H1060" s="141">
        <f>H1059+G1060</f>
        <v>7.2</v>
      </c>
      <c r="I1060" s="50">
        <v>2.4305555555555556E-2</v>
      </c>
      <c r="J1060" s="50">
        <f>J1059+I1060</f>
        <v>7.9861111111111105E-2</v>
      </c>
      <c r="K1060" s="142">
        <f t="shared" si="162"/>
        <v>2.5694444444444464E-2</v>
      </c>
      <c r="L1060" s="140">
        <f>N1060-M1060</f>
        <v>0</v>
      </c>
      <c r="M1060" s="143">
        <v>0.21527777777777779</v>
      </c>
      <c r="N1060" s="143">
        <v>0.21527777777777779</v>
      </c>
      <c r="O1060" s="3"/>
      <c r="P1060" s="3"/>
      <c r="R1060" s="52"/>
      <c r="S1060" s="52"/>
      <c r="T1060" s="52"/>
      <c r="U1060" s="52"/>
      <c r="V1060" s="52"/>
    </row>
    <row r="1061" spans="1:22" hidden="1" outlineLevel="2">
      <c r="A1061" s="38">
        <v>105</v>
      </c>
      <c r="B1061" s="2" t="s">
        <v>2101</v>
      </c>
      <c r="C1061" s="38">
        <v>9</v>
      </c>
      <c r="D1061" s="39" t="s">
        <v>179</v>
      </c>
      <c r="E1061" s="53" t="s">
        <v>3573</v>
      </c>
      <c r="F1061" s="171">
        <v>220.5</v>
      </c>
      <c r="G1061" s="141">
        <v>2.7</v>
      </c>
      <c r="H1061" s="141">
        <f>H1060+G1061</f>
        <v>9.9</v>
      </c>
      <c r="I1061" s="50">
        <v>3.125E-2</v>
      </c>
      <c r="J1061" s="50">
        <f>J1060+I1061</f>
        <v>0.1111111111111111</v>
      </c>
      <c r="K1061" s="142">
        <f t="shared" si="162"/>
        <v>3.1944444444444442E-2</v>
      </c>
      <c r="L1061" s="140">
        <f>N1061-M1061</f>
        <v>1.388888888888884E-3</v>
      </c>
      <c r="M1061" s="143">
        <v>0.24722222222222223</v>
      </c>
      <c r="N1061" s="143">
        <v>0.24861111111111112</v>
      </c>
      <c r="O1061" s="3"/>
      <c r="P1061" s="3"/>
      <c r="R1061" s="52"/>
      <c r="S1061" s="52"/>
      <c r="T1061" s="52"/>
      <c r="U1061" s="52"/>
      <c r="V1061" s="52"/>
    </row>
    <row r="1062" spans="1:22" hidden="1" outlineLevel="2">
      <c r="A1062" s="38">
        <v>105</v>
      </c>
      <c r="B1062" s="2" t="s">
        <v>2101</v>
      </c>
      <c r="C1062" s="38">
        <v>9</v>
      </c>
      <c r="D1062" s="39" t="s">
        <v>179</v>
      </c>
      <c r="E1062" s="53" t="s">
        <v>3575</v>
      </c>
      <c r="F1062" s="171"/>
      <c r="G1062" s="141">
        <v>0.4</v>
      </c>
      <c r="H1062" s="141">
        <f>H1061+G1062</f>
        <v>10.3</v>
      </c>
      <c r="I1062" s="50">
        <v>6.9444444444444441E-3</v>
      </c>
      <c r="J1062" s="50">
        <f>J1061+I1062</f>
        <v>0.11805555555555555</v>
      </c>
      <c r="K1062" s="142">
        <f t="shared" si="162"/>
        <v>6.2499999999999778E-3</v>
      </c>
      <c r="L1062" s="140">
        <f>N1062-M1062</f>
        <v>1.3888888888889395E-3</v>
      </c>
      <c r="M1062" s="143">
        <v>0.25486111111111109</v>
      </c>
      <c r="N1062" s="143">
        <v>0.25625000000000003</v>
      </c>
      <c r="O1062" s="3"/>
      <c r="P1062" s="3"/>
      <c r="R1062" s="52"/>
      <c r="S1062" s="52"/>
      <c r="T1062" s="52"/>
      <c r="U1062" s="52"/>
      <c r="V1062" s="52"/>
    </row>
    <row r="1063" spans="1:22" hidden="1" outlineLevel="2">
      <c r="A1063" s="38">
        <v>105</v>
      </c>
      <c r="B1063" s="2" t="s">
        <v>2101</v>
      </c>
      <c r="C1063" s="38">
        <v>9</v>
      </c>
      <c r="D1063" s="39" t="s">
        <v>179</v>
      </c>
      <c r="E1063" s="53" t="s">
        <v>3572</v>
      </c>
      <c r="F1063" s="171">
        <v>322.5</v>
      </c>
      <c r="G1063" s="141">
        <v>2.7</v>
      </c>
      <c r="H1063" s="141">
        <f t="shared" ref="H1063:H1070" si="163">H1062+G1063</f>
        <v>13</v>
      </c>
      <c r="I1063" s="50">
        <v>2.7777777777777776E-2</v>
      </c>
      <c r="J1063" s="50">
        <f t="shared" ref="J1063:J1070" si="164">J1062+I1063</f>
        <v>0.14583333333333331</v>
      </c>
      <c r="K1063" s="142">
        <f t="shared" si="162"/>
        <v>2.9166666666666619E-2</v>
      </c>
      <c r="L1063" s="140">
        <f>N1063-M1063</f>
        <v>0</v>
      </c>
      <c r="M1063" s="143">
        <v>0.28541666666666665</v>
      </c>
      <c r="N1063" s="143">
        <v>0.28541666666666665</v>
      </c>
      <c r="O1063" s="48"/>
      <c r="P1063" s="48"/>
      <c r="R1063" s="52"/>
      <c r="S1063" s="52"/>
      <c r="T1063" s="52"/>
      <c r="U1063" s="52"/>
      <c r="V1063" s="52"/>
    </row>
    <row r="1064" spans="1:22" hidden="1" outlineLevel="2">
      <c r="A1064" s="38">
        <v>105</v>
      </c>
      <c r="B1064" s="2" t="s">
        <v>2101</v>
      </c>
      <c r="C1064" s="38">
        <v>9</v>
      </c>
      <c r="D1064" s="39" t="s">
        <v>179</v>
      </c>
      <c r="E1064" s="53" t="s">
        <v>3574</v>
      </c>
      <c r="F1064" s="171">
        <v>258.39999999999998</v>
      </c>
      <c r="G1064" s="141">
        <v>3.2</v>
      </c>
      <c r="H1064" s="141">
        <f t="shared" si="163"/>
        <v>16.2</v>
      </c>
      <c r="I1064" s="50">
        <v>3.125E-2</v>
      </c>
      <c r="J1064" s="50">
        <f t="shared" si="164"/>
        <v>0.17708333333333331</v>
      </c>
      <c r="K1064" s="142">
        <f t="shared" ref="K1064:K1069" si="165">M1064-N1063</f>
        <v>4.0972222222222243E-2</v>
      </c>
      <c r="L1064" s="140">
        <f t="shared" ref="L1064:L1069" si="166">N1064-M1064</f>
        <v>0</v>
      </c>
      <c r="M1064" s="143">
        <v>0.3263888888888889</v>
      </c>
      <c r="N1064" s="143">
        <v>0.3263888888888889</v>
      </c>
      <c r="O1064" s="48"/>
      <c r="P1064" s="48"/>
      <c r="R1064" s="52"/>
      <c r="S1064" s="52"/>
      <c r="T1064" s="52"/>
      <c r="U1064" s="52"/>
      <c r="V1064" s="52"/>
    </row>
    <row r="1065" spans="1:22" hidden="1" outlineLevel="2">
      <c r="A1065" s="38">
        <v>105</v>
      </c>
      <c r="B1065" s="2" t="s">
        <v>2101</v>
      </c>
      <c r="C1065" s="38">
        <v>9</v>
      </c>
      <c r="D1065" s="39" t="s">
        <v>179</v>
      </c>
      <c r="E1065" s="53" t="s">
        <v>3579</v>
      </c>
      <c r="F1065" s="171">
        <v>501.5</v>
      </c>
      <c r="G1065" s="141">
        <v>3.3</v>
      </c>
      <c r="H1065" s="141">
        <f t="shared" si="163"/>
        <v>19.5</v>
      </c>
      <c r="I1065" s="50">
        <v>5.2083333333333336E-2</v>
      </c>
      <c r="J1065" s="50">
        <f t="shared" si="164"/>
        <v>0.22916666666666666</v>
      </c>
      <c r="K1065" s="142">
        <f t="shared" si="165"/>
        <v>6.0416666666666674E-2</v>
      </c>
      <c r="L1065" s="140">
        <f t="shared" si="166"/>
        <v>1.388888888888884E-3</v>
      </c>
      <c r="M1065" s="143">
        <v>0.38680555555555557</v>
      </c>
      <c r="N1065" s="143">
        <v>0.38819444444444445</v>
      </c>
      <c r="O1065" s="48"/>
      <c r="P1065" s="48"/>
      <c r="R1065" s="52"/>
      <c r="S1065" s="52"/>
      <c r="T1065" s="52"/>
      <c r="U1065" s="52"/>
      <c r="V1065" s="52"/>
    </row>
    <row r="1066" spans="1:22" hidden="1" outlineLevel="2">
      <c r="A1066" s="38">
        <v>105</v>
      </c>
      <c r="B1066" s="2" t="s">
        <v>2101</v>
      </c>
      <c r="C1066" s="38">
        <v>9</v>
      </c>
      <c r="D1066" s="39" t="s">
        <v>179</v>
      </c>
      <c r="E1066" s="53" t="s">
        <v>3576</v>
      </c>
      <c r="F1066" s="171">
        <v>464.6</v>
      </c>
      <c r="G1066" s="141">
        <v>0.8</v>
      </c>
      <c r="H1066" s="141">
        <f t="shared" si="163"/>
        <v>20.3</v>
      </c>
      <c r="I1066" s="50">
        <v>1.0416666666666666E-2</v>
      </c>
      <c r="J1066" s="50">
        <f t="shared" si="164"/>
        <v>0.23958333333333331</v>
      </c>
      <c r="K1066" s="142">
        <f t="shared" si="165"/>
        <v>1.1805555555555514E-2</v>
      </c>
      <c r="L1066" s="140">
        <f t="shared" si="166"/>
        <v>0</v>
      </c>
      <c r="M1066" s="143">
        <v>0.39999999999999997</v>
      </c>
      <c r="N1066" s="143">
        <v>0.39999999999999997</v>
      </c>
      <c r="O1066" s="48"/>
      <c r="P1066" s="48"/>
      <c r="R1066" s="52"/>
      <c r="S1066" s="52"/>
      <c r="T1066" s="52"/>
      <c r="U1066" s="52"/>
      <c r="V1066" s="52"/>
    </row>
    <row r="1067" spans="1:22" hidden="1" outlineLevel="2">
      <c r="A1067" s="38">
        <v>105</v>
      </c>
      <c r="B1067" s="2" t="s">
        <v>2101</v>
      </c>
      <c r="C1067" s="38">
        <v>9</v>
      </c>
      <c r="D1067" s="39" t="s">
        <v>179</v>
      </c>
      <c r="E1067" s="53" t="s">
        <v>3577</v>
      </c>
      <c r="F1067" s="171">
        <v>554.9</v>
      </c>
      <c r="G1067" s="141">
        <v>0.6</v>
      </c>
      <c r="H1067" s="141">
        <f t="shared" si="163"/>
        <v>20.900000000000002</v>
      </c>
      <c r="I1067" s="50">
        <v>1.0416666666666666E-2</v>
      </c>
      <c r="J1067" s="50">
        <f t="shared" si="164"/>
        <v>0.24999999999999997</v>
      </c>
      <c r="K1067" s="142">
        <f t="shared" si="165"/>
        <v>1.1805555555555569E-2</v>
      </c>
      <c r="L1067" s="140">
        <f t="shared" si="166"/>
        <v>6.9444444444449749E-4</v>
      </c>
      <c r="M1067" s="143">
        <v>0.41180555555555554</v>
      </c>
      <c r="N1067" s="143">
        <v>0.41250000000000003</v>
      </c>
      <c r="O1067" s="48"/>
      <c r="P1067" s="48"/>
      <c r="R1067" s="52"/>
      <c r="S1067" s="52"/>
      <c r="T1067" s="52"/>
      <c r="U1067" s="52"/>
      <c r="V1067" s="52"/>
    </row>
    <row r="1068" spans="1:22" hidden="1" outlineLevel="2">
      <c r="A1068" s="38">
        <v>105</v>
      </c>
      <c r="B1068" s="2" t="s">
        <v>2101</v>
      </c>
      <c r="C1068" s="38">
        <v>9</v>
      </c>
      <c r="D1068" s="39" t="s">
        <v>179</v>
      </c>
      <c r="E1068" s="53" t="s">
        <v>3580</v>
      </c>
      <c r="F1068" s="171">
        <v>608.29999999999995</v>
      </c>
      <c r="G1068" s="141">
        <v>0.3</v>
      </c>
      <c r="H1068" s="141">
        <f t="shared" si="163"/>
        <v>21.200000000000003</v>
      </c>
      <c r="I1068" s="50">
        <v>6.9444444444444441E-3</v>
      </c>
      <c r="J1068" s="50">
        <f t="shared" si="164"/>
        <v>0.25694444444444442</v>
      </c>
      <c r="K1068" s="142">
        <f t="shared" si="165"/>
        <v>6.9444444444444198E-3</v>
      </c>
      <c r="L1068" s="140">
        <f t="shared" si="166"/>
        <v>2.7777777777777679E-3</v>
      </c>
      <c r="M1068" s="143">
        <v>0.41944444444444445</v>
      </c>
      <c r="N1068" s="143">
        <v>0.42222222222222222</v>
      </c>
      <c r="O1068" s="48" t="s">
        <v>3581</v>
      </c>
      <c r="P1068" s="48"/>
      <c r="R1068" s="52"/>
      <c r="S1068" s="52"/>
      <c r="T1068" s="52"/>
      <c r="U1068" s="52"/>
      <c r="V1068" s="52"/>
    </row>
    <row r="1069" spans="1:22" hidden="1" outlineLevel="2">
      <c r="A1069" s="38">
        <v>105</v>
      </c>
      <c r="B1069" s="2" t="s">
        <v>2101</v>
      </c>
      <c r="C1069" s="38">
        <v>9</v>
      </c>
      <c r="D1069" s="39" t="s">
        <v>179</v>
      </c>
      <c r="E1069" s="53" t="s">
        <v>3578</v>
      </c>
      <c r="F1069" s="171">
        <v>790.6</v>
      </c>
      <c r="G1069" s="141">
        <v>1</v>
      </c>
      <c r="H1069" s="141">
        <f t="shared" si="163"/>
        <v>22.200000000000003</v>
      </c>
      <c r="I1069" s="50">
        <v>1.3888888888888888E-2</v>
      </c>
      <c r="J1069" s="50">
        <f t="shared" si="164"/>
        <v>0.27083333333333331</v>
      </c>
      <c r="K1069" s="142">
        <f t="shared" si="165"/>
        <v>2.430555555555558E-2</v>
      </c>
      <c r="L1069" s="140">
        <f t="shared" si="166"/>
        <v>0</v>
      </c>
      <c r="M1069" s="143">
        <v>0.4465277777777778</v>
      </c>
      <c r="N1069" s="143">
        <v>0.4465277777777778</v>
      </c>
      <c r="O1069" s="48"/>
      <c r="P1069" s="48"/>
      <c r="R1069" s="52"/>
      <c r="S1069" s="52"/>
      <c r="T1069" s="52"/>
      <c r="U1069" s="52"/>
      <c r="V1069" s="52"/>
    </row>
    <row r="1070" spans="1:22" hidden="1" outlineLevel="2">
      <c r="A1070" s="38">
        <v>105</v>
      </c>
      <c r="B1070" s="2" t="s">
        <v>2101</v>
      </c>
      <c r="C1070" s="38">
        <v>9</v>
      </c>
      <c r="D1070" s="39" t="s">
        <v>179</v>
      </c>
      <c r="E1070" s="53" t="s">
        <v>3584</v>
      </c>
      <c r="F1070" s="171">
        <v>871</v>
      </c>
      <c r="G1070" s="141">
        <v>0.3</v>
      </c>
      <c r="H1070" s="141">
        <f t="shared" si="163"/>
        <v>22.500000000000004</v>
      </c>
      <c r="I1070" s="50">
        <v>6.9444444444444441E-3</v>
      </c>
      <c r="J1070" s="50">
        <f t="shared" si="164"/>
        <v>0.27777777777777773</v>
      </c>
      <c r="K1070" s="142">
        <f>M1070-N1069</f>
        <v>1.1111111111111072E-2</v>
      </c>
      <c r="L1070" s="140"/>
      <c r="M1070" s="144">
        <v>0.45763888888888887</v>
      </c>
      <c r="N1070" s="143"/>
      <c r="O1070" s="3"/>
      <c r="P1070" s="3"/>
      <c r="R1070" s="52"/>
      <c r="S1070" s="52"/>
      <c r="T1070" s="52"/>
      <c r="U1070" s="52"/>
      <c r="V1070" s="52"/>
    </row>
    <row r="1071" spans="1:22" hidden="1" outlineLevel="2">
      <c r="A1071" s="38">
        <v>105</v>
      </c>
      <c r="B1071" s="2" t="s">
        <v>2101</v>
      </c>
      <c r="C1071" s="38">
        <v>9</v>
      </c>
      <c r="D1071" s="39" t="s">
        <v>179</v>
      </c>
      <c r="E1071" s="118" t="s">
        <v>3570</v>
      </c>
      <c r="F1071" s="79"/>
      <c r="G1071" s="63"/>
      <c r="H1071" s="63"/>
      <c r="I1071" s="64"/>
      <c r="J1071" s="64"/>
      <c r="K1071" s="65"/>
      <c r="L1071" s="66"/>
      <c r="M1071" s="65"/>
      <c r="N1071" s="65"/>
      <c r="O1071" s="67"/>
      <c r="P1071" s="67"/>
      <c r="R1071" s="54"/>
      <c r="S1071" s="54"/>
      <c r="T1071" s="54"/>
      <c r="U1071" s="54"/>
      <c r="V1071" s="54"/>
    </row>
    <row r="1072" spans="1:22" hidden="1" outlineLevel="1" collapsed="1">
      <c r="A1072" s="148" t="s">
        <v>2512</v>
      </c>
      <c r="B1072" s="149"/>
      <c r="C1072" s="150">
        <v>9</v>
      </c>
      <c r="D1072" s="151" t="s">
        <v>179</v>
      </c>
      <c r="E1072" s="152" t="s">
        <v>3568</v>
      </c>
      <c r="F1072" s="169" t="s">
        <v>2604</v>
      </c>
      <c r="G1072" s="154">
        <f>SUBTOTAL(9,G1056:G1071)</f>
        <v>22.500000000000004</v>
      </c>
      <c r="H1072" s="154"/>
      <c r="I1072" s="721">
        <f>SUBTOTAL(9,I1057:I1070)</f>
        <v>0.27777777777777773</v>
      </c>
      <c r="J1072" s="156"/>
      <c r="K1072" s="157">
        <f>SUBTOTAL(9,K1057:K1070)</f>
        <v>0.36388888888888887</v>
      </c>
      <c r="L1072" s="157">
        <f>SUBTOTAL(9,L1057:L1070)</f>
        <v>7.6388888888889728E-3</v>
      </c>
      <c r="M1072" s="157">
        <f>SUM((M1058-N1057),(M1070-N1059))</f>
        <v>0.37152777777777785</v>
      </c>
      <c r="N1072" s="722" t="s">
        <v>552</v>
      </c>
      <c r="O1072" s="149" t="s">
        <v>553</v>
      </c>
      <c r="P1072" s="149">
        <v>3</v>
      </c>
      <c r="R1072" s="55">
        <f>SUM(R1056:R1071)</f>
        <v>0</v>
      </c>
      <c r="S1072" s="55">
        <f>SUM(S1056:S1071)</f>
        <v>200</v>
      </c>
      <c r="T1072" s="55">
        <f>SUM(T1056:T1071)</f>
        <v>0</v>
      </c>
      <c r="U1072" s="55">
        <f>SUM(U1056:U1071)</f>
        <v>0</v>
      </c>
      <c r="V1072" s="55">
        <f>SUM(V1056:V1071)</f>
        <v>200</v>
      </c>
    </row>
    <row r="1073" spans="1:22" hidden="1" outlineLevel="2">
      <c r="A1073" s="38">
        <v>106</v>
      </c>
      <c r="B1073" s="2" t="s">
        <v>2101</v>
      </c>
      <c r="C1073" s="38">
        <v>10</v>
      </c>
      <c r="D1073" s="39" t="s">
        <v>180</v>
      </c>
      <c r="E1073" s="117" t="s">
        <v>3582</v>
      </c>
      <c r="F1073" s="69"/>
      <c r="G1073" s="58"/>
      <c r="H1073" s="58"/>
      <c r="I1073" s="59"/>
      <c r="J1073" s="59"/>
      <c r="K1073" s="60"/>
      <c r="L1073" s="61"/>
      <c r="M1073" s="60"/>
      <c r="N1073" s="60"/>
      <c r="O1073" s="62"/>
      <c r="P1073" s="68"/>
      <c r="R1073" s="47"/>
      <c r="S1073" s="47"/>
      <c r="T1073" s="47"/>
      <c r="U1073" s="47"/>
      <c r="V1073" s="47"/>
    </row>
    <row r="1074" spans="1:22" hidden="1" outlineLevel="2">
      <c r="A1074" s="38">
        <v>106</v>
      </c>
      <c r="B1074" s="2" t="s">
        <v>2101</v>
      </c>
      <c r="C1074" s="38">
        <v>10</v>
      </c>
      <c r="D1074" s="39" t="s">
        <v>180</v>
      </c>
      <c r="E1074" s="53" t="s">
        <v>3583</v>
      </c>
      <c r="F1074" s="171">
        <v>871</v>
      </c>
      <c r="G1074" s="141"/>
      <c r="H1074" s="141">
        <v>0</v>
      </c>
      <c r="I1074" s="50"/>
      <c r="J1074" s="50">
        <v>0</v>
      </c>
      <c r="K1074" s="139"/>
      <c r="L1074" s="140"/>
      <c r="M1074" s="143"/>
      <c r="N1074" s="144">
        <v>0.45902777777777781</v>
      </c>
      <c r="O1074" s="3"/>
      <c r="P1074" s="3"/>
      <c r="R1074" s="52"/>
      <c r="S1074" s="52"/>
      <c r="T1074" s="52"/>
      <c r="U1074" s="52"/>
      <c r="V1074" s="52"/>
    </row>
    <row r="1075" spans="1:22" hidden="1" outlineLevel="2">
      <c r="A1075" s="38">
        <v>106</v>
      </c>
      <c r="B1075" s="2" t="s">
        <v>2101</v>
      </c>
      <c r="C1075" s="38">
        <v>10</v>
      </c>
      <c r="D1075" s="39" t="s">
        <v>180</v>
      </c>
      <c r="E1075" s="53" t="s">
        <v>3590</v>
      </c>
      <c r="F1075" s="171">
        <v>798</v>
      </c>
      <c r="G1075" s="718">
        <v>0.25</v>
      </c>
      <c r="H1075" s="718">
        <f>H1074+G1075</f>
        <v>0.25</v>
      </c>
      <c r="I1075" s="50">
        <v>5.5555555555555558E-3</v>
      </c>
      <c r="J1075" s="50">
        <f>J1074+I1075</f>
        <v>5.5555555555555558E-3</v>
      </c>
      <c r="K1075" s="142">
        <f t="shared" ref="K1075:K1082" si="167">M1075-N1074</f>
        <v>6.9444444444444198E-3</v>
      </c>
      <c r="L1075" s="140">
        <f t="shared" ref="L1075:L1081" si="168">N1075-M1075</f>
        <v>1.3194444444444453E-2</v>
      </c>
      <c r="M1075" s="143">
        <v>0.46597222222222223</v>
      </c>
      <c r="N1075" s="143">
        <v>0.47916666666666669</v>
      </c>
      <c r="O1075" s="3" t="s">
        <v>547</v>
      </c>
      <c r="P1075" s="3"/>
      <c r="R1075" s="52"/>
      <c r="S1075" s="52"/>
      <c r="T1075" s="52"/>
      <c r="U1075" s="52"/>
      <c r="V1075" s="52"/>
    </row>
    <row r="1076" spans="1:22" hidden="1" outlineLevel="2">
      <c r="A1076" s="38">
        <v>106</v>
      </c>
      <c r="B1076" s="2" t="s">
        <v>2101</v>
      </c>
      <c r="C1076" s="38">
        <v>10</v>
      </c>
      <c r="D1076" s="39" t="s">
        <v>180</v>
      </c>
      <c r="E1076" s="53" t="s">
        <v>3578</v>
      </c>
      <c r="F1076" s="171">
        <v>790.6</v>
      </c>
      <c r="G1076" s="718">
        <v>0.05</v>
      </c>
      <c r="H1076" s="141">
        <f t="shared" ref="H1076:H1082" si="169">H1075+G1076</f>
        <v>0.3</v>
      </c>
      <c r="I1076" s="50">
        <v>1.3888888888888889E-3</v>
      </c>
      <c r="J1076" s="50">
        <f t="shared" ref="J1076:J1082" si="170">J1075+I1076</f>
        <v>6.9444444444444449E-3</v>
      </c>
      <c r="K1076" s="142">
        <f t="shared" si="167"/>
        <v>1.388888888888884E-3</v>
      </c>
      <c r="L1076" s="140">
        <f t="shared" si="168"/>
        <v>0</v>
      </c>
      <c r="M1076" s="143">
        <v>0.48055555555555557</v>
      </c>
      <c r="N1076" s="143">
        <v>0.48055555555555557</v>
      </c>
      <c r="O1076" s="3"/>
      <c r="P1076" s="3"/>
      <c r="R1076" s="52"/>
      <c r="S1076" s="52"/>
      <c r="T1076" s="52"/>
      <c r="U1076" s="52"/>
      <c r="V1076" s="52"/>
    </row>
    <row r="1077" spans="1:22" hidden="1" outlineLevel="2">
      <c r="A1077" s="38">
        <v>106</v>
      </c>
      <c r="B1077" s="2" t="s">
        <v>2101</v>
      </c>
      <c r="C1077" s="38">
        <v>10</v>
      </c>
      <c r="D1077" s="39" t="s">
        <v>180</v>
      </c>
      <c r="E1077" s="53" t="s">
        <v>3577</v>
      </c>
      <c r="F1077" s="171">
        <v>554.9</v>
      </c>
      <c r="G1077" s="141">
        <v>1.3</v>
      </c>
      <c r="H1077" s="141">
        <f t="shared" si="169"/>
        <v>1.6</v>
      </c>
      <c r="I1077" s="50">
        <v>1.7361111111111112E-2</v>
      </c>
      <c r="J1077" s="50">
        <f t="shared" si="170"/>
        <v>2.4305555555555556E-2</v>
      </c>
      <c r="K1077" s="142">
        <f t="shared" si="167"/>
        <v>1.3888888888888895E-2</v>
      </c>
      <c r="L1077" s="140">
        <f t="shared" si="168"/>
        <v>0</v>
      </c>
      <c r="M1077" s="143">
        <v>0.49444444444444446</v>
      </c>
      <c r="N1077" s="143">
        <v>0.49444444444444446</v>
      </c>
      <c r="O1077" s="3"/>
      <c r="P1077" s="3"/>
      <c r="R1077" s="52"/>
      <c r="S1077" s="52"/>
      <c r="T1077" s="52"/>
      <c r="U1077" s="52"/>
      <c r="V1077" s="52"/>
    </row>
    <row r="1078" spans="1:22" hidden="1" outlineLevel="2">
      <c r="A1078" s="38">
        <v>106</v>
      </c>
      <c r="B1078" s="2" t="s">
        <v>2101</v>
      </c>
      <c r="C1078" s="38">
        <v>10</v>
      </c>
      <c r="D1078" s="39" t="s">
        <v>180</v>
      </c>
      <c r="E1078" s="53" t="s">
        <v>3585</v>
      </c>
      <c r="F1078" s="171">
        <v>464.6</v>
      </c>
      <c r="G1078" s="141">
        <v>0.6</v>
      </c>
      <c r="H1078" s="141">
        <f t="shared" si="169"/>
        <v>2.2000000000000002</v>
      </c>
      <c r="I1078" s="50">
        <v>6.9444444444444441E-3</v>
      </c>
      <c r="J1078" s="50">
        <f t="shared" si="170"/>
        <v>3.125E-2</v>
      </c>
      <c r="K1078" s="142">
        <f t="shared" si="167"/>
        <v>8.3333333333333037E-3</v>
      </c>
      <c r="L1078" s="140">
        <f t="shared" si="168"/>
        <v>0</v>
      </c>
      <c r="M1078" s="143">
        <v>0.50277777777777777</v>
      </c>
      <c r="N1078" s="143">
        <v>0.50277777777777777</v>
      </c>
      <c r="O1078" s="3" t="s">
        <v>3587</v>
      </c>
      <c r="P1078" s="3"/>
      <c r="R1078" s="52"/>
      <c r="S1078" s="52"/>
      <c r="T1078" s="52"/>
      <c r="U1078" s="52"/>
      <c r="V1078" s="52"/>
    </row>
    <row r="1079" spans="1:22" hidden="1" outlineLevel="2">
      <c r="A1079" s="38">
        <v>106</v>
      </c>
      <c r="B1079" s="2" t="s">
        <v>2101</v>
      </c>
      <c r="C1079" s="38">
        <v>10</v>
      </c>
      <c r="D1079" s="39" t="s">
        <v>180</v>
      </c>
      <c r="E1079" s="53" t="s">
        <v>3586</v>
      </c>
      <c r="F1079" s="171">
        <v>435.1</v>
      </c>
      <c r="G1079" s="141">
        <v>0.7</v>
      </c>
      <c r="H1079" s="141">
        <f t="shared" si="169"/>
        <v>2.9000000000000004</v>
      </c>
      <c r="I1079" s="50">
        <v>1.7361111111111112E-2</v>
      </c>
      <c r="J1079" s="50">
        <f t="shared" si="170"/>
        <v>4.8611111111111112E-2</v>
      </c>
      <c r="K1079" s="142">
        <f t="shared" si="167"/>
        <v>1.8055555555555602E-2</v>
      </c>
      <c r="L1079" s="140">
        <f t="shared" si="168"/>
        <v>0</v>
      </c>
      <c r="M1079" s="143">
        <v>0.52083333333333337</v>
      </c>
      <c r="N1079" s="143">
        <v>0.52083333333333337</v>
      </c>
      <c r="O1079" s="3"/>
      <c r="P1079" s="3"/>
      <c r="R1079" s="52"/>
      <c r="S1079" s="52"/>
      <c r="T1079" s="52"/>
      <c r="U1079" s="52"/>
      <c r="V1079" s="52"/>
    </row>
    <row r="1080" spans="1:22" hidden="1" outlineLevel="2">
      <c r="A1080" s="38">
        <v>106</v>
      </c>
      <c r="B1080" s="2" t="s">
        <v>2101</v>
      </c>
      <c r="C1080" s="38">
        <v>10</v>
      </c>
      <c r="D1080" s="39" t="s">
        <v>180</v>
      </c>
      <c r="E1080" s="53" t="s">
        <v>3589</v>
      </c>
      <c r="F1080" s="171">
        <v>176.9</v>
      </c>
      <c r="G1080" s="141">
        <v>5</v>
      </c>
      <c r="H1080" s="141">
        <f t="shared" si="169"/>
        <v>7.9</v>
      </c>
      <c r="I1080" s="50">
        <v>4.1666666666666664E-2</v>
      </c>
      <c r="J1080" s="50">
        <f t="shared" si="170"/>
        <v>9.0277777777777776E-2</v>
      </c>
      <c r="K1080" s="142">
        <f t="shared" si="167"/>
        <v>3.125E-2</v>
      </c>
      <c r="L1080" s="140">
        <f t="shared" si="168"/>
        <v>2.0833333333333259E-3</v>
      </c>
      <c r="M1080" s="143">
        <v>0.55208333333333337</v>
      </c>
      <c r="N1080" s="143">
        <v>0.5541666666666667</v>
      </c>
      <c r="O1080" s="48" t="s">
        <v>3594</v>
      </c>
      <c r="P1080" s="48"/>
      <c r="R1080" s="52"/>
      <c r="S1080" s="52"/>
      <c r="T1080" s="52"/>
      <c r="U1080" s="52"/>
      <c r="V1080" s="52"/>
    </row>
    <row r="1081" spans="1:22" hidden="1" outlineLevel="2">
      <c r="A1081" s="38">
        <v>106</v>
      </c>
      <c r="B1081" s="2" t="s">
        <v>2101</v>
      </c>
      <c r="C1081" s="38">
        <v>10</v>
      </c>
      <c r="D1081" s="39" t="s">
        <v>180</v>
      </c>
      <c r="E1081" s="53" t="s">
        <v>3588</v>
      </c>
      <c r="F1081" s="171">
        <v>88.6</v>
      </c>
      <c r="G1081" s="141">
        <v>0.6</v>
      </c>
      <c r="H1081" s="141">
        <f t="shared" si="169"/>
        <v>8.5</v>
      </c>
      <c r="I1081" s="50">
        <v>1.0416666666666666E-2</v>
      </c>
      <c r="J1081" s="50">
        <f t="shared" si="170"/>
        <v>0.10069444444444445</v>
      </c>
      <c r="K1081" s="142">
        <f t="shared" si="167"/>
        <v>9.0277777777777457E-3</v>
      </c>
      <c r="L1081" s="140">
        <f t="shared" si="168"/>
        <v>0</v>
      </c>
      <c r="M1081" s="143">
        <v>0.56319444444444444</v>
      </c>
      <c r="N1081" s="143">
        <v>0.56319444444444444</v>
      </c>
      <c r="O1081" s="48"/>
      <c r="P1081" s="48"/>
      <c r="R1081" s="52"/>
      <c r="S1081" s="52"/>
      <c r="T1081" s="52"/>
      <c r="U1081" s="52"/>
      <c r="V1081" s="52"/>
    </row>
    <row r="1082" spans="1:22" hidden="1" outlineLevel="2">
      <c r="A1082" s="38">
        <v>106</v>
      </c>
      <c r="B1082" s="2" t="s">
        <v>2101</v>
      </c>
      <c r="C1082" s="38">
        <v>10</v>
      </c>
      <c r="D1082" s="39" t="s">
        <v>180</v>
      </c>
      <c r="E1082" s="53" t="s">
        <v>3591</v>
      </c>
      <c r="F1082" s="171">
        <v>25.2</v>
      </c>
      <c r="G1082" s="141">
        <v>0.6</v>
      </c>
      <c r="H1082" s="141">
        <f t="shared" si="169"/>
        <v>9.1</v>
      </c>
      <c r="I1082" s="50">
        <v>1.0416666666666666E-2</v>
      </c>
      <c r="J1082" s="50">
        <f t="shared" si="170"/>
        <v>0.11111111111111112</v>
      </c>
      <c r="K1082" s="142">
        <f t="shared" si="167"/>
        <v>9.0277777777777457E-3</v>
      </c>
      <c r="L1082" s="140"/>
      <c r="M1082" s="144">
        <v>0.57222222222222219</v>
      </c>
      <c r="N1082" s="143"/>
      <c r="O1082" s="3"/>
      <c r="P1082" s="3"/>
      <c r="R1082" s="52"/>
      <c r="S1082" s="52"/>
      <c r="T1082" s="52"/>
      <c r="U1082" s="52"/>
      <c r="V1082" s="52"/>
    </row>
    <row r="1083" spans="1:22" hidden="1" outlineLevel="2">
      <c r="A1083" s="38">
        <v>106</v>
      </c>
      <c r="B1083" s="2" t="s">
        <v>2101</v>
      </c>
      <c r="C1083" s="38">
        <v>10</v>
      </c>
      <c r="D1083" s="39" t="s">
        <v>180</v>
      </c>
      <c r="E1083" s="117" t="s">
        <v>3568</v>
      </c>
      <c r="F1083" s="111" t="s">
        <v>3592</v>
      </c>
      <c r="G1083" s="58"/>
      <c r="H1083" s="58"/>
      <c r="I1083" s="59"/>
      <c r="J1083" s="59"/>
      <c r="K1083" s="60"/>
      <c r="L1083" s="61"/>
      <c r="M1083" s="60"/>
      <c r="N1083" s="60"/>
      <c r="O1083" s="62"/>
      <c r="P1083" s="67"/>
      <c r="R1083" s="52">
        <v>2222</v>
      </c>
      <c r="S1083" s="52">
        <v>200</v>
      </c>
      <c r="T1083" s="52"/>
      <c r="U1083" s="52"/>
      <c r="V1083" s="52">
        <f>SUM(R1083:U1083)</f>
        <v>2422</v>
      </c>
    </row>
    <row r="1084" spans="1:22" hidden="1" outlineLevel="2">
      <c r="A1084" s="38">
        <v>106</v>
      </c>
      <c r="B1084" s="2" t="s">
        <v>2101</v>
      </c>
      <c r="C1084" s="38">
        <v>10</v>
      </c>
      <c r="D1084" s="39" t="s">
        <v>180</v>
      </c>
      <c r="E1084" s="112" t="s">
        <v>3593</v>
      </c>
      <c r="F1084" s="112"/>
      <c r="G1084" s="63"/>
      <c r="H1084" s="63"/>
      <c r="I1084" s="64"/>
      <c r="J1084" s="64"/>
      <c r="K1084" s="65"/>
      <c r="L1084" s="66"/>
      <c r="M1084" s="65"/>
      <c r="N1084" s="65"/>
      <c r="O1084" s="67"/>
      <c r="P1084" s="67"/>
      <c r="R1084" s="54"/>
      <c r="S1084" s="54"/>
      <c r="T1084" s="54"/>
      <c r="U1084" s="54"/>
      <c r="V1084" s="54"/>
    </row>
    <row r="1085" spans="1:22" hidden="1" outlineLevel="1" collapsed="1">
      <c r="A1085" s="148" t="s">
        <v>2551</v>
      </c>
      <c r="B1085" s="149"/>
      <c r="C1085" s="150">
        <v>10</v>
      </c>
      <c r="D1085" s="151" t="s">
        <v>180</v>
      </c>
      <c r="E1085" s="152" t="s">
        <v>3568</v>
      </c>
      <c r="F1085" s="169" t="s">
        <v>2605</v>
      </c>
      <c r="G1085" s="154">
        <f>SUBTOTAL(9,G1073:G1084)</f>
        <v>9.1</v>
      </c>
      <c r="H1085" s="154"/>
      <c r="I1085" s="156">
        <f>SUBTOTAL(9,I1074:I1082)</f>
        <v>0.11111111111111112</v>
      </c>
      <c r="J1085" s="156"/>
      <c r="K1085" s="157">
        <f>SUBTOTAL(9,K1074:K1082)</f>
        <v>9.7916666666666596E-2</v>
      </c>
      <c r="L1085" s="157">
        <f>SUBTOTAL(9,L1074:L1082)</f>
        <v>1.5277777777777779E-2</v>
      </c>
      <c r="M1085" s="157">
        <f>M1082-N1074</f>
        <v>0.11319444444444438</v>
      </c>
      <c r="N1085" s="722" t="s">
        <v>552</v>
      </c>
      <c r="O1085" s="149" t="s">
        <v>553</v>
      </c>
      <c r="P1085" s="149">
        <v>2</v>
      </c>
      <c r="R1085" s="55">
        <f>SUM(R1073:R1084)</f>
        <v>2222</v>
      </c>
      <c r="S1085" s="55">
        <f>SUM(S1073:S1084)</f>
        <v>200</v>
      </c>
      <c r="T1085" s="55">
        <f>SUM(T1073:T1084)</f>
        <v>0</v>
      </c>
      <c r="U1085" s="55">
        <f>SUM(U1073:U1084)</f>
        <v>0</v>
      </c>
      <c r="V1085" s="55">
        <f>SUM(V1073:V1084)</f>
        <v>2422</v>
      </c>
    </row>
    <row r="1086" spans="1:22" hidden="1" outlineLevel="2">
      <c r="A1086" s="38">
        <v>107</v>
      </c>
      <c r="B1086" s="2" t="s">
        <v>2101</v>
      </c>
      <c r="C1086" s="38">
        <v>11</v>
      </c>
      <c r="D1086" s="39" t="s">
        <v>181</v>
      </c>
      <c r="E1086" s="117" t="s">
        <v>2703</v>
      </c>
      <c r="F1086" s="111" t="s">
        <v>2718</v>
      </c>
      <c r="G1086" s="58"/>
      <c r="H1086" s="58"/>
      <c r="I1086" s="59"/>
      <c r="J1086" s="59"/>
      <c r="K1086" s="60"/>
      <c r="L1086" s="61"/>
      <c r="M1086" s="60"/>
      <c r="N1086" s="60"/>
      <c r="O1086" s="62"/>
      <c r="P1086" s="68"/>
      <c r="R1086" s="47"/>
      <c r="S1086" s="47"/>
      <c r="T1086" s="47"/>
      <c r="U1086" s="47"/>
      <c r="V1086" s="47"/>
    </row>
    <row r="1087" spans="1:22" hidden="1" outlineLevel="2">
      <c r="A1087" s="38">
        <v>107</v>
      </c>
      <c r="B1087" s="2" t="s">
        <v>2101</v>
      </c>
      <c r="C1087" s="38">
        <v>11</v>
      </c>
      <c r="D1087" s="39" t="s">
        <v>181</v>
      </c>
      <c r="E1087" s="118"/>
      <c r="F1087" s="112" t="s">
        <v>2719</v>
      </c>
      <c r="G1087" s="63"/>
      <c r="H1087" s="63"/>
      <c r="I1087" s="64"/>
      <c r="J1087" s="64"/>
      <c r="K1087" s="65"/>
      <c r="L1087" s="66"/>
      <c r="M1087" s="65"/>
      <c r="N1087" s="65"/>
      <c r="O1087" s="67"/>
      <c r="P1087" s="68"/>
      <c r="R1087" s="52">
        <v>1513</v>
      </c>
      <c r="S1087" s="52">
        <v>720</v>
      </c>
      <c r="T1087" s="52"/>
      <c r="U1087" s="52"/>
      <c r="V1087" s="52">
        <f>SUM(R1087:U1087)</f>
        <v>2233</v>
      </c>
    </row>
    <row r="1088" spans="1:22" hidden="1" outlineLevel="2">
      <c r="A1088" s="38">
        <v>107</v>
      </c>
      <c r="B1088" s="2" t="s">
        <v>2101</v>
      </c>
      <c r="C1088" s="38">
        <v>11</v>
      </c>
      <c r="D1088" s="39" t="s">
        <v>181</v>
      </c>
      <c r="E1088" s="53" t="s">
        <v>2722</v>
      </c>
      <c r="F1088" s="171">
        <v>219.3</v>
      </c>
      <c r="G1088" s="141"/>
      <c r="H1088" s="141">
        <v>0</v>
      </c>
      <c r="I1088" s="50"/>
      <c r="J1088" s="50">
        <v>0</v>
      </c>
      <c r="K1088" s="139"/>
      <c r="L1088" s="140"/>
      <c r="M1088" s="143"/>
      <c r="N1088" s="144">
        <v>0.36249999999999999</v>
      </c>
      <c r="O1088" s="48"/>
      <c r="P1088" s="3"/>
      <c r="R1088" s="52"/>
      <c r="S1088" s="52"/>
      <c r="T1088" s="52"/>
      <c r="U1088" s="52"/>
      <c r="V1088" s="52"/>
    </row>
    <row r="1089" spans="1:22" hidden="1" outlineLevel="2">
      <c r="A1089" s="38">
        <v>107</v>
      </c>
      <c r="B1089" s="2" t="s">
        <v>2101</v>
      </c>
      <c r="C1089" s="38">
        <v>11</v>
      </c>
      <c r="D1089" s="39" t="s">
        <v>181</v>
      </c>
      <c r="E1089" s="53" t="s">
        <v>2700</v>
      </c>
      <c r="F1089" s="171">
        <v>234.5</v>
      </c>
      <c r="G1089" s="141">
        <v>1.1000000000000001</v>
      </c>
      <c r="H1089" s="141">
        <f t="shared" ref="H1089:H1096" si="171">H1088+G1089</f>
        <v>1.1000000000000001</v>
      </c>
      <c r="I1089" s="50">
        <v>1.0416666666666666E-2</v>
      </c>
      <c r="J1089" s="50">
        <f t="shared" ref="J1089:J1096" si="172">J1088+I1089</f>
        <v>1.0416666666666666E-2</v>
      </c>
      <c r="K1089" s="142">
        <f t="shared" ref="K1089:K1094" si="173">M1089-N1088</f>
        <v>7.6388888888888618E-3</v>
      </c>
      <c r="L1089" s="140">
        <f t="shared" ref="L1089:L1094" si="174">N1089-M1089</f>
        <v>4.8611111111111494E-3</v>
      </c>
      <c r="M1089" s="143">
        <v>0.37013888888888885</v>
      </c>
      <c r="N1089" s="143">
        <v>0.375</v>
      </c>
      <c r="O1089" s="48"/>
      <c r="P1089" s="3"/>
      <c r="R1089" s="52"/>
      <c r="S1089" s="52"/>
      <c r="T1089" s="52"/>
      <c r="U1089" s="52"/>
      <c r="V1089" s="52"/>
    </row>
    <row r="1090" spans="1:22" hidden="1" outlineLevel="2">
      <c r="A1090" s="38">
        <v>107</v>
      </c>
      <c r="B1090" s="2" t="s">
        <v>2101</v>
      </c>
      <c r="C1090" s="38">
        <v>11</v>
      </c>
      <c r="D1090" s="39" t="s">
        <v>181</v>
      </c>
      <c r="E1090" s="53" t="s">
        <v>2701</v>
      </c>
      <c r="F1090" s="171">
        <v>268.3</v>
      </c>
      <c r="G1090" s="141">
        <v>1.3</v>
      </c>
      <c r="H1090" s="141">
        <f t="shared" si="171"/>
        <v>2.4000000000000004</v>
      </c>
      <c r="I1090" s="50">
        <v>1.3888888888888888E-2</v>
      </c>
      <c r="J1090" s="50">
        <f t="shared" si="172"/>
        <v>2.4305555555555552E-2</v>
      </c>
      <c r="K1090" s="142">
        <f t="shared" si="173"/>
        <v>1.4583333333333337E-2</v>
      </c>
      <c r="L1090" s="140">
        <f t="shared" si="174"/>
        <v>6.9444444444444198E-4</v>
      </c>
      <c r="M1090" s="143">
        <v>0.38958333333333334</v>
      </c>
      <c r="N1090" s="143">
        <v>0.39027777777777778</v>
      </c>
      <c r="O1090" s="48"/>
      <c r="P1090" s="3"/>
      <c r="R1090" s="52"/>
      <c r="S1090" s="52"/>
      <c r="T1090" s="52"/>
      <c r="U1090" s="52"/>
      <c r="V1090" s="52"/>
    </row>
    <row r="1091" spans="1:22" hidden="1" outlineLevel="2">
      <c r="A1091" s="38">
        <v>107</v>
      </c>
      <c r="B1091" s="2" t="s">
        <v>2101</v>
      </c>
      <c r="C1091" s="38">
        <v>11</v>
      </c>
      <c r="D1091" s="39" t="s">
        <v>181</v>
      </c>
      <c r="E1091" s="53" t="s">
        <v>2711</v>
      </c>
      <c r="F1091" s="171">
        <v>297.89999999999998</v>
      </c>
      <c r="G1091" s="141">
        <v>0.2</v>
      </c>
      <c r="H1091" s="141">
        <f t="shared" si="171"/>
        <v>2.6000000000000005</v>
      </c>
      <c r="I1091" s="50">
        <v>3.472222222222222E-3</v>
      </c>
      <c r="J1091" s="50">
        <f t="shared" si="172"/>
        <v>2.7777777777777776E-2</v>
      </c>
      <c r="K1091" s="142">
        <f t="shared" si="173"/>
        <v>3.4722222222222099E-3</v>
      </c>
      <c r="L1091" s="140"/>
      <c r="M1091" s="144">
        <v>0.39374999999999999</v>
      </c>
      <c r="N1091" s="143"/>
      <c r="O1091" s="48" t="s">
        <v>2714</v>
      </c>
      <c r="P1091" s="3"/>
      <c r="R1091" s="52"/>
      <c r="S1091" s="52"/>
      <c r="T1091" s="52"/>
      <c r="U1091" s="52"/>
      <c r="V1091" s="52"/>
    </row>
    <row r="1092" spans="1:22" hidden="1" outlineLevel="2">
      <c r="A1092" s="38">
        <v>107</v>
      </c>
      <c r="B1092" s="2" t="s">
        <v>2101</v>
      </c>
      <c r="C1092" s="38">
        <v>11</v>
      </c>
      <c r="D1092" s="39" t="s">
        <v>181</v>
      </c>
      <c r="E1092" s="53" t="s">
        <v>2712</v>
      </c>
      <c r="F1092" s="171">
        <v>790.6</v>
      </c>
      <c r="G1092" s="141"/>
      <c r="H1092" s="141"/>
      <c r="I1092" s="50"/>
      <c r="J1092" s="50">
        <f t="shared" si="172"/>
        <v>2.7777777777777776E-2</v>
      </c>
      <c r="K1092" s="142"/>
      <c r="L1092" s="140"/>
      <c r="M1092" s="143"/>
      <c r="N1092" s="144">
        <v>0.40972222222222227</v>
      </c>
      <c r="O1092" s="48"/>
      <c r="P1092" s="3"/>
      <c r="R1092" s="52"/>
      <c r="S1092" s="52"/>
      <c r="T1092" s="52"/>
      <c r="U1092" s="52"/>
      <c r="V1092" s="52"/>
    </row>
    <row r="1093" spans="1:22" hidden="1" outlineLevel="2">
      <c r="A1093" s="38">
        <v>107</v>
      </c>
      <c r="B1093" s="2" t="s">
        <v>2101</v>
      </c>
      <c r="C1093" s="38">
        <v>11</v>
      </c>
      <c r="D1093" s="39" t="s">
        <v>181</v>
      </c>
      <c r="E1093" s="53" t="s">
        <v>2704</v>
      </c>
      <c r="F1093" s="171">
        <v>591.20000000000005</v>
      </c>
      <c r="G1093" s="141">
        <v>0.5</v>
      </c>
      <c r="H1093" s="141">
        <f>H1091+G1093</f>
        <v>3.1000000000000005</v>
      </c>
      <c r="I1093" s="50">
        <v>1.3888888888888888E-2</v>
      </c>
      <c r="J1093" s="50">
        <f t="shared" si="172"/>
        <v>4.1666666666666664E-2</v>
      </c>
      <c r="K1093" s="142">
        <f t="shared" si="173"/>
        <v>1.388888888888884E-2</v>
      </c>
      <c r="L1093" s="140">
        <f t="shared" si="174"/>
        <v>3.4722222222222099E-3</v>
      </c>
      <c r="M1093" s="143">
        <v>0.4236111111111111</v>
      </c>
      <c r="N1093" s="143">
        <v>0.42708333333333331</v>
      </c>
      <c r="O1093" s="48" t="s">
        <v>793</v>
      </c>
      <c r="P1093" s="3"/>
      <c r="R1093" s="52"/>
      <c r="S1093" s="52"/>
      <c r="T1093" s="52"/>
      <c r="U1093" s="52"/>
      <c r="V1093" s="52"/>
    </row>
    <row r="1094" spans="1:22" hidden="1" outlineLevel="2">
      <c r="A1094" s="38">
        <v>107</v>
      </c>
      <c r="B1094" s="2" t="s">
        <v>2101</v>
      </c>
      <c r="C1094" s="38">
        <v>11</v>
      </c>
      <c r="D1094" s="39" t="s">
        <v>181</v>
      </c>
      <c r="E1094" s="53" t="s">
        <v>2702</v>
      </c>
      <c r="F1094" s="171">
        <v>268.3</v>
      </c>
      <c r="G1094" s="141">
        <v>1.6</v>
      </c>
      <c r="H1094" s="141">
        <f t="shared" si="171"/>
        <v>4.7000000000000011</v>
      </c>
      <c r="I1094" s="50">
        <v>3.4722222222222224E-2</v>
      </c>
      <c r="J1094" s="50">
        <f t="shared" si="172"/>
        <v>7.6388888888888895E-2</v>
      </c>
      <c r="K1094" s="142">
        <f t="shared" si="173"/>
        <v>3.4722222222222265E-2</v>
      </c>
      <c r="L1094" s="140">
        <f t="shared" si="174"/>
        <v>6.9444444444444198E-3</v>
      </c>
      <c r="M1094" s="143">
        <v>0.46180555555555558</v>
      </c>
      <c r="N1094" s="143">
        <v>0.46875</v>
      </c>
      <c r="O1094" s="48"/>
      <c r="P1094" s="48"/>
      <c r="R1094" s="52"/>
      <c r="S1094" s="52"/>
      <c r="T1094" s="52"/>
      <c r="U1094" s="52"/>
      <c r="V1094" s="52"/>
    </row>
    <row r="1095" spans="1:22" hidden="1" outlineLevel="2">
      <c r="A1095" s="38">
        <v>107</v>
      </c>
      <c r="B1095" s="2" t="s">
        <v>2101</v>
      </c>
      <c r="C1095" s="38">
        <v>11</v>
      </c>
      <c r="D1095" s="39" t="s">
        <v>181</v>
      </c>
      <c r="E1095" s="53" t="s">
        <v>2713</v>
      </c>
      <c r="F1095" s="171">
        <v>26</v>
      </c>
      <c r="G1095" s="141">
        <v>6</v>
      </c>
      <c r="H1095" s="141">
        <f t="shared" si="171"/>
        <v>10.700000000000001</v>
      </c>
      <c r="I1095" s="50">
        <v>6.25E-2</v>
      </c>
      <c r="J1095" s="50">
        <f t="shared" si="172"/>
        <v>0.1388888888888889</v>
      </c>
      <c r="K1095" s="142">
        <f>M1095-N1094</f>
        <v>6.597222222222221E-2</v>
      </c>
      <c r="L1095" s="140">
        <f>N1095-M1095</f>
        <v>1.388888888888884E-3</v>
      </c>
      <c r="M1095" s="143">
        <v>0.53472222222222221</v>
      </c>
      <c r="N1095" s="143">
        <v>0.53611111111111109</v>
      </c>
      <c r="O1095" s="48"/>
      <c r="P1095" s="48"/>
      <c r="R1095" s="52"/>
      <c r="S1095" s="52"/>
      <c r="T1095" s="52"/>
      <c r="U1095" s="52"/>
      <c r="V1095" s="52"/>
    </row>
    <row r="1096" spans="1:22" hidden="1" outlineLevel="2">
      <c r="A1096" s="38">
        <v>107</v>
      </c>
      <c r="B1096" s="2" t="s">
        <v>2101</v>
      </c>
      <c r="C1096" s="38">
        <v>11</v>
      </c>
      <c r="D1096" s="39" t="s">
        <v>181</v>
      </c>
      <c r="E1096" s="53" t="s">
        <v>2735</v>
      </c>
      <c r="F1096" s="171">
        <v>20</v>
      </c>
      <c r="G1096" s="141">
        <v>0.4</v>
      </c>
      <c r="H1096" s="141">
        <f t="shared" si="171"/>
        <v>11.100000000000001</v>
      </c>
      <c r="I1096" s="50">
        <v>6.9444444444444441E-3</v>
      </c>
      <c r="J1096" s="50">
        <f t="shared" si="172"/>
        <v>0.14583333333333334</v>
      </c>
      <c r="K1096" s="142">
        <f>M1096-N1095</f>
        <v>5.5555555555555358E-3</v>
      </c>
      <c r="L1096" s="140"/>
      <c r="M1096" s="144">
        <v>0.54166666666666663</v>
      </c>
      <c r="N1096" s="143"/>
      <c r="O1096" s="48" t="s">
        <v>547</v>
      </c>
      <c r="P1096" s="3"/>
      <c r="R1096" s="52"/>
      <c r="S1096" s="52"/>
      <c r="T1096" s="52"/>
      <c r="U1096" s="52"/>
      <c r="V1096" s="52">
        <f>SUM(R1096:U1096)</f>
        <v>0</v>
      </c>
    </row>
    <row r="1097" spans="1:22" hidden="1" outlineLevel="2">
      <c r="A1097" s="38">
        <v>107</v>
      </c>
      <c r="B1097" s="2" t="s">
        <v>2101</v>
      </c>
      <c r="C1097" s="38">
        <v>11</v>
      </c>
      <c r="D1097" s="39" t="s">
        <v>181</v>
      </c>
      <c r="E1097" s="118" t="s">
        <v>2716</v>
      </c>
      <c r="F1097" s="79"/>
      <c r="G1097" s="63"/>
      <c r="H1097" s="63"/>
      <c r="I1097" s="64"/>
      <c r="J1097" s="64"/>
      <c r="K1097" s="65"/>
      <c r="L1097" s="66"/>
      <c r="M1097" s="65"/>
      <c r="N1097" s="65"/>
      <c r="O1097" s="67"/>
      <c r="P1097" s="67"/>
      <c r="R1097" s="54"/>
      <c r="S1097" s="54"/>
      <c r="T1097" s="54"/>
      <c r="U1097" s="54"/>
      <c r="V1097" s="54"/>
    </row>
    <row r="1098" spans="1:22" hidden="1" outlineLevel="1" collapsed="1">
      <c r="A1098" s="148" t="s">
        <v>2595</v>
      </c>
      <c r="B1098" s="149"/>
      <c r="C1098" s="150">
        <v>11</v>
      </c>
      <c r="D1098" s="151" t="s">
        <v>181</v>
      </c>
      <c r="E1098" s="152" t="s">
        <v>2703</v>
      </c>
      <c r="F1098" s="169" t="s">
        <v>2573</v>
      </c>
      <c r="G1098" s="154">
        <f>SUBTOTAL(9,G1086:G1097)</f>
        <v>11.100000000000001</v>
      </c>
      <c r="H1098" s="154"/>
      <c r="I1098" s="721">
        <f>SUBTOTAL(9,I1088:I1096)</f>
        <v>0.14583333333333334</v>
      </c>
      <c r="J1098" s="156"/>
      <c r="K1098" s="157">
        <f>SUBTOTAL(9,K1088:K1096)</f>
        <v>0.14583333333333326</v>
      </c>
      <c r="L1098" s="157">
        <f>SUBTOTAL(9,L1088:L1096)</f>
        <v>1.7361111111111105E-2</v>
      </c>
      <c r="M1098" s="157">
        <f>K1098+L1098</f>
        <v>0.16319444444444436</v>
      </c>
      <c r="N1098" s="722" t="s">
        <v>552</v>
      </c>
      <c r="O1098" s="149" t="s">
        <v>2715</v>
      </c>
      <c r="P1098" s="149">
        <v>2</v>
      </c>
      <c r="R1098" s="55">
        <f>SUM(R1086:R1097)</f>
        <v>1513</v>
      </c>
      <c r="S1098" s="55">
        <f>SUM(S1086:S1097)</f>
        <v>720</v>
      </c>
      <c r="T1098" s="55">
        <f>SUM(T1086:T1097)</f>
        <v>0</v>
      </c>
      <c r="U1098" s="55">
        <f>SUM(U1086:U1097)</f>
        <v>0</v>
      </c>
      <c r="V1098" s="55">
        <f>SUM(V1086:V1097)</f>
        <v>2233</v>
      </c>
    </row>
    <row r="1099" spans="1:22" hidden="1" outlineLevel="2">
      <c r="A1099" s="38">
        <v>108</v>
      </c>
      <c r="B1099" s="2" t="s">
        <v>2101</v>
      </c>
      <c r="C1099" s="38">
        <v>12</v>
      </c>
      <c r="D1099" s="39" t="s">
        <v>183</v>
      </c>
      <c r="E1099" s="111" t="s">
        <v>2717</v>
      </c>
      <c r="F1099" s="111"/>
      <c r="G1099" s="58"/>
      <c r="H1099" s="58"/>
      <c r="I1099" s="59"/>
      <c r="J1099" s="59"/>
      <c r="K1099" s="60"/>
      <c r="L1099" s="61"/>
      <c r="M1099" s="60"/>
      <c r="N1099" s="60"/>
      <c r="O1099" s="62"/>
      <c r="P1099" s="68"/>
      <c r="R1099" s="47"/>
      <c r="S1099" s="47"/>
      <c r="T1099" s="47"/>
      <c r="U1099" s="47"/>
      <c r="V1099" s="47"/>
    </row>
    <row r="1100" spans="1:22" hidden="1" outlineLevel="2">
      <c r="A1100" s="38">
        <v>108</v>
      </c>
      <c r="B1100" s="2" t="s">
        <v>2101</v>
      </c>
      <c r="C1100" s="38">
        <v>12</v>
      </c>
      <c r="D1100" s="39" t="s">
        <v>183</v>
      </c>
      <c r="E1100" s="53" t="s">
        <v>2735</v>
      </c>
      <c r="F1100" s="171">
        <v>20</v>
      </c>
      <c r="G1100" s="141"/>
      <c r="H1100" s="141">
        <v>0</v>
      </c>
      <c r="I1100" s="50"/>
      <c r="J1100" s="50">
        <v>0</v>
      </c>
      <c r="K1100" s="139"/>
      <c r="L1100" s="140"/>
      <c r="M1100" s="143"/>
      <c r="N1100" s="144">
        <v>0.54513888888888895</v>
      </c>
      <c r="O1100" s="3"/>
      <c r="P1100" s="3"/>
      <c r="R1100" s="52"/>
      <c r="S1100" s="52"/>
      <c r="T1100" s="52"/>
      <c r="U1100" s="52"/>
      <c r="V1100" s="52"/>
    </row>
    <row r="1101" spans="1:22" hidden="1" outlineLevel="2">
      <c r="A1101" s="38">
        <v>108</v>
      </c>
      <c r="B1101" s="2" t="s">
        <v>2101</v>
      </c>
      <c r="C1101" s="38">
        <v>12</v>
      </c>
      <c r="D1101" s="39" t="s">
        <v>183</v>
      </c>
      <c r="E1101" s="53" t="s">
        <v>2736</v>
      </c>
      <c r="F1101" s="171">
        <v>29</v>
      </c>
      <c r="G1101" s="141">
        <v>0.8</v>
      </c>
      <c r="H1101" s="141">
        <f>H1100+G1101</f>
        <v>0.8</v>
      </c>
      <c r="I1101" s="50">
        <v>1.0416666666666666E-2</v>
      </c>
      <c r="J1101" s="50">
        <f>J1100+I1101</f>
        <v>1.0416666666666666E-2</v>
      </c>
      <c r="K1101" s="142">
        <f>M1101-N1100</f>
        <v>1.1805555555555514E-2</v>
      </c>
      <c r="L1101" s="140">
        <f>N1101-M1101</f>
        <v>0</v>
      </c>
      <c r="M1101" s="143">
        <v>0.55694444444444446</v>
      </c>
      <c r="N1101" s="143">
        <v>0.55694444444444446</v>
      </c>
      <c r="O1101" s="3"/>
      <c r="P1101" s="3"/>
      <c r="R1101" s="52"/>
      <c r="S1101" s="52"/>
      <c r="T1101" s="52"/>
      <c r="U1101" s="52"/>
      <c r="V1101" s="52"/>
    </row>
    <row r="1102" spans="1:22" hidden="1" outlineLevel="2">
      <c r="A1102" s="38">
        <v>108</v>
      </c>
      <c r="B1102" s="2" t="s">
        <v>2101</v>
      </c>
      <c r="C1102" s="38">
        <v>12</v>
      </c>
      <c r="D1102" s="39" t="s">
        <v>183</v>
      </c>
      <c r="E1102" s="53" t="s">
        <v>2707</v>
      </c>
      <c r="F1102" s="171">
        <v>298</v>
      </c>
      <c r="G1102" s="141">
        <v>4</v>
      </c>
      <c r="H1102" s="141">
        <f>H1101+G1102</f>
        <v>4.8</v>
      </c>
      <c r="I1102" s="50">
        <v>5.5555555555555552E-2</v>
      </c>
      <c r="J1102" s="50">
        <f>J1101+I1102</f>
        <v>6.5972222222222224E-2</v>
      </c>
      <c r="K1102" s="142">
        <f>M1102-N1101</f>
        <v>4.513888888888884E-2</v>
      </c>
      <c r="L1102" s="140">
        <f>N1102-M1102</f>
        <v>6.9444444444445308E-3</v>
      </c>
      <c r="M1102" s="143">
        <v>0.6020833333333333</v>
      </c>
      <c r="N1102" s="143">
        <v>0.60902777777777783</v>
      </c>
      <c r="O1102" s="3" t="s">
        <v>2706</v>
      </c>
      <c r="P1102" s="3"/>
      <c r="R1102" s="52"/>
      <c r="S1102" s="52"/>
      <c r="T1102" s="52"/>
      <c r="U1102" s="52"/>
      <c r="V1102" s="52"/>
    </row>
    <row r="1103" spans="1:22" hidden="1" outlineLevel="2">
      <c r="A1103" s="38">
        <v>108</v>
      </c>
      <c r="B1103" s="2" t="s">
        <v>2101</v>
      </c>
      <c r="C1103" s="38">
        <v>12</v>
      </c>
      <c r="D1103" s="39" t="s">
        <v>183</v>
      </c>
      <c r="E1103" s="53" t="s">
        <v>2724</v>
      </c>
      <c r="F1103" s="171">
        <v>61</v>
      </c>
      <c r="G1103" s="141">
        <v>2.6</v>
      </c>
      <c r="H1103" s="141">
        <f>H1102+G1103</f>
        <v>7.4</v>
      </c>
      <c r="I1103" s="50">
        <v>3.4722222222222224E-2</v>
      </c>
      <c r="J1103" s="50">
        <f>J1102+I1103</f>
        <v>0.10069444444444445</v>
      </c>
      <c r="K1103" s="142">
        <f>M1103-N1102</f>
        <v>2.5694444444444353E-2</v>
      </c>
      <c r="L1103" s="140">
        <f>N1103-M1103</f>
        <v>0</v>
      </c>
      <c r="M1103" s="143">
        <v>0.63472222222222219</v>
      </c>
      <c r="N1103" s="143">
        <v>0.63472222222222219</v>
      </c>
      <c r="O1103" s="3"/>
      <c r="P1103" s="3"/>
      <c r="R1103" s="52"/>
      <c r="S1103" s="52"/>
      <c r="T1103" s="52"/>
      <c r="U1103" s="52"/>
      <c r="V1103" s="52"/>
    </row>
    <row r="1104" spans="1:22" hidden="1" outlineLevel="2">
      <c r="A1104" s="38">
        <v>108</v>
      </c>
      <c r="B1104" s="2" t="s">
        <v>2101</v>
      </c>
      <c r="C1104" s="38">
        <v>12</v>
      </c>
      <c r="D1104" s="39" t="s">
        <v>183</v>
      </c>
      <c r="E1104" s="53" t="s">
        <v>2705</v>
      </c>
      <c r="F1104" s="171">
        <v>29.4</v>
      </c>
      <c r="G1104" s="141">
        <v>2.2000000000000002</v>
      </c>
      <c r="H1104" s="141">
        <f>H1103+G1104</f>
        <v>9.6000000000000014</v>
      </c>
      <c r="I1104" s="50">
        <v>2.4305555555555556E-2</v>
      </c>
      <c r="J1104" s="50">
        <f>J1103+I1104</f>
        <v>0.125</v>
      </c>
      <c r="K1104" s="142">
        <f>M1104-N1103</f>
        <v>2.2222222222222254E-2</v>
      </c>
      <c r="L1104" s="140">
        <f>N1104-M1104</f>
        <v>0</v>
      </c>
      <c r="M1104" s="143">
        <v>0.65694444444444444</v>
      </c>
      <c r="N1104" s="143">
        <v>0.65694444444444444</v>
      </c>
      <c r="O1104" s="3"/>
      <c r="P1104" s="3"/>
      <c r="R1104" s="52"/>
      <c r="S1104" s="52"/>
      <c r="T1104" s="52"/>
      <c r="U1104" s="52"/>
      <c r="V1104" s="52"/>
    </row>
    <row r="1105" spans="1:22" hidden="1" outlineLevel="2">
      <c r="A1105" s="38">
        <v>108</v>
      </c>
      <c r="B1105" s="2" t="s">
        <v>2101</v>
      </c>
      <c r="C1105" s="38">
        <v>12</v>
      </c>
      <c r="D1105" s="39" t="s">
        <v>183</v>
      </c>
      <c r="E1105" s="53" t="s">
        <v>2720</v>
      </c>
      <c r="F1105" s="171">
        <v>17</v>
      </c>
      <c r="G1105" s="141">
        <v>2.8</v>
      </c>
      <c r="H1105" s="141">
        <f>H1104+G1105</f>
        <v>12.400000000000002</v>
      </c>
      <c r="I1105" s="50">
        <v>3.125E-2</v>
      </c>
      <c r="J1105" s="50">
        <f>J1104+I1105</f>
        <v>0.15625</v>
      </c>
      <c r="K1105" s="142">
        <f>M1105-N1104</f>
        <v>3.0555555555555558E-2</v>
      </c>
      <c r="L1105" s="140"/>
      <c r="M1105" s="144">
        <v>0.6875</v>
      </c>
      <c r="N1105" s="143"/>
      <c r="O1105" s="3"/>
      <c r="P1105" s="3"/>
      <c r="R1105" s="52"/>
      <c r="S1105" s="52"/>
      <c r="T1105" s="52"/>
      <c r="U1105" s="52"/>
      <c r="V1105" s="52"/>
    </row>
    <row r="1106" spans="1:22" hidden="1" outlineLevel="2">
      <c r="A1106" s="38">
        <v>108</v>
      </c>
      <c r="B1106" s="2" t="s">
        <v>2101</v>
      </c>
      <c r="C1106" s="38">
        <v>12</v>
      </c>
      <c r="D1106" s="39" t="s">
        <v>183</v>
      </c>
      <c r="E1106" s="117"/>
      <c r="F1106" s="111" t="s">
        <v>2721</v>
      </c>
      <c r="G1106" s="58"/>
      <c r="H1106" s="58"/>
      <c r="I1106" s="59"/>
      <c r="J1106" s="59"/>
      <c r="K1106" s="60"/>
      <c r="L1106" s="61"/>
      <c r="M1106" s="60"/>
      <c r="N1106" s="60"/>
      <c r="O1106" s="62"/>
      <c r="P1106" s="67"/>
      <c r="R1106" s="52">
        <v>324</v>
      </c>
      <c r="S1106" s="52">
        <v>570</v>
      </c>
      <c r="T1106" s="52"/>
      <c r="U1106" s="52">
        <v>3900</v>
      </c>
      <c r="V1106" s="52">
        <f>SUM(R1106:U1106)</f>
        <v>4794</v>
      </c>
    </row>
    <row r="1107" spans="1:22" hidden="1" outlineLevel="2">
      <c r="A1107" s="38">
        <v>108</v>
      </c>
      <c r="B1107" s="2" t="s">
        <v>2101</v>
      </c>
      <c r="C1107" s="38">
        <v>12</v>
      </c>
      <c r="D1107" s="39" t="s">
        <v>183</v>
      </c>
      <c r="E1107" s="118"/>
      <c r="F1107" s="112" t="s">
        <v>4883</v>
      </c>
      <c r="G1107" s="63"/>
      <c r="H1107" s="63"/>
      <c r="I1107" s="64"/>
      <c r="J1107" s="64"/>
      <c r="K1107" s="65"/>
      <c r="L1107" s="66"/>
      <c r="M1107" s="65"/>
      <c r="N1107" s="65"/>
      <c r="O1107" s="67"/>
      <c r="P1107" s="67"/>
      <c r="R1107" s="54"/>
      <c r="S1107" s="54"/>
      <c r="T1107" s="54"/>
      <c r="U1107" s="54"/>
      <c r="V1107" s="54"/>
    </row>
    <row r="1108" spans="1:22" hidden="1" outlineLevel="1" collapsed="1">
      <c r="A1108" s="148" t="s">
        <v>2596</v>
      </c>
      <c r="B1108" s="149"/>
      <c r="C1108" s="150">
        <v>12</v>
      </c>
      <c r="D1108" s="151" t="s">
        <v>2734</v>
      </c>
      <c r="E1108" s="152" t="s">
        <v>2703</v>
      </c>
      <c r="F1108" s="169" t="s">
        <v>2606</v>
      </c>
      <c r="G1108" s="154">
        <f>SUBTOTAL(9,G1099:G1107)</f>
        <v>12.400000000000002</v>
      </c>
      <c r="H1108" s="154"/>
      <c r="I1108" s="156">
        <f>SUBTOTAL(9,I1100:I1105)</f>
        <v>0.15625</v>
      </c>
      <c r="J1108" s="156"/>
      <c r="K1108" s="157">
        <f>SUBTOTAL(9,K1100:K1105)</f>
        <v>0.13541666666666652</v>
      </c>
      <c r="L1108" s="157">
        <f>SUBTOTAL(9,L1100:L1105)</f>
        <v>6.9444444444445308E-3</v>
      </c>
      <c r="M1108" s="157">
        <f>M1105-N1100</f>
        <v>0.14236111111111105</v>
      </c>
      <c r="N1108" s="722" t="s">
        <v>552</v>
      </c>
      <c r="O1108" s="149" t="s">
        <v>2715</v>
      </c>
      <c r="P1108" s="149">
        <v>1</v>
      </c>
      <c r="R1108" s="55">
        <f>SUM(R1099:R1107)</f>
        <v>324</v>
      </c>
      <c r="S1108" s="55">
        <f>SUM(S1099:S1107)</f>
        <v>570</v>
      </c>
      <c r="T1108" s="55">
        <f>SUM(T1099:T1107)</f>
        <v>0</v>
      </c>
      <c r="U1108" s="55">
        <f>SUM(U1099:U1107)</f>
        <v>3900</v>
      </c>
      <c r="V1108" s="55">
        <f>SUM(V1099:V1107)</f>
        <v>4794</v>
      </c>
    </row>
    <row r="1109" spans="1:22" hidden="1" outlineLevel="2">
      <c r="A1109" s="38">
        <v>109</v>
      </c>
      <c r="B1109" s="2" t="s">
        <v>2101</v>
      </c>
      <c r="C1109" s="38">
        <v>13</v>
      </c>
      <c r="D1109" s="39" t="s">
        <v>185</v>
      </c>
      <c r="E1109" s="117" t="s">
        <v>2622</v>
      </c>
      <c r="F1109" s="111" t="s">
        <v>2625</v>
      </c>
      <c r="G1109" s="58"/>
      <c r="H1109" s="58"/>
      <c r="I1109" s="59"/>
      <c r="J1109" s="59"/>
      <c r="K1109" s="60"/>
      <c r="L1109" s="61"/>
      <c r="M1109" s="60"/>
      <c r="N1109" s="60"/>
      <c r="O1109" s="62"/>
      <c r="P1109" s="68"/>
      <c r="R1109" s="47"/>
      <c r="S1109" s="47"/>
      <c r="T1109" s="47"/>
      <c r="U1109" s="47"/>
      <c r="V1109" s="47"/>
    </row>
    <row r="1110" spans="1:22" hidden="1" outlineLevel="2">
      <c r="A1110" s="38">
        <v>109</v>
      </c>
      <c r="B1110" s="2" t="s">
        <v>2101</v>
      </c>
      <c r="C1110" s="38">
        <v>13</v>
      </c>
      <c r="D1110" s="39" t="s">
        <v>185</v>
      </c>
      <c r="E1110" s="118"/>
      <c r="F1110" s="112" t="s">
        <v>2624</v>
      </c>
      <c r="G1110" s="63"/>
      <c r="H1110" s="63"/>
      <c r="I1110" s="64"/>
      <c r="J1110" s="64"/>
      <c r="K1110" s="65"/>
      <c r="L1110" s="66"/>
      <c r="M1110" s="65"/>
      <c r="N1110" s="65"/>
      <c r="O1110" s="67"/>
      <c r="P1110" s="68"/>
      <c r="R1110" s="52">
        <v>1456</v>
      </c>
      <c r="S1110" s="52">
        <v>700</v>
      </c>
      <c r="T1110" s="52"/>
      <c r="U1110" s="52"/>
      <c r="V1110" s="52">
        <f>SUM(R1110:U1110)</f>
        <v>2156</v>
      </c>
    </row>
    <row r="1111" spans="1:22" hidden="1" outlineLevel="2">
      <c r="A1111" s="38">
        <v>109</v>
      </c>
      <c r="B1111" s="2" t="s">
        <v>2101</v>
      </c>
      <c r="C1111" s="38">
        <v>13</v>
      </c>
      <c r="D1111" s="39" t="s">
        <v>185</v>
      </c>
      <c r="E1111" s="53" t="s">
        <v>2586</v>
      </c>
      <c r="F1111" s="171">
        <v>10.199999999999999</v>
      </c>
      <c r="G1111" s="141"/>
      <c r="H1111" s="141">
        <v>0</v>
      </c>
      <c r="I1111" s="50"/>
      <c r="J1111" s="50">
        <v>0</v>
      </c>
      <c r="K1111" s="139"/>
      <c r="L1111" s="140"/>
      <c r="M1111" s="143"/>
      <c r="N1111" s="144">
        <v>0.36805555555555558</v>
      </c>
      <c r="O1111" s="3"/>
      <c r="P1111" s="3"/>
      <c r="R1111" s="52"/>
      <c r="S1111" s="52"/>
      <c r="T1111" s="52"/>
      <c r="U1111" s="52"/>
      <c r="V1111" s="52"/>
    </row>
    <row r="1112" spans="1:22" hidden="1" outlineLevel="2">
      <c r="A1112" s="38">
        <v>109</v>
      </c>
      <c r="B1112" s="2" t="s">
        <v>2101</v>
      </c>
      <c r="C1112" s="38">
        <v>13</v>
      </c>
      <c r="D1112" s="39" t="s">
        <v>185</v>
      </c>
      <c r="E1112" s="53" t="s">
        <v>2587</v>
      </c>
      <c r="F1112" s="171">
        <v>87.7</v>
      </c>
      <c r="G1112" s="141">
        <v>1.1000000000000001</v>
      </c>
      <c r="H1112" s="141">
        <f t="shared" ref="H1112:H1117" si="175">H1111+G1112</f>
        <v>1.1000000000000001</v>
      </c>
      <c r="I1112" s="50">
        <v>1.3888888888888888E-2</v>
      </c>
      <c r="J1112" s="50">
        <f t="shared" ref="J1112:J1117" si="176">J1111+I1112</f>
        <v>1.3888888888888888E-2</v>
      </c>
      <c r="K1112" s="142">
        <f t="shared" ref="K1112:K1117" si="177">M1112-N1111</f>
        <v>1.4583333333333337E-2</v>
      </c>
      <c r="L1112" s="140">
        <f>N1112-M1112</f>
        <v>6.2499999999999778E-3</v>
      </c>
      <c r="M1112" s="143">
        <v>0.38263888888888892</v>
      </c>
      <c r="N1112" s="143">
        <v>0.3888888888888889</v>
      </c>
      <c r="O1112" s="3" t="s">
        <v>2588</v>
      </c>
      <c r="P1112" s="3"/>
      <c r="R1112" s="52"/>
      <c r="S1112" s="52"/>
      <c r="T1112" s="52"/>
      <c r="U1112" s="52"/>
      <c r="V1112" s="52"/>
    </row>
    <row r="1113" spans="1:22" hidden="1" outlineLevel="2">
      <c r="A1113" s="38">
        <v>109</v>
      </c>
      <c r="B1113" s="2" t="s">
        <v>2101</v>
      </c>
      <c r="C1113" s="38">
        <v>13</v>
      </c>
      <c r="D1113" s="39" t="s">
        <v>185</v>
      </c>
      <c r="E1113" s="53" t="s">
        <v>2590</v>
      </c>
      <c r="F1113" s="171">
        <v>39.4</v>
      </c>
      <c r="G1113" s="141">
        <v>0.4</v>
      </c>
      <c r="H1113" s="141">
        <f t="shared" si="175"/>
        <v>1.5</v>
      </c>
      <c r="I1113" s="50">
        <v>6.9444444444444441E-3</v>
      </c>
      <c r="J1113" s="50">
        <f t="shared" si="176"/>
        <v>2.0833333333333332E-2</v>
      </c>
      <c r="K1113" s="142">
        <f t="shared" si="177"/>
        <v>8.3333333333333037E-3</v>
      </c>
      <c r="L1113" s="140">
        <f>N1113-M1113</f>
        <v>0</v>
      </c>
      <c r="M1113" s="143">
        <v>0.3972222222222222</v>
      </c>
      <c r="N1113" s="143">
        <v>0.3972222222222222</v>
      </c>
      <c r="O1113" s="3"/>
      <c r="P1113" s="3"/>
      <c r="R1113" s="52"/>
      <c r="S1113" s="52"/>
      <c r="T1113" s="52"/>
      <c r="U1113" s="52"/>
      <c r="V1113" s="52"/>
    </row>
    <row r="1114" spans="1:22" hidden="1" outlineLevel="2">
      <c r="A1114" s="38">
        <v>109</v>
      </c>
      <c r="B1114" s="2" t="s">
        <v>2101</v>
      </c>
      <c r="C1114" s="38">
        <v>13</v>
      </c>
      <c r="D1114" s="39" t="s">
        <v>185</v>
      </c>
      <c r="E1114" s="53" t="s">
        <v>2589</v>
      </c>
      <c r="F1114" s="171">
        <v>33.200000000000003</v>
      </c>
      <c r="G1114" s="141">
        <v>1</v>
      </c>
      <c r="H1114" s="141">
        <f t="shared" si="175"/>
        <v>2.5</v>
      </c>
      <c r="I1114" s="50">
        <v>1.0416666666666666E-2</v>
      </c>
      <c r="J1114" s="50">
        <f t="shared" si="176"/>
        <v>3.125E-2</v>
      </c>
      <c r="K1114" s="142">
        <f t="shared" si="177"/>
        <v>6.9444444444444198E-3</v>
      </c>
      <c r="L1114" s="140">
        <f>N1114-M1114</f>
        <v>0</v>
      </c>
      <c r="M1114" s="143">
        <v>0.40416666666666662</v>
      </c>
      <c r="N1114" s="143">
        <v>0.40416666666666662</v>
      </c>
      <c r="O1114" s="3"/>
      <c r="P1114" s="3"/>
      <c r="R1114" s="52"/>
      <c r="S1114" s="52"/>
      <c r="T1114" s="52"/>
      <c r="U1114" s="52"/>
      <c r="V1114" s="52"/>
    </row>
    <row r="1115" spans="1:22" hidden="1" outlineLevel="2">
      <c r="A1115" s="38">
        <v>109</v>
      </c>
      <c r="B1115" s="2" t="s">
        <v>2101</v>
      </c>
      <c r="C1115" s="38">
        <v>13</v>
      </c>
      <c r="D1115" s="39" t="s">
        <v>185</v>
      </c>
      <c r="E1115" s="53" t="s">
        <v>2619</v>
      </c>
      <c r="F1115" s="171">
        <v>30.4</v>
      </c>
      <c r="G1115" s="141">
        <v>2.5</v>
      </c>
      <c r="H1115" s="141">
        <f t="shared" si="175"/>
        <v>5</v>
      </c>
      <c r="I1115" s="50">
        <v>3.125E-2</v>
      </c>
      <c r="J1115" s="50">
        <f t="shared" si="176"/>
        <v>6.25E-2</v>
      </c>
      <c r="K1115" s="142">
        <f t="shared" si="177"/>
        <v>3.2638888888888884E-2</v>
      </c>
      <c r="L1115" s="140">
        <f>N1115-M1115</f>
        <v>0</v>
      </c>
      <c r="M1115" s="143">
        <v>0.4368055555555555</v>
      </c>
      <c r="N1115" s="143">
        <v>0.4368055555555555</v>
      </c>
      <c r="O1115" s="3"/>
      <c r="P1115" s="3"/>
      <c r="R1115" s="52"/>
      <c r="S1115" s="52"/>
      <c r="T1115" s="52"/>
      <c r="U1115" s="52"/>
      <c r="V1115" s="52"/>
    </row>
    <row r="1116" spans="1:22" hidden="1" outlineLevel="2">
      <c r="A1116" s="38">
        <v>109</v>
      </c>
      <c r="B1116" s="2" t="s">
        <v>2101</v>
      </c>
      <c r="C1116" s="38">
        <v>13</v>
      </c>
      <c r="D1116" s="39" t="s">
        <v>185</v>
      </c>
      <c r="E1116" s="53" t="s">
        <v>2620</v>
      </c>
      <c r="F1116" s="171">
        <v>31.2</v>
      </c>
      <c r="G1116" s="141">
        <v>1.4</v>
      </c>
      <c r="H1116" s="141">
        <f t="shared" si="175"/>
        <v>6.4</v>
      </c>
      <c r="I1116" s="50">
        <v>1.3888888888888888E-2</v>
      </c>
      <c r="J1116" s="50">
        <f t="shared" si="176"/>
        <v>7.6388888888888895E-2</v>
      </c>
      <c r="K1116" s="142">
        <f t="shared" si="177"/>
        <v>1.6666666666666718E-2</v>
      </c>
      <c r="L1116" s="140">
        <f>N1116-M1116</f>
        <v>6.9444444444444198E-4</v>
      </c>
      <c r="M1116" s="143">
        <v>0.45347222222222222</v>
      </c>
      <c r="N1116" s="143">
        <v>0.45416666666666666</v>
      </c>
      <c r="O1116" s="3"/>
      <c r="P1116" s="3"/>
      <c r="R1116" s="52"/>
      <c r="S1116" s="52"/>
      <c r="T1116" s="52"/>
      <c r="U1116" s="52"/>
      <c r="V1116" s="52"/>
    </row>
    <row r="1117" spans="1:22" hidden="1" outlineLevel="2">
      <c r="A1117" s="38">
        <v>109</v>
      </c>
      <c r="B1117" s="2" t="s">
        <v>2101</v>
      </c>
      <c r="C1117" s="38">
        <v>13</v>
      </c>
      <c r="D1117" s="39" t="s">
        <v>185</v>
      </c>
      <c r="E1117" s="53" t="s">
        <v>3614</v>
      </c>
      <c r="F1117" s="171">
        <v>27.7</v>
      </c>
      <c r="G1117" s="141">
        <v>0.4</v>
      </c>
      <c r="H1117" s="141">
        <f t="shared" si="175"/>
        <v>6.8000000000000007</v>
      </c>
      <c r="I1117" s="50">
        <v>6.9444444444444441E-3</v>
      </c>
      <c r="J1117" s="50">
        <f t="shared" si="176"/>
        <v>8.3333333333333343E-2</v>
      </c>
      <c r="K1117" s="142">
        <f t="shared" si="177"/>
        <v>8.3333333333333037E-3</v>
      </c>
      <c r="L1117" s="140"/>
      <c r="M1117" s="144">
        <v>0.46249999999999997</v>
      </c>
      <c r="N1117" s="143"/>
      <c r="O1117" s="48" t="s">
        <v>3615</v>
      </c>
      <c r="P1117" s="3"/>
      <c r="R1117" s="52"/>
      <c r="S1117" s="52"/>
      <c r="T1117" s="52"/>
      <c r="U1117" s="52"/>
      <c r="V1117" s="52"/>
    </row>
    <row r="1118" spans="1:22" hidden="1" outlineLevel="2">
      <c r="A1118" s="38">
        <v>109</v>
      </c>
      <c r="B1118" s="2" t="s">
        <v>2101</v>
      </c>
      <c r="C1118" s="38">
        <v>13</v>
      </c>
      <c r="D1118" s="39" t="s">
        <v>185</v>
      </c>
      <c r="E1118" s="118" t="s">
        <v>2626</v>
      </c>
      <c r="F1118" s="79"/>
      <c r="G1118" s="63"/>
      <c r="H1118" s="63"/>
      <c r="I1118" s="64"/>
      <c r="J1118" s="64"/>
      <c r="K1118" s="65"/>
      <c r="L1118" s="66"/>
      <c r="M1118" s="65"/>
      <c r="N1118" s="65"/>
      <c r="O1118" s="67"/>
      <c r="P1118" s="67"/>
      <c r="R1118" s="54"/>
      <c r="S1118" s="54"/>
      <c r="T1118" s="54"/>
      <c r="U1118" s="54"/>
      <c r="V1118" s="54"/>
    </row>
    <row r="1119" spans="1:22" hidden="1" outlineLevel="1" collapsed="1">
      <c r="A1119" s="148" t="s">
        <v>2597</v>
      </c>
      <c r="B1119" s="149"/>
      <c r="C1119" s="150">
        <v>13</v>
      </c>
      <c r="D1119" s="151" t="s">
        <v>185</v>
      </c>
      <c r="E1119" s="152" t="s">
        <v>2621</v>
      </c>
      <c r="F1119" s="169" t="s">
        <v>2607</v>
      </c>
      <c r="G1119" s="154">
        <f>SUBTOTAL(9,G1108:G1118)</f>
        <v>6.8000000000000007</v>
      </c>
      <c r="H1119" s="154"/>
      <c r="I1119" s="156">
        <f>SUBTOTAL(9,I1111:I1117)</f>
        <v>8.3333333333333343E-2</v>
      </c>
      <c r="J1119" s="156"/>
      <c r="K1119" s="157">
        <f>SUBTOTAL(9,K1111:K1117)</f>
        <v>8.7499999999999967E-2</v>
      </c>
      <c r="L1119" s="157">
        <f>SUBTOTAL(9,L1111:L1117)</f>
        <v>6.9444444444444198E-3</v>
      </c>
      <c r="M1119" s="157">
        <f>M1117-N1111</f>
        <v>9.4444444444444386E-2</v>
      </c>
      <c r="N1119" s="722" t="s">
        <v>552</v>
      </c>
      <c r="O1119" s="149" t="s">
        <v>2623</v>
      </c>
      <c r="P1119" s="149">
        <v>1</v>
      </c>
      <c r="R1119" s="55">
        <f>SUM(R1109:R1118)</f>
        <v>1456</v>
      </c>
      <c r="S1119" s="55">
        <f>SUM(S1109:S1118)</f>
        <v>700</v>
      </c>
      <c r="T1119" s="55">
        <f>SUM(T1109:T1118)</f>
        <v>0</v>
      </c>
      <c r="U1119" s="55">
        <f>SUM(U1109:U1118)</f>
        <v>0</v>
      </c>
      <c r="V1119" s="55">
        <f>SUM(V1109:V1118)</f>
        <v>2156</v>
      </c>
    </row>
    <row r="1120" spans="1:22" hidden="1" outlineLevel="2">
      <c r="A1120" s="38">
        <v>110</v>
      </c>
      <c r="B1120" s="2" t="s">
        <v>2101</v>
      </c>
      <c r="C1120" s="38">
        <v>14</v>
      </c>
      <c r="D1120" s="39" t="s">
        <v>187</v>
      </c>
      <c r="E1120" s="117" t="s">
        <v>2627</v>
      </c>
      <c r="F1120" s="69"/>
      <c r="G1120" s="58"/>
      <c r="H1120" s="58"/>
      <c r="I1120" s="59"/>
      <c r="J1120" s="59"/>
      <c r="K1120" s="60"/>
      <c r="L1120" s="61"/>
      <c r="M1120" s="60"/>
      <c r="N1120" s="60"/>
      <c r="O1120" s="62"/>
      <c r="P1120" s="68"/>
      <c r="R1120" s="47"/>
      <c r="S1120" s="47"/>
      <c r="T1120" s="47"/>
      <c r="U1120" s="47"/>
      <c r="V1120" s="47"/>
    </row>
    <row r="1121" spans="1:22" hidden="1" outlineLevel="2">
      <c r="A1121" s="38">
        <v>110</v>
      </c>
      <c r="B1121" s="2" t="s">
        <v>2101</v>
      </c>
      <c r="C1121" s="38">
        <v>14</v>
      </c>
      <c r="D1121" s="39" t="s">
        <v>2628</v>
      </c>
      <c r="E1121" s="53" t="s">
        <v>2638</v>
      </c>
      <c r="F1121" s="171">
        <v>27.7</v>
      </c>
      <c r="G1121" s="141"/>
      <c r="H1121" s="141">
        <v>0</v>
      </c>
      <c r="I1121" s="50"/>
      <c r="J1121" s="50">
        <v>0</v>
      </c>
      <c r="K1121" s="139"/>
      <c r="L1121" s="140"/>
      <c r="M1121" s="144"/>
      <c r="N1121" s="144">
        <v>0.46249999999999997</v>
      </c>
      <c r="O1121" s="3"/>
      <c r="P1121" s="3"/>
      <c r="R1121" s="52"/>
      <c r="S1121" s="52"/>
      <c r="T1121" s="52"/>
      <c r="U1121" s="52"/>
      <c r="V1121" s="52"/>
    </row>
    <row r="1122" spans="1:22" hidden="1" outlineLevel="2">
      <c r="A1122" s="38">
        <v>110</v>
      </c>
      <c r="B1122" s="2" t="s">
        <v>2101</v>
      </c>
      <c r="C1122" s="38">
        <v>14</v>
      </c>
      <c r="D1122" s="39" t="s">
        <v>2628</v>
      </c>
      <c r="E1122" s="53" t="s">
        <v>2629</v>
      </c>
      <c r="F1122" s="171">
        <v>26.9</v>
      </c>
      <c r="G1122" s="141">
        <v>1.2</v>
      </c>
      <c r="H1122" s="141">
        <f>H1121+G1122</f>
        <v>1.2</v>
      </c>
      <c r="I1122" s="50">
        <v>1.3888888888888888E-2</v>
      </c>
      <c r="J1122" s="50">
        <f>J1121+I1122</f>
        <v>1.3888888888888888E-2</v>
      </c>
      <c r="K1122" s="142">
        <f t="shared" ref="K1122:K1131" si="178">M1122-N1121</f>
        <v>1.3194444444444453E-2</v>
      </c>
      <c r="L1122" s="140">
        <f t="shared" ref="L1122:L1130" si="179">N1122-M1122</f>
        <v>0</v>
      </c>
      <c r="M1122" s="143">
        <v>0.47569444444444442</v>
      </c>
      <c r="N1122" s="143">
        <v>0.47569444444444442</v>
      </c>
      <c r="O1122" s="3"/>
      <c r="P1122" s="3"/>
      <c r="R1122" s="52"/>
      <c r="S1122" s="52"/>
      <c r="T1122" s="52"/>
      <c r="U1122" s="52"/>
      <c r="V1122" s="52"/>
    </row>
    <row r="1123" spans="1:22" hidden="1" outlineLevel="2">
      <c r="A1123" s="38">
        <v>110</v>
      </c>
      <c r="B1123" s="2" t="s">
        <v>2101</v>
      </c>
      <c r="C1123" s="38">
        <v>14</v>
      </c>
      <c r="D1123" s="39" t="s">
        <v>2628</v>
      </c>
      <c r="E1123" s="53" t="s">
        <v>2630</v>
      </c>
      <c r="F1123" s="171">
        <v>180.7</v>
      </c>
      <c r="G1123" s="141">
        <v>2.7</v>
      </c>
      <c r="H1123" s="141">
        <f t="shared" ref="H1123:H1131" si="180">H1122+G1123</f>
        <v>3.9000000000000004</v>
      </c>
      <c r="I1123" s="50">
        <v>3.4722222222222224E-2</v>
      </c>
      <c r="J1123" s="50">
        <f t="shared" ref="J1123:J1131" si="181">J1122+I1123</f>
        <v>4.8611111111111112E-2</v>
      </c>
      <c r="K1123" s="142">
        <f t="shared" si="178"/>
        <v>3.6111111111111094E-2</v>
      </c>
      <c r="L1123" s="140">
        <f t="shared" si="179"/>
        <v>0</v>
      </c>
      <c r="M1123" s="143">
        <v>0.51180555555555551</v>
      </c>
      <c r="N1123" s="143">
        <v>0.51180555555555551</v>
      </c>
      <c r="O1123" s="3"/>
      <c r="P1123" s="3"/>
      <c r="R1123" s="52"/>
      <c r="S1123" s="52"/>
      <c r="T1123" s="52"/>
      <c r="U1123" s="52"/>
      <c r="V1123" s="52"/>
    </row>
    <row r="1124" spans="1:22" hidden="1" outlineLevel="2">
      <c r="A1124" s="38">
        <v>110</v>
      </c>
      <c r="B1124" s="2" t="s">
        <v>2101</v>
      </c>
      <c r="C1124" s="38">
        <v>14</v>
      </c>
      <c r="D1124" s="39" t="s">
        <v>2628</v>
      </c>
      <c r="E1124" s="53" t="s">
        <v>2631</v>
      </c>
      <c r="F1124" s="171">
        <v>74.8</v>
      </c>
      <c r="G1124" s="141">
        <v>4.7</v>
      </c>
      <c r="H1124" s="141">
        <f t="shared" si="180"/>
        <v>8.6000000000000014</v>
      </c>
      <c r="I1124" s="50">
        <v>5.5555555555555552E-2</v>
      </c>
      <c r="J1124" s="50">
        <f t="shared" si="181"/>
        <v>0.10416666666666666</v>
      </c>
      <c r="K1124" s="142">
        <f t="shared" si="178"/>
        <v>5.1388888888888928E-2</v>
      </c>
      <c r="L1124" s="140">
        <f t="shared" si="179"/>
        <v>6.9444444444444198E-4</v>
      </c>
      <c r="M1124" s="143">
        <v>0.56319444444444444</v>
      </c>
      <c r="N1124" s="143">
        <v>0.56388888888888888</v>
      </c>
      <c r="O1124" s="3"/>
      <c r="P1124" s="3"/>
      <c r="R1124" s="52"/>
      <c r="S1124" s="52"/>
      <c r="T1124" s="52"/>
      <c r="U1124" s="52"/>
      <c r="V1124" s="52"/>
    </row>
    <row r="1125" spans="1:22" hidden="1" outlineLevel="2">
      <c r="A1125" s="38">
        <v>110</v>
      </c>
      <c r="B1125" s="2" t="s">
        <v>2101</v>
      </c>
      <c r="C1125" s="38">
        <v>14</v>
      </c>
      <c r="D1125" s="39" t="s">
        <v>2628</v>
      </c>
      <c r="E1125" s="53" t="s">
        <v>2632</v>
      </c>
      <c r="F1125" s="171">
        <v>63.5</v>
      </c>
      <c r="G1125" s="141">
        <v>0.9</v>
      </c>
      <c r="H1125" s="141">
        <f t="shared" si="180"/>
        <v>9.5000000000000018</v>
      </c>
      <c r="I1125" s="50">
        <v>1.0416666666666666E-2</v>
      </c>
      <c r="J1125" s="50">
        <f t="shared" si="181"/>
        <v>0.11458333333333333</v>
      </c>
      <c r="K1125" s="142">
        <f t="shared" si="178"/>
        <v>1.1111111111111183E-2</v>
      </c>
      <c r="L1125" s="140">
        <f t="shared" si="179"/>
        <v>6.9444444444433095E-4</v>
      </c>
      <c r="M1125" s="143">
        <v>0.57500000000000007</v>
      </c>
      <c r="N1125" s="143">
        <v>0.5756944444444444</v>
      </c>
      <c r="O1125" s="3"/>
      <c r="P1125" s="3"/>
      <c r="R1125" s="52"/>
      <c r="S1125" s="52"/>
      <c r="T1125" s="52"/>
      <c r="U1125" s="52"/>
      <c r="V1125" s="52"/>
    </row>
    <row r="1126" spans="1:22" hidden="1" outlineLevel="2">
      <c r="A1126" s="38">
        <v>110</v>
      </c>
      <c r="B1126" s="2" t="s">
        <v>2101</v>
      </c>
      <c r="C1126" s="38">
        <v>14</v>
      </c>
      <c r="D1126" s="39" t="s">
        <v>2628</v>
      </c>
      <c r="E1126" s="53" t="s">
        <v>2639</v>
      </c>
      <c r="F1126" s="171">
        <v>41.6</v>
      </c>
      <c r="G1126" s="141">
        <v>1.4</v>
      </c>
      <c r="H1126" s="141">
        <f t="shared" si="180"/>
        <v>10.900000000000002</v>
      </c>
      <c r="I1126" s="50">
        <v>1.3888888888888888E-2</v>
      </c>
      <c r="J1126" s="50">
        <f t="shared" si="181"/>
        <v>0.12847222222222221</v>
      </c>
      <c r="K1126" s="142">
        <f t="shared" si="178"/>
        <v>8.3333333333334147E-3</v>
      </c>
      <c r="L1126" s="140">
        <f t="shared" si="179"/>
        <v>4.1666666666666519E-3</v>
      </c>
      <c r="M1126" s="143">
        <v>0.58402777777777781</v>
      </c>
      <c r="N1126" s="143">
        <v>0.58819444444444446</v>
      </c>
      <c r="O1126" s="3" t="s">
        <v>2633</v>
      </c>
      <c r="P1126" s="3"/>
      <c r="R1126" s="52"/>
      <c r="S1126" s="52"/>
      <c r="T1126" s="52"/>
      <c r="U1126" s="52"/>
      <c r="V1126" s="52"/>
    </row>
    <row r="1127" spans="1:22" hidden="1" outlineLevel="2">
      <c r="A1127" s="38">
        <v>110</v>
      </c>
      <c r="B1127" s="2" t="s">
        <v>2101</v>
      </c>
      <c r="C1127" s="38">
        <v>14</v>
      </c>
      <c r="D1127" s="39" t="s">
        <v>2628</v>
      </c>
      <c r="E1127" s="53" t="s">
        <v>2634</v>
      </c>
      <c r="F1127" s="171">
        <v>40.799999999999997</v>
      </c>
      <c r="G1127" s="141">
        <v>0.7</v>
      </c>
      <c r="H1127" s="141">
        <f t="shared" si="180"/>
        <v>11.600000000000001</v>
      </c>
      <c r="I1127" s="50">
        <v>6.9444444444444441E-3</v>
      </c>
      <c r="J1127" s="50">
        <f t="shared" si="181"/>
        <v>0.13541666666666666</v>
      </c>
      <c r="K1127" s="142">
        <f t="shared" si="178"/>
        <v>6.9444444444444198E-3</v>
      </c>
      <c r="L1127" s="140">
        <f t="shared" si="179"/>
        <v>6.9444444444444198E-4</v>
      </c>
      <c r="M1127" s="143">
        <v>0.59513888888888888</v>
      </c>
      <c r="N1127" s="143">
        <v>0.59583333333333333</v>
      </c>
      <c r="O1127" s="3"/>
      <c r="P1127" s="48"/>
      <c r="R1127" s="52"/>
      <c r="S1127" s="52"/>
      <c r="T1127" s="52"/>
      <c r="U1127" s="52"/>
      <c r="V1127" s="52"/>
    </row>
    <row r="1128" spans="1:22" hidden="1" outlineLevel="2">
      <c r="A1128" s="38">
        <v>110</v>
      </c>
      <c r="B1128" s="2" t="s">
        <v>2101</v>
      </c>
      <c r="C1128" s="38">
        <v>14</v>
      </c>
      <c r="D1128" s="39" t="s">
        <v>2628</v>
      </c>
      <c r="E1128" s="53" t="s">
        <v>2635</v>
      </c>
      <c r="F1128" s="171">
        <v>32.1</v>
      </c>
      <c r="G1128" s="141">
        <v>0.6</v>
      </c>
      <c r="H1128" s="141">
        <f t="shared" si="180"/>
        <v>12.200000000000001</v>
      </c>
      <c r="I1128" s="50">
        <v>6.9444444444444441E-3</v>
      </c>
      <c r="J1128" s="50">
        <f t="shared" si="181"/>
        <v>0.1423611111111111</v>
      </c>
      <c r="K1128" s="142">
        <f t="shared" si="178"/>
        <v>4.8611111111110938E-3</v>
      </c>
      <c r="L1128" s="140">
        <f t="shared" si="179"/>
        <v>0</v>
      </c>
      <c r="M1128" s="143">
        <v>0.60069444444444442</v>
      </c>
      <c r="N1128" s="143">
        <v>0.60069444444444442</v>
      </c>
      <c r="O1128" s="3"/>
      <c r="P1128" s="48"/>
      <c r="R1128" s="52"/>
      <c r="S1128" s="52"/>
      <c r="T1128" s="52"/>
      <c r="U1128" s="52"/>
      <c r="V1128" s="52"/>
    </row>
    <row r="1129" spans="1:22" hidden="1" outlineLevel="2">
      <c r="A1129" s="38">
        <v>110</v>
      </c>
      <c r="B1129" s="2" t="s">
        <v>2101</v>
      </c>
      <c r="C1129" s="38">
        <v>14</v>
      </c>
      <c r="D1129" s="39" t="s">
        <v>2628</v>
      </c>
      <c r="E1129" s="53" t="s">
        <v>2636</v>
      </c>
      <c r="F1129" s="171">
        <v>119.9</v>
      </c>
      <c r="G1129" s="141">
        <v>1.2</v>
      </c>
      <c r="H1129" s="141">
        <f t="shared" si="180"/>
        <v>13.4</v>
      </c>
      <c r="I1129" s="50">
        <v>1.3888888888888888E-2</v>
      </c>
      <c r="J1129" s="50">
        <f t="shared" si="181"/>
        <v>0.15625</v>
      </c>
      <c r="K1129" s="142">
        <f t="shared" si="178"/>
        <v>1.3194444444444398E-2</v>
      </c>
      <c r="L1129" s="140">
        <f t="shared" si="179"/>
        <v>6.94444444444553E-4</v>
      </c>
      <c r="M1129" s="143">
        <v>0.61388888888888882</v>
      </c>
      <c r="N1129" s="143">
        <v>0.61458333333333337</v>
      </c>
      <c r="O1129" s="3"/>
      <c r="P1129" s="48"/>
      <c r="R1129" s="52"/>
      <c r="S1129" s="52"/>
      <c r="T1129" s="52"/>
      <c r="U1129" s="52"/>
      <c r="V1129" s="52"/>
    </row>
    <row r="1130" spans="1:22" hidden="1" outlineLevel="2">
      <c r="A1130" s="38">
        <v>110</v>
      </c>
      <c r="B1130" s="2" t="s">
        <v>2101</v>
      </c>
      <c r="C1130" s="38">
        <v>14</v>
      </c>
      <c r="D1130" s="39" t="s">
        <v>2628</v>
      </c>
      <c r="E1130" s="53" t="s">
        <v>2637</v>
      </c>
      <c r="F1130" s="171">
        <v>8.1</v>
      </c>
      <c r="G1130" s="141">
        <v>5.4</v>
      </c>
      <c r="H1130" s="141">
        <f t="shared" si="180"/>
        <v>18.8</v>
      </c>
      <c r="I1130" s="50">
        <v>5.2083333333333336E-2</v>
      </c>
      <c r="J1130" s="50">
        <f t="shared" si="181"/>
        <v>0.20833333333333334</v>
      </c>
      <c r="K1130" s="142">
        <f t="shared" si="178"/>
        <v>5.2083333333333259E-2</v>
      </c>
      <c r="L1130" s="140">
        <f t="shared" si="179"/>
        <v>6.9444444444444198E-4</v>
      </c>
      <c r="M1130" s="143">
        <v>0.66666666666666663</v>
      </c>
      <c r="N1130" s="143">
        <v>0.66736111111111107</v>
      </c>
      <c r="O1130" s="3"/>
      <c r="P1130" s="48"/>
      <c r="R1130" s="52"/>
      <c r="S1130" s="52"/>
      <c r="T1130" s="52"/>
      <c r="U1130" s="52"/>
      <c r="V1130" s="52"/>
    </row>
    <row r="1131" spans="1:22" hidden="1" outlineLevel="2">
      <c r="A1131" s="38">
        <v>110</v>
      </c>
      <c r="B1131" s="2" t="s">
        <v>2101</v>
      </c>
      <c r="C1131" s="38">
        <v>14</v>
      </c>
      <c r="D1131" s="39" t="s">
        <v>2628</v>
      </c>
      <c r="E1131" s="53" t="s">
        <v>3601</v>
      </c>
      <c r="F1131" s="171">
        <v>9.4</v>
      </c>
      <c r="G1131" s="141">
        <v>0.4</v>
      </c>
      <c r="H1131" s="141">
        <f t="shared" si="180"/>
        <v>19.2</v>
      </c>
      <c r="I1131" s="50">
        <v>6.9444444444444441E-3</v>
      </c>
      <c r="J1131" s="50">
        <f t="shared" si="181"/>
        <v>0.21527777777777779</v>
      </c>
      <c r="K1131" s="142">
        <f t="shared" si="178"/>
        <v>6.2500000000000888E-3</v>
      </c>
      <c r="L1131" s="140"/>
      <c r="M1131" s="144">
        <v>0.67361111111111116</v>
      </c>
      <c r="N1131" s="144"/>
      <c r="O1131" s="3"/>
      <c r="P1131" s="3"/>
      <c r="R1131" s="52"/>
      <c r="S1131" s="52"/>
      <c r="T1131" s="52"/>
      <c r="U1131" s="52"/>
      <c r="V1131" s="52"/>
    </row>
    <row r="1132" spans="1:22" hidden="1" outlineLevel="2">
      <c r="A1132" s="38">
        <v>110</v>
      </c>
      <c r="B1132" s="2" t="s">
        <v>2101</v>
      </c>
      <c r="C1132" s="38">
        <v>14</v>
      </c>
      <c r="D1132" s="39" t="s">
        <v>187</v>
      </c>
      <c r="E1132" s="117" t="s">
        <v>2622</v>
      </c>
      <c r="F1132" s="111" t="s">
        <v>3602</v>
      </c>
      <c r="G1132" s="58"/>
      <c r="H1132" s="58"/>
      <c r="I1132" s="59"/>
      <c r="J1132" s="59"/>
      <c r="K1132" s="60"/>
      <c r="L1132" s="61"/>
      <c r="M1132" s="60"/>
      <c r="N1132" s="60"/>
      <c r="O1132" s="62"/>
      <c r="P1132" s="67"/>
      <c r="R1132" s="52">
        <v>1456</v>
      </c>
      <c r="S1132" s="52">
        <v>530</v>
      </c>
      <c r="T1132" s="52"/>
      <c r="U1132" s="52"/>
      <c r="V1132" s="52">
        <f>SUM(R1132:U1132)</f>
        <v>1986</v>
      </c>
    </row>
    <row r="1133" spans="1:22" hidden="1" outlineLevel="2">
      <c r="A1133" s="38">
        <v>110</v>
      </c>
      <c r="B1133" s="2" t="s">
        <v>2101</v>
      </c>
      <c r="C1133" s="38">
        <v>14</v>
      </c>
      <c r="D1133" s="39" t="s">
        <v>187</v>
      </c>
      <c r="E1133" s="117"/>
      <c r="F1133" s="79" t="s">
        <v>3603</v>
      </c>
      <c r="G1133" s="63"/>
      <c r="H1133" s="63"/>
      <c r="I1133" s="64"/>
      <c r="J1133" s="64"/>
      <c r="K1133" s="65"/>
      <c r="L1133" s="66"/>
      <c r="M1133" s="65"/>
      <c r="N1133" s="65"/>
      <c r="O1133" s="67"/>
      <c r="P1133" s="67"/>
      <c r="R1133" s="54"/>
      <c r="S1133" s="54"/>
      <c r="T1133" s="54"/>
      <c r="U1133" s="54"/>
      <c r="V1133" s="54"/>
    </row>
    <row r="1134" spans="1:22" hidden="1" outlineLevel="1" collapsed="1">
      <c r="A1134" s="148" t="s">
        <v>2598</v>
      </c>
      <c r="B1134" s="149"/>
      <c r="C1134" s="150">
        <v>14</v>
      </c>
      <c r="D1134" s="151" t="s">
        <v>187</v>
      </c>
      <c r="E1134" s="152" t="s">
        <v>2621</v>
      </c>
      <c r="F1134" s="169" t="s">
        <v>2640</v>
      </c>
      <c r="G1134" s="154">
        <f>SUBTOTAL(9,G1120:G1133)</f>
        <v>19.2</v>
      </c>
      <c r="H1134" s="154"/>
      <c r="I1134" s="721">
        <f>SUBTOTAL(9,I1121:I1131)</f>
        <v>0.21527777777777779</v>
      </c>
      <c r="J1134" s="156"/>
      <c r="K1134" s="157">
        <f>SUBTOTAL(9,K1121:K1131)</f>
        <v>0.20347222222222233</v>
      </c>
      <c r="L1134" s="157">
        <f>SUBTOTAL(9,L1121:L1131)</f>
        <v>7.6388888888888618E-3</v>
      </c>
      <c r="M1134" s="157">
        <f>M1131-N1121</f>
        <v>0.21111111111111119</v>
      </c>
      <c r="N1134" s="722" t="s">
        <v>552</v>
      </c>
      <c r="O1134" s="149" t="s">
        <v>2623</v>
      </c>
      <c r="P1134" s="149">
        <v>2</v>
      </c>
      <c r="R1134" s="55">
        <f>SUM(R1120:R1133)</f>
        <v>1456</v>
      </c>
      <c r="S1134" s="55">
        <f>SUM(S1120:S1133)</f>
        <v>530</v>
      </c>
      <c r="T1134" s="55">
        <f>SUM(T1120:T1133)</f>
        <v>0</v>
      </c>
      <c r="U1134" s="55">
        <f>SUM(U1120:U1133)</f>
        <v>0</v>
      </c>
      <c r="V1134" s="55">
        <f>SUM(V1120:V1133)</f>
        <v>1986</v>
      </c>
    </row>
    <row r="1135" spans="1:22" hidden="1" outlineLevel="2">
      <c r="A1135" s="38">
        <v>111</v>
      </c>
      <c r="B1135" s="2" t="s">
        <v>2101</v>
      </c>
      <c r="C1135" s="38">
        <v>15</v>
      </c>
      <c r="D1135" s="39" t="s">
        <v>189</v>
      </c>
      <c r="E1135" s="117" t="s">
        <v>2691</v>
      </c>
      <c r="F1135" s="57" t="s">
        <v>2684</v>
      </c>
      <c r="G1135" s="58"/>
      <c r="H1135" s="58"/>
      <c r="I1135" s="59"/>
      <c r="J1135" s="59"/>
      <c r="K1135" s="60"/>
      <c r="L1135" s="61"/>
      <c r="M1135" s="60"/>
      <c r="N1135" s="60"/>
      <c r="O1135" s="62"/>
      <c r="P1135" s="68"/>
      <c r="R1135" s="47"/>
      <c r="S1135" s="47"/>
      <c r="T1135" s="47"/>
      <c r="U1135" s="52">
        <v>4000</v>
      </c>
      <c r="V1135" s="52">
        <f>SUM(R1135:U1135)</f>
        <v>4000</v>
      </c>
    </row>
    <row r="1136" spans="1:22" hidden="1" outlineLevel="2">
      <c r="A1136" s="38">
        <v>111</v>
      </c>
      <c r="B1136" s="2" t="s">
        <v>2101</v>
      </c>
      <c r="C1136" s="38">
        <v>15</v>
      </c>
      <c r="D1136" s="39" t="s">
        <v>189</v>
      </c>
      <c r="E1136" s="53" t="s">
        <v>2690</v>
      </c>
      <c r="F1136" s="171">
        <v>24</v>
      </c>
      <c r="G1136" s="141"/>
      <c r="H1136" s="141">
        <v>0</v>
      </c>
      <c r="I1136" s="50"/>
      <c r="J1136" s="50">
        <v>0</v>
      </c>
      <c r="K1136" s="139"/>
      <c r="L1136" s="140"/>
      <c r="M1136" s="143"/>
      <c r="N1136" s="144">
        <v>0.2673611111111111</v>
      </c>
      <c r="O1136" s="3"/>
      <c r="P1136" s="3"/>
      <c r="R1136" s="52"/>
      <c r="S1136" s="52"/>
      <c r="T1136" s="52"/>
      <c r="U1136" s="52"/>
      <c r="V1136" s="52"/>
    </row>
    <row r="1137" spans="1:22" hidden="1" outlineLevel="2">
      <c r="A1137" s="38">
        <v>111</v>
      </c>
      <c r="B1137" s="2" t="s">
        <v>2101</v>
      </c>
      <c r="C1137" s="38">
        <v>15</v>
      </c>
      <c r="D1137" s="39" t="s">
        <v>189</v>
      </c>
      <c r="E1137" s="53" t="s">
        <v>2611</v>
      </c>
      <c r="F1137" s="171">
        <v>24</v>
      </c>
      <c r="G1137" s="141">
        <v>4.2</v>
      </c>
      <c r="H1137" s="141">
        <f t="shared" ref="H1137:H1142" si="182">H1136+G1137</f>
        <v>4.2</v>
      </c>
      <c r="I1137" s="50">
        <v>4.5138888888888888E-2</v>
      </c>
      <c r="J1137" s="50">
        <f t="shared" ref="J1137:J1142" si="183">J1136+I1137</f>
        <v>4.5138888888888888E-2</v>
      </c>
      <c r="K1137" s="142">
        <f t="shared" ref="K1137:K1142" si="184">M1137-N1136</f>
        <v>4.6527777777777779E-2</v>
      </c>
      <c r="L1137" s="140">
        <f>N1137-M1137</f>
        <v>0</v>
      </c>
      <c r="M1137" s="143">
        <v>0.31388888888888888</v>
      </c>
      <c r="N1137" s="143">
        <v>0.31388888888888888</v>
      </c>
      <c r="O1137" s="3"/>
      <c r="P1137" s="3"/>
      <c r="R1137" s="52"/>
      <c r="S1137" s="52"/>
      <c r="T1137" s="52"/>
      <c r="U1137" s="52"/>
      <c r="V1137" s="52"/>
    </row>
    <row r="1138" spans="1:22" hidden="1" outlineLevel="2">
      <c r="A1138" s="38">
        <v>111</v>
      </c>
      <c r="B1138" s="2" t="s">
        <v>2101</v>
      </c>
      <c r="C1138" s="38">
        <v>15</v>
      </c>
      <c r="D1138" s="39" t="s">
        <v>189</v>
      </c>
      <c r="E1138" s="53" t="s">
        <v>2612</v>
      </c>
      <c r="F1138" s="171">
        <v>24.9</v>
      </c>
      <c r="G1138" s="141">
        <v>3.2</v>
      </c>
      <c r="H1138" s="141">
        <f t="shared" si="182"/>
        <v>7.4</v>
      </c>
      <c r="I1138" s="50">
        <v>3.4722222222222224E-2</v>
      </c>
      <c r="J1138" s="50">
        <f t="shared" si="183"/>
        <v>7.9861111111111105E-2</v>
      </c>
      <c r="K1138" s="142">
        <f t="shared" si="184"/>
        <v>3.8888888888888917E-2</v>
      </c>
      <c r="L1138" s="140">
        <f>N1138-M1138</f>
        <v>0</v>
      </c>
      <c r="M1138" s="143">
        <v>0.3527777777777778</v>
      </c>
      <c r="N1138" s="143">
        <v>0.3527777777777778</v>
      </c>
      <c r="O1138" s="3"/>
      <c r="P1138" s="3"/>
      <c r="R1138" s="52"/>
      <c r="S1138" s="52"/>
      <c r="T1138" s="52"/>
      <c r="U1138" s="52"/>
      <c r="V1138" s="52"/>
    </row>
    <row r="1139" spans="1:22" hidden="1" outlineLevel="2">
      <c r="A1139" s="38">
        <v>111</v>
      </c>
      <c r="B1139" s="2" t="s">
        <v>2101</v>
      </c>
      <c r="C1139" s="38">
        <v>15</v>
      </c>
      <c r="D1139" s="39" t="s">
        <v>189</v>
      </c>
      <c r="E1139" s="53" t="s">
        <v>2692</v>
      </c>
      <c r="F1139" s="171">
        <v>25.9</v>
      </c>
      <c r="G1139" s="141">
        <v>0.5</v>
      </c>
      <c r="H1139" s="141">
        <f t="shared" si="182"/>
        <v>7.9</v>
      </c>
      <c r="I1139" s="50">
        <v>1.0416666666666666E-2</v>
      </c>
      <c r="J1139" s="50">
        <f t="shared" si="183"/>
        <v>9.0277777777777776E-2</v>
      </c>
      <c r="K1139" s="142">
        <f t="shared" si="184"/>
        <v>9.7222222222221877E-3</v>
      </c>
      <c r="L1139" s="140">
        <f>N1139-M1139</f>
        <v>6.2499999999999778E-3</v>
      </c>
      <c r="M1139" s="143">
        <v>0.36249999999999999</v>
      </c>
      <c r="N1139" s="143">
        <v>0.36874999999999997</v>
      </c>
      <c r="O1139" s="48" t="s">
        <v>2693</v>
      </c>
      <c r="P1139" s="3"/>
      <c r="R1139" s="52"/>
      <c r="S1139" s="52"/>
      <c r="T1139" s="52"/>
      <c r="U1139" s="52"/>
      <c r="V1139" s="52"/>
    </row>
    <row r="1140" spans="1:22" hidden="1" outlineLevel="2">
      <c r="A1140" s="38">
        <v>111</v>
      </c>
      <c r="B1140" s="2" t="s">
        <v>2101</v>
      </c>
      <c r="C1140" s="38">
        <v>15</v>
      </c>
      <c r="D1140" s="39" t="s">
        <v>189</v>
      </c>
      <c r="E1140" s="53" t="s">
        <v>2613</v>
      </c>
      <c r="F1140" s="171">
        <v>20</v>
      </c>
      <c r="G1140" s="141">
        <v>1.5</v>
      </c>
      <c r="H1140" s="141">
        <f t="shared" si="182"/>
        <v>9.4</v>
      </c>
      <c r="I1140" s="50">
        <v>1.7361111111111112E-2</v>
      </c>
      <c r="J1140" s="50">
        <f t="shared" si="183"/>
        <v>0.1076388888888889</v>
      </c>
      <c r="K1140" s="142">
        <f t="shared" si="184"/>
        <v>1.6666666666666718E-2</v>
      </c>
      <c r="L1140" s="140">
        <f>N1140-M1140</f>
        <v>0</v>
      </c>
      <c r="M1140" s="143">
        <v>0.38541666666666669</v>
      </c>
      <c r="N1140" s="143">
        <v>0.38541666666666669</v>
      </c>
      <c r="O1140" s="3"/>
      <c r="P1140" s="3"/>
      <c r="R1140" s="52"/>
      <c r="S1140" s="52"/>
      <c r="T1140" s="52"/>
      <c r="U1140" s="52"/>
      <c r="V1140" s="52"/>
    </row>
    <row r="1141" spans="1:22" hidden="1" outlineLevel="2">
      <c r="A1141" s="38">
        <v>111</v>
      </c>
      <c r="B1141" s="2" t="s">
        <v>2101</v>
      </c>
      <c r="C1141" s="38">
        <v>15</v>
      </c>
      <c r="D1141" s="39" t="s">
        <v>189</v>
      </c>
      <c r="E1141" s="53" t="s">
        <v>2614</v>
      </c>
      <c r="F1141" s="171">
        <v>2</v>
      </c>
      <c r="G1141" s="141">
        <v>6.8</v>
      </c>
      <c r="H1141" s="141">
        <f t="shared" si="182"/>
        <v>16.2</v>
      </c>
      <c r="I1141" s="50">
        <v>7.2916666666666671E-2</v>
      </c>
      <c r="J1141" s="50">
        <f t="shared" si="183"/>
        <v>0.18055555555555558</v>
      </c>
      <c r="K1141" s="142">
        <f t="shared" si="184"/>
        <v>7.7777777777777779E-2</v>
      </c>
      <c r="L1141" s="140">
        <f>N1141-M1141</f>
        <v>0</v>
      </c>
      <c r="M1141" s="143">
        <v>0.46319444444444446</v>
      </c>
      <c r="N1141" s="143">
        <v>0.46319444444444446</v>
      </c>
      <c r="O1141" s="3"/>
      <c r="P1141" s="3"/>
      <c r="R1141" s="52"/>
      <c r="S1141" s="52"/>
      <c r="T1141" s="52"/>
      <c r="U1141" s="52"/>
      <c r="V1141" s="52"/>
    </row>
    <row r="1142" spans="1:22" hidden="1" outlineLevel="2">
      <c r="A1142" s="38">
        <v>111</v>
      </c>
      <c r="B1142" s="2" t="s">
        <v>2101</v>
      </c>
      <c r="C1142" s="38">
        <v>15</v>
      </c>
      <c r="D1142" s="39" t="s">
        <v>189</v>
      </c>
      <c r="E1142" s="53" t="s">
        <v>2615</v>
      </c>
      <c r="F1142" s="171">
        <v>4.0999999999999996</v>
      </c>
      <c r="G1142" s="141">
        <v>2</v>
      </c>
      <c r="H1142" s="141">
        <f t="shared" si="182"/>
        <v>18.2</v>
      </c>
      <c r="I1142" s="50">
        <v>2.0833333333333332E-2</v>
      </c>
      <c r="J1142" s="50">
        <f t="shared" si="183"/>
        <v>0.20138888888888892</v>
      </c>
      <c r="K1142" s="142">
        <f t="shared" si="184"/>
        <v>2.2916666666666641E-2</v>
      </c>
      <c r="L1142" s="140"/>
      <c r="M1142" s="144">
        <v>0.4861111111111111</v>
      </c>
      <c r="N1142" s="143"/>
      <c r="O1142" s="3"/>
      <c r="P1142" s="3"/>
      <c r="R1142" s="52"/>
      <c r="S1142" s="52"/>
      <c r="T1142" s="52"/>
      <c r="U1142" s="52"/>
      <c r="V1142" s="52"/>
    </row>
    <row r="1143" spans="1:22" hidden="1" outlineLevel="2">
      <c r="A1143" s="38">
        <v>111</v>
      </c>
      <c r="B1143" s="2" t="s">
        <v>2101</v>
      </c>
      <c r="C1143" s="38">
        <v>15</v>
      </c>
      <c r="D1143" s="39" t="s">
        <v>189</v>
      </c>
      <c r="E1143" s="118" t="s">
        <v>2685</v>
      </c>
      <c r="F1143" s="79"/>
      <c r="G1143" s="63"/>
      <c r="H1143" s="63"/>
      <c r="I1143" s="64"/>
      <c r="J1143" s="64"/>
      <c r="K1143" s="65"/>
      <c r="L1143" s="66"/>
      <c r="M1143" s="65"/>
      <c r="N1143" s="65"/>
      <c r="O1143" s="67"/>
      <c r="P1143" s="67"/>
      <c r="R1143" s="54"/>
      <c r="S1143" s="54"/>
      <c r="T1143" s="54"/>
      <c r="U1143" s="54"/>
      <c r="V1143" s="54"/>
    </row>
    <row r="1144" spans="1:22" hidden="1" outlineLevel="1" collapsed="1">
      <c r="A1144" s="148" t="s">
        <v>2599</v>
      </c>
      <c r="B1144" s="149"/>
      <c r="C1144" s="150">
        <v>15</v>
      </c>
      <c r="D1144" s="151" t="s">
        <v>189</v>
      </c>
      <c r="E1144" s="152" t="s">
        <v>2687</v>
      </c>
      <c r="F1144" s="169" t="s">
        <v>2608</v>
      </c>
      <c r="G1144" s="154">
        <f>SUBTOTAL(9,G1135:G1143)</f>
        <v>18.2</v>
      </c>
      <c r="H1144" s="154"/>
      <c r="I1144" s="721">
        <f>SUBTOTAL(9,I1136:I1142)</f>
        <v>0.20138888888888892</v>
      </c>
      <c r="J1144" s="156"/>
      <c r="K1144" s="157">
        <f>SUBTOTAL(9,K1136:K1142)</f>
        <v>0.21250000000000002</v>
      </c>
      <c r="L1144" s="157">
        <f>SUBTOTAL(9,L1136:L1142)</f>
        <v>6.2499999999999778E-3</v>
      </c>
      <c r="M1144" s="157">
        <f>M1142-N1136</f>
        <v>0.21875</v>
      </c>
      <c r="N1144" s="722" t="s">
        <v>552</v>
      </c>
      <c r="O1144" s="149" t="s">
        <v>2688</v>
      </c>
      <c r="P1144" s="149">
        <v>2</v>
      </c>
      <c r="R1144" s="55">
        <f>SUM(R1135:R1143)</f>
        <v>0</v>
      </c>
      <c r="S1144" s="55">
        <f>SUM(S1135:S1143)</f>
        <v>0</v>
      </c>
      <c r="T1144" s="55">
        <f>SUM(T1135:T1143)</f>
        <v>0</v>
      </c>
      <c r="U1144" s="55">
        <f>SUM(U1135:U1143)</f>
        <v>4000</v>
      </c>
      <c r="V1144" s="55">
        <f>SUM(V1135:V1143)</f>
        <v>4000</v>
      </c>
    </row>
    <row r="1145" spans="1:22" hidden="1" outlineLevel="2">
      <c r="A1145" s="38">
        <v>112</v>
      </c>
      <c r="B1145" s="2" t="s">
        <v>2101</v>
      </c>
      <c r="C1145" s="38">
        <v>16</v>
      </c>
      <c r="D1145" s="39" t="s">
        <v>2694</v>
      </c>
      <c r="E1145" s="117" t="s">
        <v>2686</v>
      </c>
      <c r="F1145" s="69"/>
      <c r="G1145" s="58"/>
      <c r="H1145" s="58"/>
      <c r="I1145" s="59"/>
      <c r="J1145" s="59"/>
      <c r="K1145" s="60"/>
      <c r="L1145" s="61"/>
      <c r="M1145" s="60"/>
      <c r="N1145" s="60"/>
      <c r="O1145" s="62"/>
      <c r="P1145" s="68"/>
      <c r="R1145" s="47"/>
      <c r="S1145" s="47"/>
      <c r="T1145" s="47"/>
      <c r="U1145" s="47"/>
      <c r="V1145" s="47"/>
    </row>
    <row r="1146" spans="1:22" hidden="1" outlineLevel="2">
      <c r="A1146" s="38">
        <v>112</v>
      </c>
      <c r="B1146" s="2" t="s">
        <v>2101</v>
      </c>
      <c r="C1146" s="38">
        <v>16</v>
      </c>
      <c r="D1146" s="39" t="s">
        <v>191</v>
      </c>
      <c r="E1146" s="53" t="s">
        <v>2615</v>
      </c>
      <c r="F1146" s="171">
        <v>4.0999999999999996</v>
      </c>
      <c r="G1146" s="141"/>
      <c r="H1146" s="141">
        <v>0</v>
      </c>
      <c r="I1146" s="50"/>
      <c r="J1146" s="50">
        <v>0</v>
      </c>
      <c r="K1146" s="139"/>
      <c r="L1146" s="140"/>
      <c r="M1146" s="143"/>
      <c r="N1146" s="144">
        <v>0.4861111111111111</v>
      </c>
      <c r="O1146" s="3"/>
      <c r="P1146" s="3"/>
      <c r="R1146" s="52"/>
      <c r="S1146" s="52"/>
      <c r="T1146" s="52"/>
      <c r="U1146" s="52"/>
      <c r="V1146" s="52"/>
    </row>
    <row r="1147" spans="1:22" hidden="1" outlineLevel="2">
      <c r="A1147" s="38">
        <v>112</v>
      </c>
      <c r="B1147" s="2" t="s">
        <v>2101</v>
      </c>
      <c r="C1147" s="38">
        <v>16</v>
      </c>
      <c r="D1147" s="39" t="s">
        <v>191</v>
      </c>
      <c r="E1147" s="53" t="s">
        <v>2695</v>
      </c>
      <c r="F1147" s="171">
        <v>4</v>
      </c>
      <c r="G1147" s="141">
        <v>2.2999999999999998</v>
      </c>
      <c r="H1147" s="141">
        <f>H1146+G1147</f>
        <v>2.2999999999999998</v>
      </c>
      <c r="I1147" s="50">
        <v>2.7777777777777776E-2</v>
      </c>
      <c r="J1147" s="50">
        <f>J1146+I1147</f>
        <v>2.7777777777777776E-2</v>
      </c>
      <c r="K1147" s="142">
        <f>M1147-N1146</f>
        <v>2.7777777777777846E-2</v>
      </c>
      <c r="L1147" s="140">
        <f>N1147-M1147</f>
        <v>2.0833333333332149E-3</v>
      </c>
      <c r="M1147" s="143">
        <v>0.51388888888888895</v>
      </c>
      <c r="N1147" s="143">
        <v>0.51597222222222217</v>
      </c>
      <c r="O1147" s="3"/>
      <c r="P1147" s="3"/>
      <c r="R1147" s="52"/>
      <c r="S1147" s="52"/>
      <c r="T1147" s="52"/>
      <c r="U1147" s="52"/>
      <c r="V1147" s="52"/>
    </row>
    <row r="1148" spans="1:22" hidden="1" outlineLevel="2">
      <c r="A1148" s="38">
        <v>112</v>
      </c>
      <c r="B1148" s="2" t="s">
        <v>2101</v>
      </c>
      <c r="C1148" s="38">
        <v>16</v>
      </c>
      <c r="D1148" s="39" t="s">
        <v>191</v>
      </c>
      <c r="E1148" s="53" t="s">
        <v>2696</v>
      </c>
      <c r="F1148" s="171">
        <v>3.3</v>
      </c>
      <c r="G1148" s="141">
        <v>2.5</v>
      </c>
      <c r="H1148" s="141">
        <f>H1147+G1148</f>
        <v>4.8</v>
      </c>
      <c r="I1148" s="50">
        <v>2.7777777777777776E-2</v>
      </c>
      <c r="J1148" s="50">
        <f>J1147+I1148</f>
        <v>5.5555555555555552E-2</v>
      </c>
      <c r="K1148" s="142">
        <f>M1148-N1147</f>
        <v>2.5694444444444464E-2</v>
      </c>
      <c r="L1148" s="140">
        <f>N1148-M1148</f>
        <v>6.9444444444444198E-3</v>
      </c>
      <c r="M1148" s="143">
        <v>0.54166666666666663</v>
      </c>
      <c r="N1148" s="143">
        <v>0.54861111111111105</v>
      </c>
      <c r="O1148" s="3" t="s">
        <v>2697</v>
      </c>
      <c r="P1148" s="3"/>
      <c r="R1148" s="52"/>
      <c r="S1148" s="52"/>
      <c r="T1148" s="52"/>
      <c r="U1148" s="52"/>
      <c r="V1148" s="52"/>
    </row>
    <row r="1149" spans="1:22" hidden="1" outlineLevel="2">
      <c r="A1149" s="38">
        <v>112</v>
      </c>
      <c r="B1149" s="2" t="s">
        <v>2101</v>
      </c>
      <c r="C1149" s="38">
        <v>16</v>
      </c>
      <c r="D1149" s="39" t="s">
        <v>191</v>
      </c>
      <c r="E1149" s="53" t="s">
        <v>2616</v>
      </c>
      <c r="F1149" s="171">
        <v>3.7</v>
      </c>
      <c r="G1149" s="141">
        <v>2.5</v>
      </c>
      <c r="H1149" s="141">
        <f>H1148+G1149</f>
        <v>7.3</v>
      </c>
      <c r="I1149" s="50">
        <v>2.7777777777777776E-2</v>
      </c>
      <c r="J1149" s="50">
        <f>J1148+I1149</f>
        <v>8.3333333333333329E-2</v>
      </c>
      <c r="K1149" s="142">
        <f>M1149-N1148</f>
        <v>3.1944444444444553E-2</v>
      </c>
      <c r="L1149" s="140">
        <f>N1149-M1149</f>
        <v>0</v>
      </c>
      <c r="M1149" s="143">
        <v>0.5805555555555556</v>
      </c>
      <c r="N1149" s="143">
        <v>0.5805555555555556</v>
      </c>
      <c r="O1149" s="3"/>
      <c r="P1149" s="3"/>
      <c r="R1149" s="52"/>
      <c r="S1149" s="52"/>
      <c r="T1149" s="52"/>
      <c r="U1149" s="52"/>
      <c r="V1149" s="52"/>
    </row>
    <row r="1150" spans="1:22" hidden="1" outlineLevel="2">
      <c r="A1150" s="38">
        <v>112</v>
      </c>
      <c r="B1150" s="2" t="s">
        <v>2101</v>
      </c>
      <c r="C1150" s="38">
        <v>16</v>
      </c>
      <c r="D1150" s="39" t="s">
        <v>191</v>
      </c>
      <c r="E1150" s="53" t="s">
        <v>2617</v>
      </c>
      <c r="F1150" s="171">
        <v>2.2000000000000002</v>
      </c>
      <c r="G1150" s="141">
        <v>2.5</v>
      </c>
      <c r="H1150" s="141">
        <f>H1149+G1150</f>
        <v>9.8000000000000007</v>
      </c>
      <c r="I1150" s="50">
        <v>2.0833333333333332E-2</v>
      </c>
      <c r="J1150" s="50">
        <f>J1149+I1150</f>
        <v>0.10416666666666666</v>
      </c>
      <c r="K1150" s="142">
        <f>M1150-N1149</f>
        <v>2.0138888888888817E-2</v>
      </c>
      <c r="L1150" s="140">
        <f>N1150-M1150</f>
        <v>0</v>
      </c>
      <c r="M1150" s="143">
        <v>0.60069444444444442</v>
      </c>
      <c r="N1150" s="143">
        <v>0.60069444444444442</v>
      </c>
      <c r="O1150" s="3"/>
      <c r="P1150" s="3"/>
      <c r="R1150" s="52"/>
      <c r="S1150" s="52"/>
      <c r="T1150" s="52"/>
      <c r="U1150" s="52"/>
      <c r="V1150" s="52"/>
    </row>
    <row r="1151" spans="1:22" hidden="1" outlineLevel="2">
      <c r="A1151" s="38">
        <v>112</v>
      </c>
      <c r="B1151" s="2" t="s">
        <v>2101</v>
      </c>
      <c r="C1151" s="38">
        <v>16</v>
      </c>
      <c r="D1151" s="39" t="s">
        <v>191</v>
      </c>
      <c r="E1151" s="53" t="s">
        <v>2618</v>
      </c>
      <c r="F1151" s="171">
        <v>2.7</v>
      </c>
      <c r="G1151" s="141">
        <v>2.5</v>
      </c>
      <c r="H1151" s="141">
        <f>H1150+G1151</f>
        <v>12.3</v>
      </c>
      <c r="I1151" s="50">
        <v>2.0833333333333332E-2</v>
      </c>
      <c r="J1151" s="50">
        <f>J1150+I1151</f>
        <v>0.12499999999999999</v>
      </c>
      <c r="K1151" s="142">
        <f>M1151-N1150</f>
        <v>1.9444444444444486E-2</v>
      </c>
      <c r="L1151" s="140"/>
      <c r="M1151" s="144">
        <v>0.62013888888888891</v>
      </c>
      <c r="N1151" s="143"/>
      <c r="O1151" s="3" t="s">
        <v>547</v>
      </c>
      <c r="P1151" s="3"/>
      <c r="R1151" s="52"/>
      <c r="S1151" s="52"/>
      <c r="T1151" s="52"/>
      <c r="U1151" s="52"/>
      <c r="V1151" s="52"/>
    </row>
    <row r="1152" spans="1:22" hidden="1" outlineLevel="2">
      <c r="A1152" s="38">
        <v>112</v>
      </c>
      <c r="B1152" s="2" t="s">
        <v>2101</v>
      </c>
      <c r="C1152" s="38">
        <v>16</v>
      </c>
      <c r="D1152" s="39" t="s">
        <v>191</v>
      </c>
      <c r="E1152" s="117" t="s">
        <v>2687</v>
      </c>
      <c r="F1152" s="111" t="s">
        <v>2698</v>
      </c>
      <c r="G1152" s="58"/>
      <c r="H1152" s="58"/>
      <c r="I1152" s="59"/>
      <c r="J1152" s="59"/>
      <c r="K1152" s="60"/>
      <c r="L1152" s="61"/>
      <c r="M1152" s="60"/>
      <c r="N1152" s="60"/>
      <c r="O1152" s="62"/>
      <c r="P1152" s="67"/>
      <c r="R1152" s="52">
        <v>1456</v>
      </c>
      <c r="S1152" s="52">
        <v>470</v>
      </c>
      <c r="T1152" s="52"/>
      <c r="U1152" s="52"/>
      <c r="V1152" s="52">
        <f>SUM(R1152:U1152)</f>
        <v>1926</v>
      </c>
    </row>
    <row r="1153" spans="1:22" hidden="1" outlineLevel="2">
      <c r="A1153" s="38">
        <v>112</v>
      </c>
      <c r="B1153" s="2" t="s">
        <v>2101</v>
      </c>
      <c r="C1153" s="38">
        <v>16</v>
      </c>
      <c r="D1153" s="39" t="s">
        <v>191</v>
      </c>
      <c r="E1153" s="118"/>
      <c r="F1153" s="112" t="s">
        <v>2699</v>
      </c>
      <c r="G1153" s="63"/>
      <c r="H1153" s="63"/>
      <c r="I1153" s="64"/>
      <c r="J1153" s="64"/>
      <c r="K1153" s="65"/>
      <c r="L1153" s="66"/>
      <c r="M1153" s="65"/>
      <c r="N1153" s="65"/>
      <c r="O1153" s="67"/>
      <c r="P1153" s="67"/>
      <c r="R1153" s="54"/>
      <c r="S1153" s="54"/>
      <c r="T1153" s="54"/>
      <c r="U1153" s="54"/>
      <c r="V1153" s="54"/>
    </row>
    <row r="1154" spans="1:22" hidden="1" outlineLevel="1" collapsed="1">
      <c r="A1154" s="148" t="s">
        <v>2600</v>
      </c>
      <c r="B1154" s="149"/>
      <c r="C1154" s="150">
        <v>16</v>
      </c>
      <c r="D1154" s="151" t="s">
        <v>191</v>
      </c>
      <c r="E1154" s="152" t="s">
        <v>2687</v>
      </c>
      <c r="F1154" s="169" t="s">
        <v>2609</v>
      </c>
      <c r="G1154" s="154">
        <f>SUBTOTAL(9,G1145:G1153)</f>
        <v>12.3</v>
      </c>
      <c r="H1154" s="154"/>
      <c r="I1154" s="156">
        <f>SUBTOTAL(9,I1146:I1151)</f>
        <v>0.12499999999999999</v>
      </c>
      <c r="J1154" s="156"/>
      <c r="K1154" s="157">
        <f>SUBTOTAL(9,K1146:K1151)</f>
        <v>0.12500000000000017</v>
      </c>
      <c r="L1154" s="157">
        <f>SUBTOTAL(9,L1146:L1151)</f>
        <v>9.0277777777776347E-3</v>
      </c>
      <c r="M1154" s="157">
        <f>M1151-N1146</f>
        <v>0.1340277777777778</v>
      </c>
      <c r="N1154" s="722" t="s">
        <v>552</v>
      </c>
      <c r="O1154" s="149" t="s">
        <v>2689</v>
      </c>
      <c r="P1154" s="149">
        <v>2</v>
      </c>
      <c r="R1154" s="55">
        <f>SUM(R1145:R1153)</f>
        <v>1456</v>
      </c>
      <c r="S1154" s="55">
        <f>SUM(S1145:S1153)</f>
        <v>470</v>
      </c>
      <c r="T1154" s="55">
        <f>SUM(T1145:T1153)</f>
        <v>0</v>
      </c>
      <c r="U1154" s="55">
        <f>SUM(U1145:U1153)</f>
        <v>0</v>
      </c>
      <c r="V1154" s="55">
        <f>SUM(V1145:V1153)</f>
        <v>1926</v>
      </c>
    </row>
    <row r="1155" spans="1:22" hidden="1" outlineLevel="2">
      <c r="A1155" s="38">
        <v>113</v>
      </c>
      <c r="B1155" s="2" t="s">
        <v>2101</v>
      </c>
      <c r="C1155" s="38">
        <v>17</v>
      </c>
      <c r="D1155" s="39" t="s">
        <v>193</v>
      </c>
      <c r="E1155" s="117" t="s">
        <v>2673</v>
      </c>
      <c r="F1155" s="111" t="s">
        <v>2678</v>
      </c>
      <c r="G1155" s="58"/>
      <c r="H1155" s="58"/>
      <c r="I1155" s="59"/>
      <c r="J1155" s="59"/>
      <c r="K1155" s="60"/>
      <c r="L1155" s="61"/>
      <c r="M1155" s="60"/>
      <c r="N1155" s="60"/>
      <c r="O1155" s="62"/>
      <c r="P1155" s="68"/>
      <c r="R1155" s="47"/>
      <c r="S1155" s="47"/>
      <c r="T1155" s="47"/>
      <c r="U1155" s="47"/>
      <c r="V1155" s="47"/>
    </row>
    <row r="1156" spans="1:22" hidden="1" outlineLevel="2">
      <c r="A1156" s="38">
        <v>113</v>
      </c>
      <c r="B1156" s="2" t="s">
        <v>2101</v>
      </c>
      <c r="C1156" s="38">
        <v>17</v>
      </c>
      <c r="D1156" s="39" t="s">
        <v>193</v>
      </c>
      <c r="E1156" s="118"/>
      <c r="F1156" s="112" t="s">
        <v>2679</v>
      </c>
      <c r="G1156" s="63"/>
      <c r="H1156" s="63"/>
      <c r="I1156" s="64"/>
      <c r="J1156" s="64"/>
      <c r="K1156" s="65"/>
      <c r="L1156" s="66"/>
      <c r="M1156" s="65"/>
      <c r="N1156" s="65"/>
      <c r="O1156" s="67"/>
      <c r="P1156" s="68"/>
      <c r="R1156" s="52">
        <v>1456</v>
      </c>
      <c r="S1156" s="52">
        <v>470</v>
      </c>
      <c r="T1156" s="52"/>
      <c r="U1156" s="52"/>
      <c r="V1156" s="52">
        <f>SUM(R1156:U1156)</f>
        <v>1926</v>
      </c>
    </row>
    <row r="1157" spans="1:22" hidden="1" outlineLevel="2">
      <c r="A1157" s="38">
        <v>113</v>
      </c>
      <c r="B1157" s="2" t="s">
        <v>2101</v>
      </c>
      <c r="C1157" s="38">
        <v>17</v>
      </c>
      <c r="D1157" s="39" t="s">
        <v>193</v>
      </c>
      <c r="E1157" s="53" t="s">
        <v>2618</v>
      </c>
      <c r="F1157" s="171">
        <v>2</v>
      </c>
      <c r="G1157" s="141"/>
      <c r="H1157" s="141">
        <v>0</v>
      </c>
      <c r="I1157" s="50"/>
      <c r="J1157" s="50">
        <v>0</v>
      </c>
      <c r="K1157" s="139"/>
      <c r="L1157" s="140"/>
      <c r="M1157" s="143"/>
      <c r="N1157" s="144">
        <v>0.39583333333333331</v>
      </c>
      <c r="O1157" s="3"/>
      <c r="P1157" s="3"/>
      <c r="R1157" s="52"/>
      <c r="S1157" s="52"/>
      <c r="T1157" s="52"/>
      <c r="U1157" s="52"/>
      <c r="V1157" s="52"/>
    </row>
    <row r="1158" spans="1:22" hidden="1" outlineLevel="2">
      <c r="A1158" s="38">
        <v>113</v>
      </c>
      <c r="B1158" s="2" t="s">
        <v>2101</v>
      </c>
      <c r="C1158" s="38">
        <v>17</v>
      </c>
      <c r="D1158" s="39" t="s">
        <v>193</v>
      </c>
      <c r="E1158" s="53" t="s">
        <v>2676</v>
      </c>
      <c r="F1158" s="171">
        <v>2.7</v>
      </c>
      <c r="G1158" s="141">
        <v>3.6</v>
      </c>
      <c r="H1158" s="141">
        <f t="shared" ref="H1158:H1164" si="185">H1157+G1158</f>
        <v>3.6</v>
      </c>
      <c r="I1158" s="50">
        <v>4.1666666666666664E-2</v>
      </c>
      <c r="J1158" s="50">
        <f t="shared" ref="J1158:J1164" si="186">J1157+I1158</f>
        <v>4.1666666666666664E-2</v>
      </c>
      <c r="K1158" s="142">
        <f t="shared" ref="K1158:K1164" si="187">M1158-N1157</f>
        <v>4.2361111111111183E-2</v>
      </c>
      <c r="L1158" s="140">
        <f t="shared" ref="L1158:L1163" si="188">N1158-M1158</f>
        <v>3.4722222222221544E-3</v>
      </c>
      <c r="M1158" s="143">
        <v>0.4381944444444445</v>
      </c>
      <c r="N1158" s="143">
        <v>0.44166666666666665</v>
      </c>
      <c r="O1158" s="3" t="s">
        <v>2682</v>
      </c>
      <c r="P1158" s="3"/>
      <c r="R1158" s="52"/>
      <c r="S1158" s="52"/>
      <c r="T1158" s="52"/>
      <c r="U1158" s="52"/>
      <c r="V1158" s="52"/>
    </row>
    <row r="1159" spans="1:22" hidden="1" outlineLevel="2">
      <c r="A1159" s="38">
        <v>113</v>
      </c>
      <c r="B1159" s="2" t="s">
        <v>2101</v>
      </c>
      <c r="C1159" s="38">
        <v>17</v>
      </c>
      <c r="D1159" s="39" t="s">
        <v>193</v>
      </c>
      <c r="E1159" s="53" t="s">
        <v>2681</v>
      </c>
      <c r="F1159" s="171">
        <v>2</v>
      </c>
      <c r="G1159" s="141">
        <v>2.2999999999999998</v>
      </c>
      <c r="H1159" s="141">
        <f t="shared" si="185"/>
        <v>5.9</v>
      </c>
      <c r="I1159" s="50">
        <v>2.7777777777777776E-2</v>
      </c>
      <c r="J1159" s="50">
        <f t="shared" si="186"/>
        <v>6.9444444444444448E-2</v>
      </c>
      <c r="K1159" s="142">
        <f t="shared" si="187"/>
        <v>2.3611111111111083E-2</v>
      </c>
      <c r="L1159" s="140">
        <f t="shared" si="188"/>
        <v>2.0833333333333814E-3</v>
      </c>
      <c r="M1159" s="143">
        <v>0.46527777777777773</v>
      </c>
      <c r="N1159" s="143">
        <v>0.46736111111111112</v>
      </c>
      <c r="O1159" s="3"/>
      <c r="P1159" s="3"/>
      <c r="R1159" s="52"/>
      <c r="S1159" s="52"/>
      <c r="T1159" s="52"/>
      <c r="U1159" s="52"/>
      <c r="V1159" s="52"/>
    </row>
    <row r="1160" spans="1:22" hidden="1" outlineLevel="2">
      <c r="A1160" s="38">
        <v>113</v>
      </c>
      <c r="B1160" s="2" t="s">
        <v>2101</v>
      </c>
      <c r="C1160" s="38">
        <v>17</v>
      </c>
      <c r="D1160" s="39" t="s">
        <v>193</v>
      </c>
      <c r="E1160" s="53" t="s">
        <v>2683</v>
      </c>
      <c r="F1160" s="171">
        <v>2.7</v>
      </c>
      <c r="G1160" s="141">
        <v>5.7</v>
      </c>
      <c r="H1160" s="141">
        <f t="shared" si="185"/>
        <v>11.600000000000001</v>
      </c>
      <c r="I1160" s="50">
        <v>6.25E-2</v>
      </c>
      <c r="J1160" s="50">
        <f t="shared" si="186"/>
        <v>0.13194444444444445</v>
      </c>
      <c r="K1160" s="142">
        <f t="shared" si="187"/>
        <v>5.555555555555558E-2</v>
      </c>
      <c r="L1160" s="140">
        <f t="shared" si="188"/>
        <v>0</v>
      </c>
      <c r="M1160" s="143">
        <v>0.5229166666666667</v>
      </c>
      <c r="N1160" s="143">
        <v>0.5229166666666667</v>
      </c>
      <c r="O1160" s="3"/>
      <c r="P1160" s="3"/>
      <c r="R1160" s="52"/>
      <c r="S1160" s="52"/>
      <c r="T1160" s="52"/>
      <c r="U1160" s="52"/>
      <c r="V1160" s="52"/>
    </row>
    <row r="1161" spans="1:22" hidden="1" outlineLevel="2">
      <c r="A1161" s="38">
        <v>113</v>
      </c>
      <c r="B1161" s="2" t="s">
        <v>2101</v>
      </c>
      <c r="C1161" s="38">
        <v>17</v>
      </c>
      <c r="D1161" s="39" t="s">
        <v>193</v>
      </c>
      <c r="E1161" s="53" t="s">
        <v>2523</v>
      </c>
      <c r="F1161" s="171">
        <v>2.5</v>
      </c>
      <c r="G1161" s="141">
        <v>1.3</v>
      </c>
      <c r="H1161" s="141">
        <f t="shared" si="185"/>
        <v>12.900000000000002</v>
      </c>
      <c r="I1161" s="50">
        <v>1.3888888888888888E-2</v>
      </c>
      <c r="J1161" s="50">
        <f t="shared" si="186"/>
        <v>0.14583333333333334</v>
      </c>
      <c r="K1161" s="142">
        <f t="shared" si="187"/>
        <v>1.388888888888884E-2</v>
      </c>
      <c r="L1161" s="140">
        <f t="shared" si="188"/>
        <v>1.388888888888884E-3</v>
      </c>
      <c r="M1161" s="143">
        <v>0.53680555555555554</v>
      </c>
      <c r="N1161" s="143">
        <v>0.53819444444444442</v>
      </c>
      <c r="O1161" s="3"/>
      <c r="P1161" s="3"/>
      <c r="R1161" s="52"/>
      <c r="S1161" s="52"/>
      <c r="T1161" s="52"/>
      <c r="U1161" s="52"/>
      <c r="V1161" s="52"/>
    </row>
    <row r="1162" spans="1:22" hidden="1" outlineLevel="2">
      <c r="A1162" s="38">
        <v>113</v>
      </c>
      <c r="B1162" s="2" t="s">
        <v>2101</v>
      </c>
      <c r="C1162" s="38">
        <v>17</v>
      </c>
      <c r="D1162" s="39" t="s">
        <v>193</v>
      </c>
      <c r="E1162" s="53" t="s">
        <v>2677</v>
      </c>
      <c r="F1162" s="171">
        <v>2.5</v>
      </c>
      <c r="G1162" s="141">
        <v>3.3</v>
      </c>
      <c r="H1162" s="141">
        <f t="shared" si="185"/>
        <v>16.200000000000003</v>
      </c>
      <c r="I1162" s="50">
        <v>4.1666666666666664E-2</v>
      </c>
      <c r="J1162" s="50">
        <f t="shared" si="186"/>
        <v>0.1875</v>
      </c>
      <c r="K1162" s="142">
        <f t="shared" si="187"/>
        <v>3.9583333333333415E-2</v>
      </c>
      <c r="L1162" s="140">
        <f t="shared" si="188"/>
        <v>0</v>
      </c>
      <c r="M1162" s="143">
        <v>0.57777777777777783</v>
      </c>
      <c r="N1162" s="143">
        <v>0.57777777777777783</v>
      </c>
      <c r="O1162" s="3"/>
      <c r="P1162" s="3"/>
      <c r="R1162" s="52"/>
      <c r="S1162" s="52"/>
      <c r="T1162" s="52"/>
      <c r="U1162" s="52"/>
      <c r="V1162" s="52"/>
    </row>
    <row r="1163" spans="1:22" hidden="1" outlineLevel="2">
      <c r="A1163" s="38">
        <v>113</v>
      </c>
      <c r="B1163" s="2" t="s">
        <v>2101</v>
      </c>
      <c r="C1163" s="38">
        <v>17</v>
      </c>
      <c r="D1163" s="39" t="s">
        <v>193</v>
      </c>
      <c r="E1163" s="53" t="s">
        <v>2670</v>
      </c>
      <c r="F1163" s="171">
        <v>2.5</v>
      </c>
      <c r="G1163" s="141">
        <v>4.8</v>
      </c>
      <c r="H1163" s="141">
        <f t="shared" si="185"/>
        <v>21.000000000000004</v>
      </c>
      <c r="I1163" s="50">
        <v>4.1666666666666664E-2</v>
      </c>
      <c r="J1163" s="50">
        <f t="shared" si="186"/>
        <v>0.22916666666666666</v>
      </c>
      <c r="K1163" s="142">
        <f t="shared" si="187"/>
        <v>3.9583333333333304E-2</v>
      </c>
      <c r="L1163" s="140">
        <f t="shared" si="188"/>
        <v>6.9444444444444198E-4</v>
      </c>
      <c r="M1163" s="143">
        <v>0.61736111111111114</v>
      </c>
      <c r="N1163" s="143">
        <v>0.61805555555555558</v>
      </c>
      <c r="O1163" s="3"/>
      <c r="P1163" s="3"/>
      <c r="R1163" s="52"/>
      <c r="S1163" s="52"/>
      <c r="T1163" s="52"/>
      <c r="U1163" s="52"/>
      <c r="V1163" s="52"/>
    </row>
    <row r="1164" spans="1:22" hidden="1" outlineLevel="2">
      <c r="A1164" s="38">
        <v>113</v>
      </c>
      <c r="B1164" s="2" t="s">
        <v>2101</v>
      </c>
      <c r="C1164" s="38">
        <v>17</v>
      </c>
      <c r="D1164" s="39" t="s">
        <v>193</v>
      </c>
      <c r="E1164" s="53" t="s">
        <v>2671</v>
      </c>
      <c r="F1164" s="171">
        <v>26.6</v>
      </c>
      <c r="G1164" s="172">
        <v>2.4</v>
      </c>
      <c r="H1164" s="141">
        <f t="shared" si="185"/>
        <v>23.400000000000002</v>
      </c>
      <c r="I1164" s="50">
        <v>2.0833333333333332E-2</v>
      </c>
      <c r="J1164" s="50">
        <f t="shared" si="186"/>
        <v>0.25</v>
      </c>
      <c r="K1164" s="142">
        <f t="shared" si="187"/>
        <v>2.7083333333333237E-2</v>
      </c>
      <c r="L1164" s="140"/>
      <c r="M1164" s="144">
        <v>0.64513888888888882</v>
      </c>
      <c r="N1164" s="143"/>
      <c r="O1164" s="3"/>
      <c r="P1164" s="3"/>
      <c r="R1164" s="52"/>
      <c r="S1164" s="52"/>
      <c r="T1164" s="52"/>
      <c r="U1164" s="52"/>
      <c r="V1164" s="52"/>
    </row>
    <row r="1165" spans="1:22" hidden="1" outlineLevel="2">
      <c r="A1165" s="38">
        <v>113</v>
      </c>
      <c r="B1165" s="2" t="s">
        <v>2101</v>
      </c>
      <c r="C1165" s="38">
        <v>17</v>
      </c>
      <c r="D1165" s="39" t="s">
        <v>193</v>
      </c>
      <c r="E1165" s="117" t="s">
        <v>2673</v>
      </c>
      <c r="F1165" s="111" t="s">
        <v>4653</v>
      </c>
      <c r="G1165" s="58"/>
      <c r="H1165" s="58"/>
      <c r="I1165" s="59"/>
      <c r="J1165" s="59"/>
      <c r="K1165" s="60"/>
      <c r="L1165" s="61"/>
      <c r="M1165" s="60"/>
      <c r="N1165" s="60"/>
      <c r="O1165" s="62"/>
      <c r="P1165" s="67"/>
      <c r="R1165" s="52"/>
      <c r="S1165" s="52">
        <v>820</v>
      </c>
      <c r="T1165" s="52"/>
      <c r="U1165" s="52"/>
      <c r="V1165" s="52">
        <f>SUM(R1165:U1165)</f>
        <v>820</v>
      </c>
    </row>
    <row r="1166" spans="1:22" hidden="1" outlineLevel="2">
      <c r="A1166" s="38">
        <v>113</v>
      </c>
      <c r="B1166" s="2" t="s">
        <v>2101</v>
      </c>
      <c r="C1166" s="38">
        <v>17</v>
      </c>
      <c r="D1166" s="39" t="s">
        <v>193</v>
      </c>
      <c r="E1166" s="118"/>
      <c r="F1166" s="112" t="s">
        <v>4654</v>
      </c>
      <c r="G1166" s="63"/>
      <c r="H1166" s="63"/>
      <c r="I1166" s="64"/>
      <c r="J1166" s="64"/>
      <c r="K1166" s="65"/>
      <c r="L1166" s="66"/>
      <c r="M1166" s="65"/>
      <c r="N1166" s="65"/>
      <c r="O1166" s="67"/>
      <c r="P1166" s="67"/>
      <c r="R1166" s="54"/>
      <c r="S1166" s="54">
        <v>530</v>
      </c>
      <c r="T1166" s="54"/>
      <c r="U1166" s="54"/>
      <c r="V1166" s="54">
        <f>SUM(R1166:U1166)</f>
        <v>530</v>
      </c>
    </row>
    <row r="1167" spans="1:22" hidden="1" outlineLevel="1" collapsed="1">
      <c r="A1167" s="148" t="s">
        <v>2601</v>
      </c>
      <c r="B1167" s="149"/>
      <c r="C1167" s="150">
        <v>17</v>
      </c>
      <c r="D1167" s="151" t="s">
        <v>193</v>
      </c>
      <c r="E1167" s="152" t="s">
        <v>2672</v>
      </c>
      <c r="F1167" s="169" t="s">
        <v>2604</v>
      </c>
      <c r="G1167" s="154">
        <f>SUBTOTAL(9,G1155:G1166)</f>
        <v>23.400000000000002</v>
      </c>
      <c r="H1167" s="154"/>
      <c r="I1167" s="721">
        <f>SUBTOTAL(9,I1157:I1164)</f>
        <v>0.25</v>
      </c>
      <c r="J1167" s="156"/>
      <c r="K1167" s="157">
        <f>SUBTOTAL(9,K1157:K1164)</f>
        <v>0.24166666666666664</v>
      </c>
      <c r="L1167" s="157">
        <f>SUBTOTAL(9,L1157:L1164)</f>
        <v>7.6388888888888618E-3</v>
      </c>
      <c r="M1167" s="157">
        <f>M1164-N1157</f>
        <v>0.2493055555555555</v>
      </c>
      <c r="N1167" s="722" t="s">
        <v>552</v>
      </c>
      <c r="O1167" s="149" t="s">
        <v>2680</v>
      </c>
      <c r="P1167" s="149">
        <v>2</v>
      </c>
      <c r="R1167" s="55">
        <f>SUM(R1155:R1166)</f>
        <v>1456</v>
      </c>
      <c r="S1167" s="55">
        <f>SUM(S1155:S1166)</f>
        <v>1820</v>
      </c>
      <c r="T1167" s="55">
        <f>SUM(T1155:T1166)</f>
        <v>0</v>
      </c>
      <c r="U1167" s="55">
        <f>SUM(U1155:U1166)</f>
        <v>0</v>
      </c>
      <c r="V1167" s="55">
        <f>SUM(V1155:V1166)</f>
        <v>3276</v>
      </c>
    </row>
    <row r="1168" spans="1:22" hidden="1" outlineLevel="2">
      <c r="A1168" s="38">
        <v>114</v>
      </c>
      <c r="B1168" s="2" t="s">
        <v>2101</v>
      </c>
      <c r="C1168" s="38">
        <v>18</v>
      </c>
      <c r="D1168" s="39" t="s">
        <v>195</v>
      </c>
      <c r="E1168" s="117" t="s">
        <v>4652</v>
      </c>
      <c r="F1168" s="111" t="s">
        <v>2726</v>
      </c>
      <c r="G1168" s="58"/>
      <c r="H1168" s="58"/>
      <c r="I1168" s="59"/>
      <c r="J1168" s="59"/>
      <c r="K1168" s="60"/>
      <c r="L1168" s="61"/>
      <c r="M1168" s="60"/>
      <c r="N1168" s="60"/>
      <c r="O1168" s="62"/>
      <c r="P1168" s="68"/>
      <c r="R1168" s="47"/>
      <c r="S1168" s="47"/>
      <c r="T1168" s="47"/>
      <c r="U1168" s="47"/>
      <c r="V1168" s="47"/>
    </row>
    <row r="1169" spans="1:23" hidden="1" outlineLevel="2">
      <c r="A1169" s="38">
        <v>114</v>
      </c>
      <c r="B1169" s="2" t="s">
        <v>2101</v>
      </c>
      <c r="C1169" s="38">
        <v>18</v>
      </c>
      <c r="D1169" s="39" t="s">
        <v>195</v>
      </c>
      <c r="E1169" s="53" t="s">
        <v>2671</v>
      </c>
      <c r="F1169" s="171">
        <v>26.6</v>
      </c>
      <c r="G1169" s="141"/>
      <c r="H1169" s="141">
        <v>0</v>
      </c>
      <c r="I1169" s="50"/>
      <c r="J1169" s="50">
        <v>0</v>
      </c>
      <c r="K1169" s="139"/>
      <c r="L1169" s="140"/>
      <c r="M1169" s="143"/>
      <c r="N1169" s="144">
        <v>0.3125</v>
      </c>
      <c r="O1169" s="3"/>
      <c r="P1169" s="3"/>
      <c r="R1169" s="52"/>
      <c r="S1169" s="52">
        <v>820</v>
      </c>
      <c r="T1169" s="52"/>
      <c r="U1169" s="52"/>
      <c r="V1169" s="52">
        <f>SUM(R1169:U1169)</f>
        <v>820</v>
      </c>
    </row>
    <row r="1170" spans="1:23" hidden="1" outlineLevel="2">
      <c r="A1170" s="38">
        <v>114</v>
      </c>
      <c r="B1170" s="2" t="s">
        <v>2101</v>
      </c>
      <c r="C1170" s="38">
        <v>18</v>
      </c>
      <c r="D1170" s="39" t="s">
        <v>195</v>
      </c>
      <c r="E1170" s="53" t="s">
        <v>2708</v>
      </c>
      <c r="F1170" s="171">
        <v>2.5</v>
      </c>
      <c r="G1170" s="141">
        <v>2.4</v>
      </c>
      <c r="H1170" s="141">
        <f>H1169+G1170</f>
        <v>2.4</v>
      </c>
      <c r="I1170" s="50">
        <v>2.4305555555555556E-2</v>
      </c>
      <c r="J1170" s="50">
        <f>J1169+I1170</f>
        <v>2.4305555555555556E-2</v>
      </c>
      <c r="K1170" s="142">
        <f>M1170-N1169</f>
        <v>2.1527777777777812E-2</v>
      </c>
      <c r="L1170" s="140">
        <f>N1170-M1170</f>
        <v>0</v>
      </c>
      <c r="M1170" s="143">
        <v>0.33402777777777781</v>
      </c>
      <c r="N1170" s="143">
        <v>0.33402777777777781</v>
      </c>
      <c r="O1170" s="3"/>
      <c r="P1170" s="3"/>
      <c r="R1170" s="52"/>
      <c r="S1170" s="52"/>
      <c r="T1170" s="52"/>
      <c r="U1170" s="52"/>
      <c r="V1170" s="52"/>
    </row>
    <row r="1171" spans="1:23" hidden="1" outlineLevel="2">
      <c r="A1171" s="38">
        <v>114</v>
      </c>
      <c r="B1171" s="2" t="s">
        <v>2101</v>
      </c>
      <c r="C1171" s="38">
        <v>18</v>
      </c>
      <c r="D1171" s="39" t="s">
        <v>195</v>
      </c>
      <c r="E1171" s="53" t="s">
        <v>2729</v>
      </c>
      <c r="F1171" s="171">
        <v>3.2</v>
      </c>
      <c r="G1171" s="141">
        <v>7.2</v>
      </c>
      <c r="H1171" s="141">
        <f>H1170+G1171</f>
        <v>9.6</v>
      </c>
      <c r="I1171" s="50">
        <v>6.25E-2</v>
      </c>
      <c r="J1171" s="50">
        <f>J1170+I1171</f>
        <v>8.6805555555555552E-2</v>
      </c>
      <c r="K1171" s="142">
        <f>M1171-N1170</f>
        <v>9.2361111111111061E-2</v>
      </c>
      <c r="L1171" s="140">
        <f>N1171-M1171</f>
        <v>0</v>
      </c>
      <c r="M1171" s="143">
        <v>0.42638888888888887</v>
      </c>
      <c r="N1171" s="143">
        <v>0.42638888888888887</v>
      </c>
      <c r="O1171" s="3"/>
      <c r="P1171" s="3"/>
      <c r="R1171" s="52"/>
      <c r="S1171" s="52"/>
      <c r="T1171" s="52"/>
      <c r="U1171" s="52"/>
      <c r="V1171" s="52"/>
    </row>
    <row r="1172" spans="1:23" hidden="1" outlineLevel="2">
      <c r="A1172" s="38">
        <v>114</v>
      </c>
      <c r="B1172" s="2" t="s">
        <v>2101</v>
      </c>
      <c r="C1172" s="38">
        <v>18</v>
      </c>
      <c r="D1172" s="39" t="s">
        <v>195</v>
      </c>
      <c r="E1172" s="53" t="s">
        <v>2730</v>
      </c>
      <c r="F1172" s="171">
        <v>1.1000000000000001</v>
      </c>
      <c r="G1172" s="141">
        <v>6.5</v>
      </c>
      <c r="H1172" s="141">
        <f>H1171+G1172</f>
        <v>16.100000000000001</v>
      </c>
      <c r="I1172" s="50">
        <v>4.8611111111111112E-2</v>
      </c>
      <c r="J1172" s="50">
        <f>J1171+I1172</f>
        <v>0.13541666666666666</v>
      </c>
      <c r="K1172" s="142">
        <f>M1172-N1171</f>
        <v>3.2638888888888939E-2</v>
      </c>
      <c r="L1172" s="140">
        <f>N1172-M1172</f>
        <v>6.2499999999999223E-3</v>
      </c>
      <c r="M1172" s="143">
        <v>0.45902777777777781</v>
      </c>
      <c r="N1172" s="143">
        <v>0.46527777777777773</v>
      </c>
      <c r="O1172" s="48" t="s">
        <v>2731</v>
      </c>
      <c r="P1172" s="3"/>
      <c r="R1172" s="52"/>
      <c r="S1172" s="52"/>
      <c r="T1172" s="52"/>
      <c r="U1172" s="52"/>
      <c r="V1172" s="52"/>
    </row>
    <row r="1173" spans="1:23" hidden="1" outlineLevel="2">
      <c r="A1173" s="38">
        <v>114</v>
      </c>
      <c r="B1173" s="2" t="s">
        <v>2101</v>
      </c>
      <c r="C1173" s="38">
        <v>18</v>
      </c>
      <c r="D1173" s="39" t="s">
        <v>195</v>
      </c>
      <c r="E1173" s="53" t="s">
        <v>2709</v>
      </c>
      <c r="F1173" s="171">
        <v>5.9</v>
      </c>
      <c r="G1173" s="141">
        <v>4</v>
      </c>
      <c r="H1173" s="141">
        <f>H1172+G1173</f>
        <v>20.100000000000001</v>
      </c>
      <c r="I1173" s="50">
        <v>4.1666666666666664E-2</v>
      </c>
      <c r="J1173" s="50">
        <f>J1172+I1173</f>
        <v>0.17708333333333331</v>
      </c>
      <c r="K1173" s="142">
        <f>M1173-N1172</f>
        <v>3.4722222222222265E-2</v>
      </c>
      <c r="L1173" s="140">
        <f>N1173-M1173</f>
        <v>0</v>
      </c>
      <c r="M1173" s="143">
        <v>0.5</v>
      </c>
      <c r="N1173" s="143">
        <v>0.5</v>
      </c>
      <c r="O1173" s="3"/>
      <c r="P1173" s="3"/>
      <c r="R1173" s="52"/>
      <c r="S1173" s="52"/>
      <c r="T1173" s="52"/>
      <c r="U1173" s="52"/>
      <c r="V1173" s="52"/>
    </row>
    <row r="1174" spans="1:23" hidden="1" outlineLevel="2">
      <c r="A1174" s="38">
        <v>114</v>
      </c>
      <c r="B1174" s="2" t="s">
        <v>2101</v>
      </c>
      <c r="C1174" s="38">
        <v>18</v>
      </c>
      <c r="D1174" s="39" t="s">
        <v>195</v>
      </c>
      <c r="E1174" s="53" t="s">
        <v>2732</v>
      </c>
      <c r="F1174" s="171"/>
      <c r="G1174" s="173" t="s">
        <v>2733</v>
      </c>
      <c r="H1174" s="141"/>
      <c r="I1174" s="50">
        <v>7.6388888888888895E-2</v>
      </c>
      <c r="J1174" s="50">
        <f>J1173+I1174</f>
        <v>0.25347222222222221</v>
      </c>
      <c r="K1174" s="142"/>
      <c r="L1174" s="140"/>
      <c r="M1174" s="143"/>
      <c r="N1174" s="143"/>
      <c r="O1174" s="3"/>
      <c r="P1174" s="3"/>
      <c r="R1174" s="52"/>
      <c r="S1174" s="52"/>
      <c r="T1174" s="52"/>
      <c r="U1174" s="52"/>
      <c r="V1174" s="52"/>
    </row>
    <row r="1175" spans="1:23" hidden="1" outlineLevel="2">
      <c r="A1175" s="38">
        <v>114</v>
      </c>
      <c r="B1175" s="2" t="s">
        <v>2101</v>
      </c>
      <c r="C1175" s="38">
        <v>18</v>
      </c>
      <c r="D1175" s="39" t="s">
        <v>195</v>
      </c>
      <c r="E1175" s="53" t="s">
        <v>2710</v>
      </c>
      <c r="F1175" s="171">
        <v>2.9</v>
      </c>
      <c r="G1175" s="141">
        <v>8</v>
      </c>
      <c r="H1175" s="141">
        <f>H1173+G1175</f>
        <v>28.1</v>
      </c>
      <c r="I1175" s="50"/>
      <c r="J1175" s="50"/>
      <c r="K1175" s="142">
        <f>M1175-N1173</f>
        <v>8.5416666666666696E-2</v>
      </c>
      <c r="L1175" s="140"/>
      <c r="M1175" s="144">
        <v>0.5854166666666667</v>
      </c>
      <c r="N1175" s="143"/>
      <c r="O1175" s="3"/>
      <c r="P1175" s="3"/>
      <c r="R1175" s="52"/>
      <c r="S1175" s="52"/>
      <c r="T1175" s="52"/>
      <c r="U1175" s="52"/>
      <c r="V1175" s="52"/>
    </row>
    <row r="1176" spans="1:23" hidden="1" outlineLevel="2">
      <c r="A1176" s="38">
        <v>114</v>
      </c>
      <c r="B1176" s="2" t="s">
        <v>2101</v>
      </c>
      <c r="C1176" s="38">
        <v>18</v>
      </c>
      <c r="D1176" s="39" t="s">
        <v>195</v>
      </c>
      <c r="E1176" s="117" t="s">
        <v>2725</v>
      </c>
      <c r="F1176" s="111" t="s">
        <v>2727</v>
      </c>
      <c r="G1176" s="58"/>
      <c r="H1176" s="58"/>
      <c r="I1176" s="59"/>
      <c r="J1176" s="59"/>
      <c r="K1176" s="60"/>
      <c r="L1176" s="61"/>
      <c r="M1176" s="60"/>
      <c r="N1176" s="60"/>
      <c r="O1176" s="62"/>
      <c r="P1176" s="67"/>
      <c r="R1176" s="52">
        <v>1740</v>
      </c>
      <c r="S1176" s="52">
        <v>270</v>
      </c>
      <c r="T1176" s="52"/>
      <c r="U1176" s="52"/>
      <c r="V1176" s="52">
        <f>SUM(R1176:U1176)</f>
        <v>2010</v>
      </c>
    </row>
    <row r="1177" spans="1:23" hidden="1" outlineLevel="2">
      <c r="A1177" s="38">
        <v>114</v>
      </c>
      <c r="B1177" s="2" t="s">
        <v>2101</v>
      </c>
      <c r="C1177" s="38">
        <v>18</v>
      </c>
      <c r="D1177" s="39" t="s">
        <v>195</v>
      </c>
      <c r="E1177" s="118"/>
      <c r="F1177" s="112" t="s">
        <v>2728</v>
      </c>
      <c r="G1177" s="63"/>
      <c r="H1177" s="63"/>
      <c r="I1177" s="64"/>
      <c r="J1177" s="64"/>
      <c r="K1177" s="65"/>
      <c r="L1177" s="66"/>
      <c r="M1177" s="65"/>
      <c r="N1177" s="65"/>
      <c r="O1177" s="67"/>
      <c r="P1177" s="67"/>
      <c r="R1177" s="54"/>
      <c r="S1177" s="54"/>
      <c r="T1177" s="54"/>
      <c r="U1177" s="54"/>
      <c r="V1177" s="54"/>
    </row>
    <row r="1178" spans="1:23" hidden="1" outlineLevel="1" collapsed="1">
      <c r="A1178" s="148" t="s">
        <v>2602</v>
      </c>
      <c r="B1178" s="149"/>
      <c r="C1178" s="150">
        <v>18</v>
      </c>
      <c r="D1178" s="151" t="s">
        <v>195</v>
      </c>
      <c r="E1178" s="152" t="s">
        <v>2725</v>
      </c>
      <c r="F1178" s="169" t="s">
        <v>2610</v>
      </c>
      <c r="G1178" s="154">
        <f>SUBTOTAL(9,G1168:G1177)</f>
        <v>28.1</v>
      </c>
      <c r="H1178" s="154"/>
      <c r="I1178" s="156">
        <f>SUBTOTAL(9,I1169:I1175)</f>
        <v>0.25347222222222221</v>
      </c>
      <c r="J1178" s="156"/>
      <c r="K1178" s="157">
        <f>SUBTOTAL(9,K1169:K1175)</f>
        <v>0.26666666666666677</v>
      </c>
      <c r="L1178" s="157">
        <f>SUBTOTAL(9,L1169:L1175)</f>
        <v>6.2499999999999223E-3</v>
      </c>
      <c r="M1178" s="157">
        <f>M1175-N1169</f>
        <v>0.2729166666666667</v>
      </c>
      <c r="N1178" s="722" t="s">
        <v>552</v>
      </c>
      <c r="O1178" s="149" t="s">
        <v>2715</v>
      </c>
      <c r="P1178" s="149">
        <v>2</v>
      </c>
      <c r="R1178" s="55">
        <f>SUM(R1168:R1177)</f>
        <v>1740</v>
      </c>
      <c r="S1178" s="55">
        <f>SUM(S1168:S1177)</f>
        <v>1090</v>
      </c>
      <c r="T1178" s="55">
        <f>SUM(T1168:T1177)</f>
        <v>0</v>
      </c>
      <c r="U1178" s="55">
        <f>SUM(U1168:U1177)</f>
        <v>0</v>
      </c>
      <c r="V1178" s="55">
        <f>SUM(V1168:V1177)</f>
        <v>2830</v>
      </c>
    </row>
    <row r="1179" spans="1:23" collapsed="1">
      <c r="A1179" s="70"/>
      <c r="B1179" s="5" t="s">
        <v>2101</v>
      </c>
      <c r="C1179" s="14">
        <v>18</v>
      </c>
      <c r="D1179" s="6" t="s">
        <v>2101</v>
      </c>
      <c r="E1179" s="159">
        <v>233.8</v>
      </c>
      <c r="F1179" s="109" t="s">
        <v>1497</v>
      </c>
      <c r="G1179" s="147">
        <f>SUBTOTAL(9,G966:G1178)</f>
        <v>270.10000000000002</v>
      </c>
      <c r="H1179" s="147"/>
      <c r="I1179" s="71">
        <f>SUBTOTAL(9,I966:I1178)</f>
        <v>3.1006944444444442</v>
      </c>
      <c r="J1179" s="72"/>
      <c r="K1179" s="145">
        <f>SUBTOTAL(9,K966:K1178)</f>
        <v>3.3743055555555554</v>
      </c>
      <c r="L1179" s="145">
        <f>SUBTOTAL(9,L966:L1178)</f>
        <v>0.2118055555555553</v>
      </c>
      <c r="M1179" s="145">
        <f>K1179+L1179</f>
        <v>3.5861111111111108</v>
      </c>
      <c r="N1179" s="146" t="s">
        <v>552</v>
      </c>
      <c r="O1179" s="5">
        <f>COUNTA($O$975,$O$985,$O$994,$O$1005,$O$1016,$O$1027,$O$1038,$O$1055,$O$1072,$O$1085,$O$1098,$O$1108,$O$1119,$O$1134,$O$1144,$O$1154,$O$1167,$O$1178)</f>
        <v>18</v>
      </c>
      <c r="P1179" s="5"/>
      <c r="R1179" s="55">
        <f>SUM(R975:R1178)/2</f>
        <v>21721</v>
      </c>
      <c r="S1179" s="55">
        <f>SUM(S975:S1178)/2</f>
        <v>7060</v>
      </c>
      <c r="T1179" s="55">
        <f>SUM(T975:T1178)/2</f>
        <v>1990</v>
      </c>
      <c r="U1179" s="55">
        <f>SUM(U975:U1178)/2</f>
        <v>12900</v>
      </c>
      <c r="V1179" s="55">
        <f>SUM(V975:V1178)/2</f>
        <v>43671</v>
      </c>
    </row>
    <row r="1180" spans="1:23" hidden="1" outlineLevel="2">
      <c r="A1180" s="38">
        <v>115</v>
      </c>
      <c r="B1180" s="2" t="s">
        <v>28</v>
      </c>
      <c r="C1180" s="38">
        <v>1</v>
      </c>
      <c r="D1180" s="39" t="s">
        <v>196</v>
      </c>
      <c r="E1180" s="117" t="s">
        <v>807</v>
      </c>
      <c r="F1180" s="111"/>
      <c r="G1180" s="58"/>
      <c r="H1180" s="58"/>
      <c r="I1180" s="59"/>
      <c r="J1180" s="59"/>
      <c r="K1180" s="60"/>
      <c r="L1180" s="61"/>
      <c r="M1180" s="60"/>
      <c r="N1180" s="60"/>
      <c r="O1180" s="62"/>
      <c r="P1180" s="62"/>
      <c r="R1180" s="47"/>
      <c r="S1180" s="47"/>
      <c r="T1180" s="47"/>
      <c r="U1180" s="47"/>
      <c r="V1180" s="47"/>
      <c r="W1180" s="22" t="s">
        <v>28</v>
      </c>
    </row>
    <row r="1181" spans="1:23" hidden="1" outlineLevel="2">
      <c r="A1181" s="38">
        <v>115</v>
      </c>
      <c r="B1181" s="2" t="s">
        <v>28</v>
      </c>
      <c r="C1181" s="38">
        <v>1</v>
      </c>
      <c r="D1181" s="39" t="s">
        <v>196</v>
      </c>
      <c r="E1181" s="118" t="s">
        <v>808</v>
      </c>
      <c r="F1181" s="112"/>
      <c r="G1181" s="63"/>
      <c r="H1181" s="63"/>
      <c r="I1181" s="64"/>
      <c r="J1181" s="64"/>
      <c r="K1181" s="65"/>
      <c r="L1181" s="66"/>
      <c r="M1181" s="65"/>
      <c r="N1181" s="65"/>
      <c r="O1181" s="67"/>
      <c r="P1181" s="67"/>
      <c r="R1181" s="52">
        <v>1872</v>
      </c>
      <c r="S1181" s="52"/>
      <c r="T1181" s="52"/>
      <c r="U1181" s="52"/>
      <c r="V1181" s="52">
        <f>SUM(R1181:U1181)</f>
        <v>1872</v>
      </c>
    </row>
    <row r="1182" spans="1:23" hidden="1" outlineLevel="2">
      <c r="A1182" s="38">
        <v>115</v>
      </c>
      <c r="B1182" s="2" t="s">
        <v>28</v>
      </c>
      <c r="C1182" s="38">
        <v>1</v>
      </c>
      <c r="D1182" s="39" t="s">
        <v>196</v>
      </c>
      <c r="E1182" s="116" t="s">
        <v>809</v>
      </c>
      <c r="F1182" s="49">
        <v>2.2000000000000002</v>
      </c>
      <c r="G1182" s="141"/>
      <c r="H1182" s="141">
        <v>0</v>
      </c>
      <c r="I1182" s="50"/>
      <c r="J1182" s="50">
        <v>0</v>
      </c>
      <c r="K1182" s="142"/>
      <c r="L1182" s="140"/>
      <c r="M1182" s="143"/>
      <c r="N1182" s="144">
        <v>0.39583333333333331</v>
      </c>
      <c r="O1182" s="3"/>
      <c r="P1182" s="3"/>
      <c r="R1182" s="52"/>
      <c r="S1182" s="52"/>
      <c r="T1182" s="52"/>
      <c r="U1182" s="52"/>
      <c r="V1182" s="52"/>
    </row>
    <row r="1183" spans="1:23" hidden="1" outlineLevel="2">
      <c r="A1183" s="38">
        <v>115</v>
      </c>
      <c r="B1183" s="2" t="s">
        <v>28</v>
      </c>
      <c r="C1183" s="38">
        <v>1</v>
      </c>
      <c r="D1183" s="39" t="s">
        <v>196</v>
      </c>
      <c r="E1183" s="115" t="s">
        <v>810</v>
      </c>
      <c r="F1183" s="49">
        <v>7.4</v>
      </c>
      <c r="G1183" s="141">
        <v>2</v>
      </c>
      <c r="H1183" s="141">
        <f>H1182+G1183</f>
        <v>2</v>
      </c>
      <c r="I1183" s="50">
        <v>2.0833333333333332E-2</v>
      </c>
      <c r="J1183" s="50">
        <f>J1182+I1183</f>
        <v>2.0833333333333332E-2</v>
      </c>
      <c r="K1183" s="142">
        <f>M1183-N1182</f>
        <v>2.777777777777779E-2</v>
      </c>
      <c r="L1183" s="140">
        <f>N1183-M1183</f>
        <v>2.0833333333333259E-3</v>
      </c>
      <c r="M1183" s="143">
        <v>0.4236111111111111</v>
      </c>
      <c r="N1183" s="143">
        <v>0.42569444444444443</v>
      </c>
      <c r="O1183" s="3"/>
      <c r="P1183" s="3"/>
      <c r="R1183" s="52"/>
      <c r="S1183" s="52"/>
      <c r="T1183" s="52"/>
      <c r="U1183" s="52"/>
      <c r="V1183" s="52"/>
    </row>
    <row r="1184" spans="1:23" hidden="1" outlineLevel="2">
      <c r="A1184" s="38">
        <v>115</v>
      </c>
      <c r="B1184" s="2" t="s">
        <v>28</v>
      </c>
      <c r="C1184" s="38">
        <v>1</v>
      </c>
      <c r="D1184" s="39" t="s">
        <v>196</v>
      </c>
      <c r="E1184" s="115" t="s">
        <v>811</v>
      </c>
      <c r="F1184" s="49">
        <v>16.899999999999999</v>
      </c>
      <c r="G1184" s="141">
        <v>9.1999999999999993</v>
      </c>
      <c r="H1184" s="141">
        <f>H1183+G1184</f>
        <v>11.2</v>
      </c>
      <c r="I1184" s="50">
        <v>9.7222222222222224E-2</v>
      </c>
      <c r="J1184" s="50">
        <f>J1183+I1184</f>
        <v>0.11805555555555555</v>
      </c>
      <c r="K1184" s="142">
        <f>M1184-N1183</f>
        <v>9.3750000000000056E-2</v>
      </c>
      <c r="L1184" s="140">
        <f>N1184-M1184</f>
        <v>1.1805555555555514E-2</v>
      </c>
      <c r="M1184" s="143">
        <v>0.51944444444444449</v>
      </c>
      <c r="N1184" s="143">
        <v>0.53125</v>
      </c>
      <c r="O1184" s="3" t="s">
        <v>858</v>
      </c>
      <c r="P1184" s="3"/>
      <c r="R1184" s="52"/>
      <c r="S1184" s="52"/>
      <c r="T1184" s="52"/>
      <c r="U1184" s="52"/>
      <c r="V1184" s="52"/>
    </row>
    <row r="1185" spans="1:22" hidden="1" outlineLevel="2">
      <c r="A1185" s="38">
        <v>115</v>
      </c>
      <c r="B1185" s="2" t="s">
        <v>28</v>
      </c>
      <c r="C1185" s="38">
        <v>1</v>
      </c>
      <c r="D1185" s="39" t="s">
        <v>196</v>
      </c>
      <c r="E1185" s="115" t="s">
        <v>812</v>
      </c>
      <c r="F1185" s="49">
        <v>4.5</v>
      </c>
      <c r="G1185" s="141">
        <v>2.1</v>
      </c>
      <c r="H1185" s="141">
        <f>H1184+G1185</f>
        <v>13.299999999999999</v>
      </c>
      <c r="I1185" s="50">
        <v>2.0833333333333332E-2</v>
      </c>
      <c r="J1185" s="50">
        <f>J1184+I1185</f>
        <v>0.1388888888888889</v>
      </c>
      <c r="K1185" s="142">
        <f>M1185-N1184</f>
        <v>2.0138888888888817E-2</v>
      </c>
      <c r="L1185" s="140"/>
      <c r="M1185" s="144">
        <v>0.55138888888888882</v>
      </c>
      <c r="N1185" s="143"/>
      <c r="O1185" s="3"/>
      <c r="P1185" s="3"/>
      <c r="R1185" s="52"/>
      <c r="S1185" s="52"/>
      <c r="T1185" s="52"/>
      <c r="U1185" s="52"/>
      <c r="V1185" s="52"/>
    </row>
    <row r="1186" spans="1:22" hidden="1" outlineLevel="2">
      <c r="A1186" s="38">
        <v>115</v>
      </c>
      <c r="B1186" s="2" t="s">
        <v>28</v>
      </c>
      <c r="C1186" s="38">
        <v>1</v>
      </c>
      <c r="D1186" s="39" t="s">
        <v>196</v>
      </c>
      <c r="E1186" s="40" t="s">
        <v>1502</v>
      </c>
      <c r="F1186" s="113"/>
      <c r="G1186" s="42" t="s">
        <v>813</v>
      </c>
      <c r="H1186" s="42"/>
      <c r="I1186" s="43"/>
      <c r="J1186" s="43"/>
      <c r="K1186" s="44"/>
      <c r="L1186" s="43"/>
      <c r="M1186" s="44"/>
      <c r="N1186" s="56"/>
      <c r="O1186" s="46"/>
      <c r="P1186" s="46"/>
      <c r="R1186" s="54"/>
      <c r="S1186" s="54"/>
      <c r="T1186" s="54"/>
      <c r="U1186" s="54"/>
      <c r="V1186" s="54"/>
    </row>
    <row r="1187" spans="1:22" hidden="1" outlineLevel="1" collapsed="1">
      <c r="A1187" s="148" t="s">
        <v>2236</v>
      </c>
      <c r="B1187" s="149"/>
      <c r="C1187" s="150">
        <v>1</v>
      </c>
      <c r="D1187" s="151" t="s">
        <v>2237</v>
      </c>
      <c r="E1187" s="152" t="s">
        <v>2238</v>
      </c>
      <c r="F1187" s="169" t="s">
        <v>2570</v>
      </c>
      <c r="G1187" s="154">
        <f>SUBTOTAL(9,G1180:G1186)</f>
        <v>13.299999999999999</v>
      </c>
      <c r="H1187" s="154"/>
      <c r="I1187" s="156">
        <f>SUBTOTAL(9,I1182:I1185)</f>
        <v>0.1388888888888889</v>
      </c>
      <c r="J1187" s="156"/>
      <c r="K1187" s="157">
        <f>SUBTOTAL(9,K1182:K1185)</f>
        <v>0.14166666666666666</v>
      </c>
      <c r="L1187" s="157">
        <f>SUBTOTAL(9,L1182:L1185)</f>
        <v>1.388888888888884E-2</v>
      </c>
      <c r="M1187" s="157">
        <f>M1185-N1182</f>
        <v>0.1555555555555555</v>
      </c>
      <c r="N1187" s="158" t="s">
        <v>552</v>
      </c>
      <c r="O1187" s="149" t="s">
        <v>815</v>
      </c>
      <c r="P1187" s="149"/>
      <c r="R1187" s="55">
        <f>SUM(R1180:R1186)</f>
        <v>1872</v>
      </c>
      <c r="S1187" s="55">
        <f>SUM(S1180:S1186)</f>
        <v>0</v>
      </c>
      <c r="T1187" s="55">
        <f>SUM(T1180:T1186)</f>
        <v>0</v>
      </c>
      <c r="U1187" s="55">
        <f>SUM(U1180:U1186)</f>
        <v>0</v>
      </c>
      <c r="V1187" s="55">
        <f>SUM(V1180:V1186)</f>
        <v>1872</v>
      </c>
    </row>
    <row r="1188" spans="1:22" hidden="1" outlineLevel="2">
      <c r="A1188" s="38">
        <v>116</v>
      </c>
      <c r="B1188" s="2" t="s">
        <v>28</v>
      </c>
      <c r="C1188" s="38">
        <v>2</v>
      </c>
      <c r="D1188" s="39" t="s">
        <v>197</v>
      </c>
      <c r="E1188" s="114" t="s">
        <v>4666</v>
      </c>
      <c r="F1188" s="111"/>
      <c r="G1188" s="58"/>
      <c r="H1188" s="58"/>
      <c r="I1188" s="59"/>
      <c r="J1188" s="59"/>
      <c r="K1188" s="60"/>
      <c r="L1188" s="61"/>
      <c r="M1188" s="60"/>
      <c r="N1188" s="60"/>
      <c r="O1188" s="62"/>
      <c r="P1188" s="62"/>
      <c r="R1188" s="47"/>
      <c r="S1188" s="47"/>
      <c r="T1188" s="47"/>
      <c r="U1188" s="47"/>
      <c r="V1188" s="47"/>
    </row>
    <row r="1189" spans="1:22" hidden="1" outlineLevel="2">
      <c r="A1189" s="38">
        <v>116</v>
      </c>
      <c r="B1189" s="2" t="s">
        <v>28</v>
      </c>
      <c r="C1189" s="38">
        <v>2</v>
      </c>
      <c r="D1189" s="39" t="s">
        <v>197</v>
      </c>
      <c r="E1189" s="116" t="s">
        <v>812</v>
      </c>
      <c r="F1189" s="49">
        <v>4.5</v>
      </c>
      <c r="G1189" s="141"/>
      <c r="H1189" s="141">
        <v>0</v>
      </c>
      <c r="I1189" s="50"/>
      <c r="J1189" s="50">
        <v>0</v>
      </c>
      <c r="K1189" s="142"/>
      <c r="L1189" s="140"/>
      <c r="M1189" s="143"/>
      <c r="N1189" s="144">
        <v>0.55555555555555558</v>
      </c>
      <c r="O1189" s="3"/>
      <c r="P1189" s="3"/>
      <c r="R1189" s="52"/>
      <c r="S1189" s="52"/>
      <c r="T1189" s="52"/>
      <c r="U1189" s="52"/>
      <c r="V1189" s="52"/>
    </row>
    <row r="1190" spans="1:22" hidden="1" outlineLevel="2">
      <c r="A1190" s="38">
        <v>116</v>
      </c>
      <c r="B1190" s="2" t="s">
        <v>28</v>
      </c>
      <c r="C1190" s="38">
        <v>2</v>
      </c>
      <c r="D1190" s="39" t="s">
        <v>197</v>
      </c>
      <c r="E1190" s="115" t="s">
        <v>816</v>
      </c>
      <c r="F1190" s="49">
        <v>4.5999999999999996</v>
      </c>
      <c r="G1190" s="141">
        <v>0.9</v>
      </c>
      <c r="H1190" s="141">
        <f t="shared" ref="H1190:H1197" si="189">H1189+G1190</f>
        <v>0.9</v>
      </c>
      <c r="I1190" s="50">
        <v>1.0416666666666666E-2</v>
      </c>
      <c r="J1190" s="50">
        <f t="shared" ref="J1190:J1197" si="190">J1189+I1190</f>
        <v>1.0416666666666666E-2</v>
      </c>
      <c r="K1190" s="142">
        <f t="shared" ref="K1190:K1197" si="191">M1190-N1189</f>
        <v>8.3333333333333037E-3</v>
      </c>
      <c r="L1190" s="140">
        <f t="shared" ref="L1190:L1196" si="192">N1190-M1190</f>
        <v>0</v>
      </c>
      <c r="M1190" s="143">
        <v>0.56388888888888888</v>
      </c>
      <c r="N1190" s="143">
        <v>0.56388888888888888</v>
      </c>
      <c r="O1190" s="3"/>
      <c r="P1190" s="3"/>
      <c r="R1190" s="52"/>
      <c r="S1190" s="52"/>
      <c r="T1190" s="52"/>
      <c r="U1190" s="52"/>
      <c r="V1190" s="52"/>
    </row>
    <row r="1191" spans="1:22" hidden="1" outlineLevel="2">
      <c r="A1191" s="38">
        <v>116</v>
      </c>
      <c r="B1191" s="2" t="s">
        <v>28</v>
      </c>
      <c r="C1191" s="38">
        <v>2</v>
      </c>
      <c r="D1191" s="39" t="s">
        <v>197</v>
      </c>
      <c r="E1191" s="115" t="s">
        <v>817</v>
      </c>
      <c r="F1191" s="49">
        <v>31.9</v>
      </c>
      <c r="G1191" s="141">
        <v>2.1</v>
      </c>
      <c r="H1191" s="141">
        <f t="shared" si="189"/>
        <v>3</v>
      </c>
      <c r="I1191" s="50">
        <v>2.0833333333333332E-2</v>
      </c>
      <c r="J1191" s="50">
        <f t="shared" si="190"/>
        <v>3.125E-2</v>
      </c>
      <c r="K1191" s="142">
        <f t="shared" si="191"/>
        <v>2.2916666666666696E-2</v>
      </c>
      <c r="L1191" s="140">
        <f t="shared" si="192"/>
        <v>0</v>
      </c>
      <c r="M1191" s="143">
        <v>0.58680555555555558</v>
      </c>
      <c r="N1191" s="143">
        <v>0.58680555555555558</v>
      </c>
      <c r="O1191" s="3"/>
      <c r="P1191" s="3"/>
      <c r="R1191" s="52"/>
      <c r="S1191" s="52"/>
      <c r="T1191" s="52"/>
      <c r="U1191" s="52"/>
      <c r="V1191" s="52"/>
    </row>
    <row r="1192" spans="1:22" hidden="1" outlineLevel="2">
      <c r="A1192" s="38">
        <v>116</v>
      </c>
      <c r="B1192" s="2" t="s">
        <v>28</v>
      </c>
      <c r="C1192" s="38">
        <v>2</v>
      </c>
      <c r="D1192" s="39" t="s">
        <v>197</v>
      </c>
      <c r="E1192" s="115" t="s">
        <v>818</v>
      </c>
      <c r="F1192" s="49">
        <v>36.6</v>
      </c>
      <c r="G1192" s="141">
        <v>1.6</v>
      </c>
      <c r="H1192" s="141">
        <f t="shared" si="189"/>
        <v>4.5999999999999996</v>
      </c>
      <c r="I1192" s="50">
        <v>1.7361111111111112E-2</v>
      </c>
      <c r="J1192" s="50">
        <f t="shared" si="190"/>
        <v>4.8611111111111112E-2</v>
      </c>
      <c r="K1192" s="142">
        <f t="shared" si="191"/>
        <v>1.9444444444444486E-2</v>
      </c>
      <c r="L1192" s="140">
        <f t="shared" si="192"/>
        <v>0</v>
      </c>
      <c r="M1192" s="143">
        <v>0.60625000000000007</v>
      </c>
      <c r="N1192" s="143">
        <v>0.60625000000000007</v>
      </c>
      <c r="O1192" s="3"/>
      <c r="P1192" s="3"/>
      <c r="R1192" s="52"/>
      <c r="S1192" s="52"/>
      <c r="T1192" s="52"/>
      <c r="U1192" s="52"/>
      <c r="V1192" s="52"/>
    </row>
    <row r="1193" spans="1:22" hidden="1" outlineLevel="2">
      <c r="A1193" s="38">
        <v>116</v>
      </c>
      <c r="B1193" s="2" t="s">
        <v>28</v>
      </c>
      <c r="C1193" s="38">
        <v>2</v>
      </c>
      <c r="D1193" s="39" t="s">
        <v>197</v>
      </c>
      <c r="E1193" s="115" t="s">
        <v>819</v>
      </c>
      <c r="F1193" s="49">
        <v>18.5</v>
      </c>
      <c r="G1193" s="141">
        <v>1.5</v>
      </c>
      <c r="H1193" s="141">
        <f t="shared" si="189"/>
        <v>6.1</v>
      </c>
      <c r="I1193" s="50">
        <v>3.125E-2</v>
      </c>
      <c r="J1193" s="50">
        <f t="shared" si="190"/>
        <v>7.9861111111111105E-2</v>
      </c>
      <c r="K1193" s="142">
        <f t="shared" si="191"/>
        <v>2.5694444444444353E-2</v>
      </c>
      <c r="L1193" s="140">
        <f t="shared" si="192"/>
        <v>6.9444444444445308E-3</v>
      </c>
      <c r="M1193" s="143">
        <v>0.63194444444444442</v>
      </c>
      <c r="N1193" s="143">
        <v>0.63888888888888895</v>
      </c>
      <c r="O1193" s="3" t="s">
        <v>1351</v>
      </c>
      <c r="P1193" s="3"/>
      <c r="R1193" s="52"/>
      <c r="S1193" s="52"/>
      <c r="T1193" s="52"/>
      <c r="U1193" s="52"/>
      <c r="V1193" s="52"/>
    </row>
    <row r="1194" spans="1:22" hidden="1" outlineLevel="2">
      <c r="A1194" s="38">
        <v>116</v>
      </c>
      <c r="B1194" s="2" t="s">
        <v>28</v>
      </c>
      <c r="C1194" s="38">
        <v>2</v>
      </c>
      <c r="D1194" s="39" t="s">
        <v>197</v>
      </c>
      <c r="E1194" s="115" t="s">
        <v>820</v>
      </c>
      <c r="F1194" s="49">
        <v>36</v>
      </c>
      <c r="G1194" s="141">
        <v>3.1</v>
      </c>
      <c r="H1194" s="141">
        <f t="shared" si="189"/>
        <v>9.1999999999999993</v>
      </c>
      <c r="I1194" s="50">
        <v>3.125E-2</v>
      </c>
      <c r="J1194" s="50">
        <f t="shared" si="190"/>
        <v>0.1111111111111111</v>
      </c>
      <c r="K1194" s="142">
        <f t="shared" si="191"/>
        <v>3.4027777777777657E-2</v>
      </c>
      <c r="L1194" s="140">
        <f t="shared" si="192"/>
        <v>0</v>
      </c>
      <c r="M1194" s="143">
        <v>0.67291666666666661</v>
      </c>
      <c r="N1194" s="143">
        <v>0.67291666666666661</v>
      </c>
      <c r="O1194" s="3"/>
      <c r="P1194" s="3"/>
      <c r="R1194" s="52"/>
      <c r="S1194" s="52"/>
      <c r="T1194" s="52"/>
      <c r="U1194" s="52"/>
      <c r="V1194" s="52"/>
    </row>
    <row r="1195" spans="1:22" hidden="1" outlineLevel="2">
      <c r="A1195" s="38">
        <v>116</v>
      </c>
      <c r="B1195" s="2" t="s">
        <v>28</v>
      </c>
      <c r="C1195" s="38">
        <v>2</v>
      </c>
      <c r="D1195" s="39" t="s">
        <v>197</v>
      </c>
      <c r="E1195" s="115" t="s">
        <v>821</v>
      </c>
      <c r="F1195" s="49">
        <v>27.9</v>
      </c>
      <c r="G1195" s="141">
        <v>0.9</v>
      </c>
      <c r="H1195" s="141">
        <f t="shared" si="189"/>
        <v>10.1</v>
      </c>
      <c r="I1195" s="50">
        <v>1.0416666666666666E-2</v>
      </c>
      <c r="J1195" s="50">
        <f t="shared" si="190"/>
        <v>0.12152777777777778</v>
      </c>
      <c r="K1195" s="142">
        <f t="shared" si="191"/>
        <v>8.3333333333334147E-3</v>
      </c>
      <c r="L1195" s="140">
        <f t="shared" si="192"/>
        <v>0</v>
      </c>
      <c r="M1195" s="143">
        <v>0.68125000000000002</v>
      </c>
      <c r="N1195" s="143">
        <v>0.68125000000000002</v>
      </c>
      <c r="O1195" s="3"/>
      <c r="P1195" s="3"/>
      <c r="R1195" s="52"/>
      <c r="S1195" s="52"/>
      <c r="T1195" s="52"/>
      <c r="U1195" s="52"/>
      <c r="V1195" s="52"/>
    </row>
    <row r="1196" spans="1:22" hidden="1" outlineLevel="2">
      <c r="A1196" s="38">
        <v>116</v>
      </c>
      <c r="B1196" s="2" t="s">
        <v>28</v>
      </c>
      <c r="C1196" s="38">
        <v>2</v>
      </c>
      <c r="D1196" s="39" t="s">
        <v>197</v>
      </c>
      <c r="E1196" s="115" t="s">
        <v>822</v>
      </c>
      <c r="F1196" s="49">
        <v>6.1</v>
      </c>
      <c r="G1196" s="141">
        <v>1.3</v>
      </c>
      <c r="H1196" s="141">
        <f t="shared" si="189"/>
        <v>11.4</v>
      </c>
      <c r="I1196" s="50">
        <v>1.3888888888888888E-2</v>
      </c>
      <c r="J1196" s="50">
        <f t="shared" si="190"/>
        <v>0.13541666666666666</v>
      </c>
      <c r="K1196" s="142">
        <f t="shared" si="191"/>
        <v>9.7222222222221877E-3</v>
      </c>
      <c r="L1196" s="140">
        <f t="shared" si="192"/>
        <v>0</v>
      </c>
      <c r="M1196" s="143">
        <v>0.69097222222222221</v>
      </c>
      <c r="N1196" s="143">
        <v>0.69097222222222221</v>
      </c>
      <c r="O1196" s="3" t="s">
        <v>823</v>
      </c>
      <c r="P1196" s="3"/>
      <c r="R1196" s="52"/>
      <c r="S1196" s="52"/>
      <c r="T1196" s="52"/>
      <c r="U1196" s="52"/>
      <c r="V1196" s="52"/>
    </row>
    <row r="1197" spans="1:22" hidden="1" outlineLevel="2">
      <c r="A1197" s="38">
        <v>116</v>
      </c>
      <c r="B1197" s="2" t="s">
        <v>28</v>
      </c>
      <c r="C1197" s="38">
        <v>2</v>
      </c>
      <c r="D1197" s="39" t="s">
        <v>197</v>
      </c>
      <c r="E1197" s="116" t="s">
        <v>824</v>
      </c>
      <c r="F1197" s="49"/>
      <c r="G1197" s="141">
        <v>1.3</v>
      </c>
      <c r="H1197" s="141">
        <f t="shared" si="189"/>
        <v>12.700000000000001</v>
      </c>
      <c r="I1197" s="50">
        <v>1.3888888888888888E-2</v>
      </c>
      <c r="J1197" s="50">
        <f t="shared" si="190"/>
        <v>0.14930555555555555</v>
      </c>
      <c r="K1197" s="142">
        <f t="shared" si="191"/>
        <v>1.3888888888888951E-2</v>
      </c>
      <c r="L1197" s="140"/>
      <c r="M1197" s="144">
        <v>0.70486111111111116</v>
      </c>
      <c r="N1197" s="143"/>
      <c r="O1197" s="3"/>
      <c r="P1197" s="3"/>
      <c r="R1197" s="52"/>
      <c r="S1197" s="52"/>
      <c r="T1197" s="52"/>
      <c r="U1197" s="52"/>
      <c r="V1197" s="52"/>
    </row>
    <row r="1198" spans="1:22" hidden="1" outlineLevel="2">
      <c r="A1198" s="38">
        <v>116</v>
      </c>
      <c r="B1198" s="2" t="s">
        <v>28</v>
      </c>
      <c r="C1198" s="38">
        <v>2</v>
      </c>
      <c r="D1198" s="39" t="s">
        <v>197</v>
      </c>
      <c r="E1198" s="117" t="s">
        <v>825</v>
      </c>
      <c r="F1198" s="111"/>
      <c r="G1198" s="58"/>
      <c r="H1198" s="58"/>
      <c r="I1198" s="59"/>
      <c r="J1198" s="59"/>
      <c r="K1198" s="60"/>
      <c r="L1198" s="61"/>
      <c r="M1198" s="60"/>
      <c r="N1198" s="60"/>
      <c r="O1198" s="62"/>
      <c r="P1198" s="62"/>
      <c r="R1198" s="52">
        <v>1699</v>
      </c>
      <c r="S1198" s="52"/>
      <c r="T1198" s="52"/>
      <c r="U1198" s="52"/>
      <c r="V1198" s="52">
        <f>SUM(R1198:U1198)</f>
        <v>1699</v>
      </c>
    </row>
    <row r="1199" spans="1:22" hidden="1" outlineLevel="2">
      <c r="A1199" s="38">
        <v>116</v>
      </c>
      <c r="B1199" s="2" t="s">
        <v>28</v>
      </c>
      <c r="C1199" s="38">
        <v>2</v>
      </c>
      <c r="D1199" s="39" t="s">
        <v>197</v>
      </c>
      <c r="E1199" s="118" t="s">
        <v>826</v>
      </c>
      <c r="F1199" s="112"/>
      <c r="G1199" s="63"/>
      <c r="H1199" s="63"/>
      <c r="I1199" s="64"/>
      <c r="J1199" s="64"/>
      <c r="K1199" s="65"/>
      <c r="L1199" s="66"/>
      <c r="M1199" s="65"/>
      <c r="N1199" s="65"/>
      <c r="O1199" s="67"/>
      <c r="P1199" s="67"/>
      <c r="R1199" s="54"/>
      <c r="S1199" s="54"/>
      <c r="T1199" s="54"/>
      <c r="U1199" s="54"/>
      <c r="V1199" s="54"/>
    </row>
    <row r="1200" spans="1:22" hidden="1" outlineLevel="1" collapsed="1">
      <c r="A1200" s="148" t="s">
        <v>2239</v>
      </c>
      <c r="B1200" s="149"/>
      <c r="C1200" s="150">
        <v>2</v>
      </c>
      <c r="D1200" s="151" t="s">
        <v>2240</v>
      </c>
      <c r="E1200" s="152" t="s">
        <v>2238</v>
      </c>
      <c r="F1200" s="169" t="s">
        <v>2579</v>
      </c>
      <c r="G1200" s="154">
        <f>SUBTOTAL(9,G1188:G1199)</f>
        <v>12.700000000000001</v>
      </c>
      <c r="H1200" s="154"/>
      <c r="I1200" s="156">
        <f>SUBTOTAL(9,I1189:I1197)</f>
        <v>0.14930555555555555</v>
      </c>
      <c r="J1200" s="156"/>
      <c r="K1200" s="157">
        <f>SUBTOTAL(9,K1189:K1197)</f>
        <v>0.14236111111111105</v>
      </c>
      <c r="L1200" s="157">
        <f>SUBTOTAL(9,L1189:L1197)</f>
        <v>6.9444444444445308E-3</v>
      </c>
      <c r="M1200" s="157">
        <f>M1197-N1189</f>
        <v>0.14930555555555558</v>
      </c>
      <c r="N1200" s="158" t="s">
        <v>552</v>
      </c>
      <c r="O1200" s="149" t="s">
        <v>815</v>
      </c>
      <c r="P1200" s="149"/>
      <c r="R1200" s="55">
        <f>SUM(R1188:R1198)</f>
        <v>1699</v>
      </c>
      <c r="S1200" s="55">
        <f>SUM(S1188:S1198)</f>
        <v>0</v>
      </c>
      <c r="T1200" s="55">
        <f>SUM(T1188:T1198)</f>
        <v>0</v>
      </c>
      <c r="U1200" s="55">
        <f>SUM(U1188:U1198)</f>
        <v>0</v>
      </c>
      <c r="V1200" s="55">
        <f>SUM(V1188:V1198)</f>
        <v>1699</v>
      </c>
    </row>
    <row r="1201" spans="1:22" hidden="1" outlineLevel="2">
      <c r="A1201" s="38">
        <v>117</v>
      </c>
      <c r="B1201" s="2" t="s">
        <v>28</v>
      </c>
      <c r="C1201" s="38">
        <v>3</v>
      </c>
      <c r="D1201" s="39" t="s">
        <v>198</v>
      </c>
      <c r="E1201" s="117" t="s">
        <v>827</v>
      </c>
      <c r="F1201" s="111"/>
      <c r="G1201" s="58"/>
      <c r="H1201" s="58"/>
      <c r="I1201" s="59"/>
      <c r="J1201" s="59"/>
      <c r="K1201" s="60"/>
      <c r="L1201" s="61"/>
      <c r="M1201" s="60"/>
      <c r="N1201" s="60"/>
      <c r="O1201" s="62"/>
      <c r="P1201" s="62"/>
      <c r="R1201" s="47"/>
      <c r="S1201" s="47"/>
      <c r="T1201" s="47"/>
      <c r="U1201" s="47"/>
      <c r="V1201" s="47"/>
    </row>
    <row r="1202" spans="1:22" hidden="1" outlineLevel="2">
      <c r="A1202" s="38">
        <v>117</v>
      </c>
      <c r="B1202" s="2" t="s">
        <v>28</v>
      </c>
      <c r="C1202" s="38">
        <v>3</v>
      </c>
      <c r="D1202" s="39" t="s">
        <v>198</v>
      </c>
      <c r="E1202" s="118" t="s">
        <v>828</v>
      </c>
      <c r="F1202" s="112"/>
      <c r="G1202" s="63"/>
      <c r="H1202" s="63"/>
      <c r="I1202" s="64"/>
      <c r="J1202" s="64"/>
      <c r="K1202" s="65"/>
      <c r="L1202" s="66"/>
      <c r="M1202" s="65"/>
      <c r="N1202" s="65"/>
      <c r="O1202" s="67"/>
      <c r="P1202" s="67"/>
      <c r="R1202" s="52">
        <v>1699</v>
      </c>
      <c r="S1202" s="52"/>
      <c r="T1202" s="52"/>
      <c r="U1202" s="52"/>
      <c r="V1202" s="52">
        <f>SUM(R1202:U1202)</f>
        <v>1699</v>
      </c>
    </row>
    <row r="1203" spans="1:22" hidden="1" outlineLevel="2">
      <c r="A1203" s="38">
        <v>117</v>
      </c>
      <c r="B1203" s="2" t="s">
        <v>28</v>
      </c>
      <c r="C1203" s="38">
        <v>3</v>
      </c>
      <c r="D1203" s="39" t="s">
        <v>198</v>
      </c>
      <c r="E1203" s="116" t="s">
        <v>824</v>
      </c>
      <c r="F1203" s="49">
        <v>4.5999999999999996</v>
      </c>
      <c r="G1203" s="141"/>
      <c r="H1203" s="141">
        <v>0</v>
      </c>
      <c r="I1203" s="50"/>
      <c r="J1203" s="50">
        <v>0</v>
      </c>
      <c r="K1203" s="142"/>
      <c r="L1203" s="140"/>
      <c r="M1203" s="143"/>
      <c r="N1203" s="144">
        <v>0.38194444444444442</v>
      </c>
      <c r="O1203" s="3"/>
      <c r="P1203" s="3"/>
      <c r="R1203" s="52"/>
      <c r="S1203" s="52"/>
      <c r="T1203" s="52"/>
      <c r="U1203" s="52"/>
      <c r="V1203" s="52"/>
    </row>
    <row r="1204" spans="1:22" hidden="1" outlineLevel="2">
      <c r="A1204" s="38">
        <v>117</v>
      </c>
      <c r="B1204" s="2" t="s">
        <v>28</v>
      </c>
      <c r="C1204" s="38">
        <v>3</v>
      </c>
      <c r="D1204" s="39" t="s">
        <v>198</v>
      </c>
      <c r="E1204" s="115" t="s">
        <v>829</v>
      </c>
      <c r="F1204" s="49">
        <v>6.1</v>
      </c>
      <c r="G1204" s="141">
        <v>1.3</v>
      </c>
      <c r="H1204" s="141">
        <f t="shared" ref="H1204:H1210" si="193">H1203+G1204</f>
        <v>1.3</v>
      </c>
      <c r="I1204" s="50">
        <v>1.3888888888888888E-2</v>
      </c>
      <c r="J1204" s="50">
        <f>J1203+I1204</f>
        <v>1.3888888888888888E-2</v>
      </c>
      <c r="K1204" s="142">
        <f t="shared" ref="K1204:K1210" si="194">M1204-N1203</f>
        <v>1.2500000000000011E-2</v>
      </c>
      <c r="L1204" s="140">
        <f>N1204-M1204</f>
        <v>1.388888888888884E-3</v>
      </c>
      <c r="M1204" s="143">
        <v>0.39444444444444443</v>
      </c>
      <c r="N1204" s="143">
        <v>0.39583333333333331</v>
      </c>
      <c r="O1204" s="3"/>
      <c r="P1204" s="3"/>
      <c r="R1204" s="52"/>
      <c r="S1204" s="52"/>
      <c r="T1204" s="52"/>
      <c r="U1204" s="52"/>
      <c r="V1204" s="52"/>
    </row>
    <row r="1205" spans="1:22" hidden="1" outlineLevel="2">
      <c r="A1205" s="38">
        <v>117</v>
      </c>
      <c r="B1205" s="2" t="s">
        <v>28</v>
      </c>
      <c r="C1205" s="38">
        <v>3</v>
      </c>
      <c r="D1205" s="39" t="s">
        <v>198</v>
      </c>
      <c r="E1205" s="115" t="s">
        <v>830</v>
      </c>
      <c r="F1205" s="49">
        <v>8</v>
      </c>
      <c r="G1205" s="141">
        <v>3.4</v>
      </c>
      <c r="H1205" s="141">
        <f t="shared" si="193"/>
        <v>4.7</v>
      </c>
      <c r="I1205" s="50">
        <v>3.4722222222222224E-2</v>
      </c>
      <c r="J1205" s="50">
        <f t="shared" ref="J1205:J1210" si="195">J1204+I1205</f>
        <v>4.8611111111111112E-2</v>
      </c>
      <c r="K1205" s="142">
        <f t="shared" si="194"/>
        <v>2.9861111111111116E-2</v>
      </c>
      <c r="L1205" s="140">
        <f>N1205-M1205</f>
        <v>4.8611111111111494E-3</v>
      </c>
      <c r="M1205" s="143">
        <v>0.42569444444444443</v>
      </c>
      <c r="N1205" s="143">
        <v>0.43055555555555558</v>
      </c>
      <c r="O1205" s="3"/>
      <c r="P1205" s="3"/>
      <c r="R1205" s="52"/>
      <c r="S1205" s="52"/>
      <c r="T1205" s="52"/>
      <c r="U1205" s="52"/>
      <c r="V1205" s="52"/>
    </row>
    <row r="1206" spans="1:22" hidden="1" outlineLevel="2">
      <c r="A1206" s="38">
        <v>117</v>
      </c>
      <c r="B1206" s="2" t="s">
        <v>28</v>
      </c>
      <c r="C1206" s="38">
        <v>3</v>
      </c>
      <c r="D1206" s="39" t="s">
        <v>198</v>
      </c>
      <c r="E1206" s="115" t="s">
        <v>831</v>
      </c>
      <c r="F1206" s="49">
        <v>28.8</v>
      </c>
      <c r="G1206" s="141">
        <v>7.3</v>
      </c>
      <c r="H1206" s="141">
        <f t="shared" si="193"/>
        <v>12</v>
      </c>
      <c r="I1206" s="50">
        <v>6.9444444444444434E-2</v>
      </c>
      <c r="J1206" s="50">
        <f t="shared" si="195"/>
        <v>0.11805555555555555</v>
      </c>
      <c r="K1206" s="142">
        <f t="shared" si="194"/>
        <v>8.0555555555555602E-2</v>
      </c>
      <c r="L1206" s="140">
        <f>N1206-M1206</f>
        <v>6.9444444444433095E-4</v>
      </c>
      <c r="M1206" s="143">
        <v>0.51111111111111118</v>
      </c>
      <c r="N1206" s="143">
        <v>0.51180555555555551</v>
      </c>
      <c r="O1206" s="3"/>
      <c r="P1206" s="3"/>
      <c r="R1206" s="52"/>
      <c r="S1206" s="52"/>
      <c r="T1206" s="52"/>
      <c r="U1206" s="52"/>
      <c r="V1206" s="52"/>
    </row>
    <row r="1207" spans="1:22" hidden="1" outlineLevel="2">
      <c r="A1207" s="38">
        <v>117</v>
      </c>
      <c r="B1207" s="2" t="s">
        <v>28</v>
      </c>
      <c r="C1207" s="38">
        <v>3</v>
      </c>
      <c r="D1207" s="39" t="s">
        <v>198</v>
      </c>
      <c r="E1207" s="115" t="s">
        <v>831</v>
      </c>
      <c r="F1207" s="49"/>
      <c r="G1207" s="141"/>
      <c r="H1207" s="141"/>
      <c r="I1207" s="50"/>
      <c r="J1207" s="50"/>
      <c r="K1207" s="142"/>
      <c r="L1207" s="140"/>
      <c r="M1207" s="143"/>
      <c r="N1207" s="144">
        <v>0.60277777777777775</v>
      </c>
      <c r="O1207" s="3"/>
      <c r="P1207" s="3"/>
      <c r="R1207" s="52"/>
      <c r="S1207" s="52"/>
      <c r="T1207" s="52"/>
      <c r="U1207" s="52"/>
      <c r="V1207" s="52"/>
    </row>
    <row r="1208" spans="1:22" hidden="1" outlineLevel="2">
      <c r="A1208" s="38">
        <v>117</v>
      </c>
      <c r="B1208" s="2" t="s">
        <v>28</v>
      </c>
      <c r="C1208" s="38">
        <v>3</v>
      </c>
      <c r="D1208" s="39" t="s">
        <v>198</v>
      </c>
      <c r="E1208" s="115" t="s">
        <v>832</v>
      </c>
      <c r="F1208" s="49">
        <v>29.9</v>
      </c>
      <c r="G1208" s="141">
        <v>0.7</v>
      </c>
      <c r="H1208" s="141">
        <f>H1206+G1208</f>
        <v>12.7</v>
      </c>
      <c r="I1208" s="50">
        <v>6.9444444444444441E-3</v>
      </c>
      <c r="J1208" s="50">
        <f t="shared" si="195"/>
        <v>6.9444444444444441E-3</v>
      </c>
      <c r="K1208" s="142">
        <f t="shared" si="194"/>
        <v>1.0416666666666741E-2</v>
      </c>
      <c r="L1208" s="140">
        <f>N1208-M1208</f>
        <v>7.6388888888888618E-3</v>
      </c>
      <c r="M1208" s="143">
        <v>0.61319444444444449</v>
      </c>
      <c r="N1208" s="143">
        <v>0.62083333333333335</v>
      </c>
      <c r="O1208" s="3" t="s">
        <v>833</v>
      </c>
      <c r="P1208" s="3"/>
      <c r="R1208" s="52"/>
      <c r="S1208" s="52"/>
      <c r="T1208" s="52"/>
      <c r="U1208" s="52"/>
      <c r="V1208" s="52"/>
    </row>
    <row r="1209" spans="1:22" hidden="1" outlineLevel="2">
      <c r="A1209" s="38">
        <v>117</v>
      </c>
      <c r="B1209" s="2" t="s">
        <v>28</v>
      </c>
      <c r="C1209" s="38">
        <v>3</v>
      </c>
      <c r="D1209" s="39" t="s">
        <v>198</v>
      </c>
      <c r="E1209" s="115" t="s">
        <v>834</v>
      </c>
      <c r="F1209" s="49">
        <v>4.5</v>
      </c>
      <c r="G1209" s="141">
        <v>1.2</v>
      </c>
      <c r="H1209" s="141">
        <f t="shared" si="193"/>
        <v>13.899999999999999</v>
      </c>
      <c r="I1209" s="50">
        <v>1.3888888888888888E-2</v>
      </c>
      <c r="J1209" s="50">
        <f t="shared" si="195"/>
        <v>2.0833333333333332E-2</v>
      </c>
      <c r="K1209" s="142">
        <f t="shared" si="194"/>
        <v>1.4583333333333282E-2</v>
      </c>
      <c r="L1209" s="140">
        <f>N1209-M1209</f>
        <v>0</v>
      </c>
      <c r="M1209" s="143">
        <v>0.63541666666666663</v>
      </c>
      <c r="N1209" s="143">
        <v>0.63541666666666663</v>
      </c>
      <c r="O1209" s="3"/>
      <c r="P1209" s="3"/>
      <c r="R1209" s="52"/>
      <c r="S1209" s="52"/>
      <c r="T1209" s="52"/>
      <c r="U1209" s="52"/>
      <c r="V1209" s="52"/>
    </row>
    <row r="1210" spans="1:22" hidden="1" outlineLevel="2">
      <c r="A1210" s="38">
        <v>117</v>
      </c>
      <c r="B1210" s="2" t="s">
        <v>28</v>
      </c>
      <c r="C1210" s="38">
        <v>3</v>
      </c>
      <c r="D1210" s="39" t="s">
        <v>198</v>
      </c>
      <c r="E1210" s="115" t="s">
        <v>835</v>
      </c>
      <c r="F1210" s="49">
        <v>6.2</v>
      </c>
      <c r="G1210" s="141">
        <v>2.6</v>
      </c>
      <c r="H1210" s="141">
        <f t="shared" si="193"/>
        <v>16.5</v>
      </c>
      <c r="I1210" s="50">
        <v>2.7777777777777776E-2</v>
      </c>
      <c r="J1210" s="50">
        <f t="shared" si="195"/>
        <v>4.8611111111111105E-2</v>
      </c>
      <c r="K1210" s="142">
        <f t="shared" si="194"/>
        <v>2.7083333333333348E-2</v>
      </c>
      <c r="L1210" s="140"/>
      <c r="M1210" s="144">
        <v>0.66249999999999998</v>
      </c>
      <c r="N1210" s="143"/>
      <c r="O1210" s="3"/>
      <c r="P1210" s="3"/>
      <c r="R1210" s="52"/>
      <c r="S1210" s="52"/>
      <c r="T1210" s="52"/>
      <c r="U1210" s="52"/>
      <c r="V1210" s="52"/>
    </row>
    <row r="1211" spans="1:22" hidden="1" outlineLevel="2">
      <c r="A1211" s="38">
        <v>117</v>
      </c>
      <c r="B1211" s="2" t="s">
        <v>28</v>
      </c>
      <c r="C1211" s="38">
        <v>3</v>
      </c>
      <c r="D1211" s="39" t="s">
        <v>198</v>
      </c>
      <c r="E1211" s="40" t="s">
        <v>1501</v>
      </c>
      <c r="F1211" s="113"/>
      <c r="G1211" s="42" t="s">
        <v>813</v>
      </c>
      <c r="H1211" s="42"/>
      <c r="I1211" s="43"/>
      <c r="J1211" s="43"/>
      <c r="K1211" s="44"/>
      <c r="L1211" s="43"/>
      <c r="M1211" s="44"/>
      <c r="N1211" s="56"/>
      <c r="O1211" s="46"/>
      <c r="P1211" s="46"/>
      <c r="R1211" s="54"/>
      <c r="S1211" s="54"/>
      <c r="T1211" s="54"/>
      <c r="U1211" s="54"/>
      <c r="V1211" s="54"/>
    </row>
    <row r="1212" spans="1:22" hidden="1" outlineLevel="1" collapsed="1">
      <c r="A1212" s="148" t="s">
        <v>2241</v>
      </c>
      <c r="B1212" s="149"/>
      <c r="C1212" s="150">
        <v>3</v>
      </c>
      <c r="D1212" s="151" t="s">
        <v>2242</v>
      </c>
      <c r="E1212" s="152" t="s">
        <v>836</v>
      </c>
      <c r="F1212" s="169" t="s">
        <v>2578</v>
      </c>
      <c r="G1212" s="154">
        <f>SUBTOTAL(9,G1201:G1211)</f>
        <v>16.5</v>
      </c>
      <c r="H1212" s="154"/>
      <c r="I1212" s="156">
        <f>SUBTOTAL(9,I1203:I1210)</f>
        <v>0.16666666666666669</v>
      </c>
      <c r="J1212" s="156"/>
      <c r="K1212" s="157">
        <f>SUBTOTAL(9,K1203:K1210)</f>
        <v>0.1750000000000001</v>
      </c>
      <c r="L1212" s="157">
        <f>SUBTOTAL(9,L1203:L1210)</f>
        <v>1.4583333333333226E-2</v>
      </c>
      <c r="M1212" s="157">
        <f>(N1206-N1203)+(M1210-N1207)</f>
        <v>0.18958333333333333</v>
      </c>
      <c r="N1212" s="158" t="s">
        <v>552</v>
      </c>
      <c r="O1212" s="149" t="s">
        <v>777</v>
      </c>
      <c r="P1212" s="149"/>
      <c r="R1212" s="55">
        <f>SUM(R1201:R1211)</f>
        <v>1699</v>
      </c>
      <c r="S1212" s="55">
        <f>SUM(S1201:S1211)</f>
        <v>0</v>
      </c>
      <c r="T1212" s="55">
        <f>SUM(T1201:T1211)</f>
        <v>0</v>
      </c>
      <c r="U1212" s="55">
        <f>SUM(U1201:U1211)</f>
        <v>0</v>
      </c>
      <c r="V1212" s="55">
        <f>SUM(V1201:V1211)</f>
        <v>1699</v>
      </c>
    </row>
    <row r="1213" spans="1:22" hidden="1" outlineLevel="2">
      <c r="A1213" s="38">
        <v>118</v>
      </c>
      <c r="B1213" s="2" t="s">
        <v>28</v>
      </c>
      <c r="C1213" s="38">
        <v>4</v>
      </c>
      <c r="D1213" s="39" t="s">
        <v>199</v>
      </c>
      <c r="E1213" s="117" t="s">
        <v>2084</v>
      </c>
      <c r="F1213" s="111"/>
      <c r="G1213" s="58"/>
      <c r="H1213" s="58"/>
      <c r="I1213" s="59"/>
      <c r="J1213" s="59"/>
      <c r="K1213" s="60"/>
      <c r="L1213" s="61"/>
      <c r="M1213" s="60"/>
      <c r="N1213" s="60"/>
      <c r="O1213" s="62"/>
      <c r="P1213" s="62"/>
      <c r="R1213" s="47"/>
      <c r="S1213" s="47"/>
      <c r="T1213" s="47"/>
      <c r="U1213" s="47"/>
      <c r="V1213" s="47"/>
    </row>
    <row r="1214" spans="1:22" hidden="1" outlineLevel="2">
      <c r="A1214" s="38">
        <v>118</v>
      </c>
      <c r="B1214" s="2" t="s">
        <v>28</v>
      </c>
      <c r="C1214" s="38">
        <v>4</v>
      </c>
      <c r="D1214" s="39" t="s">
        <v>199</v>
      </c>
      <c r="E1214" s="118" t="s">
        <v>2083</v>
      </c>
      <c r="F1214" s="112"/>
      <c r="G1214" s="63"/>
      <c r="H1214" s="63"/>
      <c r="I1214" s="64"/>
      <c r="J1214" s="64"/>
      <c r="K1214" s="65"/>
      <c r="L1214" s="66"/>
      <c r="M1214" s="65"/>
      <c r="N1214" s="65"/>
      <c r="O1214" s="67"/>
      <c r="P1214" s="67"/>
      <c r="R1214" s="52">
        <v>1402</v>
      </c>
      <c r="S1214" s="52"/>
      <c r="T1214" s="52"/>
      <c r="U1214" s="52"/>
      <c r="V1214" s="52">
        <f>SUM(R1214:U1214)</f>
        <v>1402</v>
      </c>
    </row>
    <row r="1215" spans="1:22" hidden="1" outlineLevel="2">
      <c r="A1215" s="38">
        <v>118</v>
      </c>
      <c r="B1215" s="2" t="s">
        <v>28</v>
      </c>
      <c r="C1215" s="38">
        <v>4</v>
      </c>
      <c r="D1215" s="39" t="s">
        <v>199</v>
      </c>
      <c r="E1215" s="115" t="s">
        <v>835</v>
      </c>
      <c r="F1215" s="49">
        <v>6.2</v>
      </c>
      <c r="G1215" s="141"/>
      <c r="H1215" s="141">
        <v>0</v>
      </c>
      <c r="I1215" s="50"/>
      <c r="J1215" s="50">
        <v>0</v>
      </c>
      <c r="K1215" s="142"/>
      <c r="L1215" s="140"/>
      <c r="M1215" s="143"/>
      <c r="N1215" s="144">
        <v>0.35416666666666669</v>
      </c>
      <c r="O1215" s="3"/>
      <c r="P1215" s="3"/>
      <c r="R1215" s="52"/>
      <c r="S1215" s="52"/>
      <c r="T1215" s="52"/>
      <c r="U1215" s="52"/>
      <c r="V1215" s="52"/>
    </row>
    <row r="1216" spans="1:22" hidden="1" outlineLevel="2">
      <c r="A1216" s="38">
        <v>118</v>
      </c>
      <c r="B1216" s="2" t="s">
        <v>28</v>
      </c>
      <c r="C1216" s="38">
        <v>4</v>
      </c>
      <c r="D1216" s="39" t="s">
        <v>199</v>
      </c>
      <c r="E1216" s="115" t="s">
        <v>844</v>
      </c>
      <c r="F1216" s="49">
        <v>5</v>
      </c>
      <c r="G1216" s="141">
        <v>1.3</v>
      </c>
      <c r="H1216" s="141">
        <f>H1215+G1216</f>
        <v>1.3</v>
      </c>
      <c r="I1216" s="50">
        <v>1.3888888888888888E-2</v>
      </c>
      <c r="J1216" s="50">
        <f>J1215+I1216</f>
        <v>1.3888888888888888E-2</v>
      </c>
      <c r="K1216" s="142">
        <f>M1216-N1215</f>
        <v>1.9444444444444431E-2</v>
      </c>
      <c r="L1216" s="140">
        <f>N1216-M1216</f>
        <v>4.8611111111111494E-3</v>
      </c>
      <c r="M1216" s="143">
        <v>0.37361111111111112</v>
      </c>
      <c r="N1216" s="143">
        <v>0.37847222222222227</v>
      </c>
      <c r="O1216" s="3"/>
      <c r="P1216" s="3"/>
      <c r="R1216" s="52"/>
      <c r="S1216" s="52"/>
      <c r="T1216" s="52"/>
      <c r="U1216" s="52"/>
      <c r="V1216" s="52"/>
    </row>
    <row r="1217" spans="1:22" hidden="1" outlineLevel="2">
      <c r="A1217" s="38">
        <v>118</v>
      </c>
      <c r="B1217" s="2" t="s">
        <v>28</v>
      </c>
      <c r="C1217" s="38">
        <v>4</v>
      </c>
      <c r="D1217" s="39" t="s">
        <v>199</v>
      </c>
      <c r="E1217" s="115" t="s">
        <v>1356</v>
      </c>
      <c r="F1217" s="49">
        <v>4.3</v>
      </c>
      <c r="G1217" s="141">
        <v>4.5</v>
      </c>
      <c r="H1217" s="141">
        <f>H1216+G1217</f>
        <v>5.8</v>
      </c>
      <c r="I1217" s="50">
        <v>5.5555555555555552E-2</v>
      </c>
      <c r="J1217" s="50">
        <f>J1216+I1217</f>
        <v>6.9444444444444448E-2</v>
      </c>
      <c r="K1217" s="142">
        <f>M1217-N1216</f>
        <v>4.166666666666663E-2</v>
      </c>
      <c r="L1217" s="140"/>
      <c r="M1217" s="144">
        <v>0.4201388888888889</v>
      </c>
      <c r="N1217" s="143"/>
      <c r="O1217" s="48" t="s">
        <v>845</v>
      </c>
      <c r="P1217" s="48"/>
      <c r="R1217" s="52"/>
      <c r="S1217" s="52"/>
      <c r="T1217" s="52"/>
      <c r="U1217" s="52"/>
      <c r="V1217" s="52"/>
    </row>
    <row r="1218" spans="1:22" hidden="1" outlineLevel="2">
      <c r="A1218" s="38">
        <v>118</v>
      </c>
      <c r="B1218" s="2" t="s">
        <v>28</v>
      </c>
      <c r="C1218" s="38">
        <v>4</v>
      </c>
      <c r="D1218" s="39" t="s">
        <v>199</v>
      </c>
      <c r="E1218" s="115" t="s">
        <v>846</v>
      </c>
      <c r="F1218" s="49"/>
      <c r="G1218" s="141"/>
      <c r="H1218" s="141"/>
      <c r="I1218" s="50"/>
      <c r="J1218" s="50"/>
      <c r="K1218" s="142"/>
      <c r="L1218" s="140"/>
      <c r="M1218" s="143"/>
      <c r="N1218" s="143"/>
      <c r="O1218" s="3"/>
      <c r="P1218" s="3"/>
      <c r="R1218" s="52"/>
      <c r="S1218" s="52"/>
      <c r="T1218" s="52"/>
      <c r="U1218" s="52"/>
      <c r="V1218" s="52"/>
    </row>
    <row r="1219" spans="1:22" hidden="1" outlineLevel="2">
      <c r="A1219" s="38">
        <v>118</v>
      </c>
      <c r="B1219" s="2" t="s">
        <v>28</v>
      </c>
      <c r="C1219" s="38">
        <v>4</v>
      </c>
      <c r="D1219" s="39" t="s">
        <v>199</v>
      </c>
      <c r="E1219" s="40" t="s">
        <v>1504</v>
      </c>
      <c r="F1219" s="113"/>
      <c r="G1219" s="42" t="s">
        <v>813</v>
      </c>
      <c r="H1219" s="42"/>
      <c r="I1219" s="43"/>
      <c r="J1219" s="43"/>
      <c r="K1219" s="44"/>
      <c r="L1219" s="43"/>
      <c r="M1219" s="44"/>
      <c r="N1219" s="56"/>
      <c r="O1219" s="46"/>
      <c r="P1219" s="46"/>
      <c r="R1219" s="54"/>
      <c r="S1219" s="54"/>
      <c r="T1219" s="54"/>
      <c r="U1219" s="54"/>
      <c r="V1219" s="54"/>
    </row>
    <row r="1220" spans="1:22" hidden="1" outlineLevel="1" collapsed="1">
      <c r="A1220" s="148" t="s">
        <v>2245</v>
      </c>
      <c r="B1220" s="149"/>
      <c r="C1220" s="150">
        <v>4</v>
      </c>
      <c r="D1220" s="151" t="s">
        <v>2246</v>
      </c>
      <c r="E1220" s="152" t="s">
        <v>847</v>
      </c>
      <c r="F1220" s="169" t="s">
        <v>2577</v>
      </c>
      <c r="G1220" s="154">
        <f>SUBTOTAL(9,G1215:G1217)</f>
        <v>5.8</v>
      </c>
      <c r="H1220" s="154"/>
      <c r="I1220" s="156">
        <f>SUBTOTAL(9,I1215:I1217)</f>
        <v>6.9444444444444448E-2</v>
      </c>
      <c r="J1220" s="156"/>
      <c r="K1220" s="157">
        <f>SUBTOTAL(9,K1215:K1217)</f>
        <v>6.1111111111111061E-2</v>
      </c>
      <c r="L1220" s="157">
        <f>SUBTOTAL(9,L1215:L1218)</f>
        <v>4.8611111111111494E-3</v>
      </c>
      <c r="M1220" s="157">
        <f>M1217-N1215</f>
        <v>6.597222222222221E-2</v>
      </c>
      <c r="N1220" s="158" t="s">
        <v>552</v>
      </c>
      <c r="O1220" s="149" t="s">
        <v>848</v>
      </c>
      <c r="P1220" s="149"/>
      <c r="R1220" s="55">
        <f>SUM(R1213:R1219)</f>
        <v>1402</v>
      </c>
      <c r="S1220" s="55">
        <f>SUM(S1213:S1219)</f>
        <v>0</v>
      </c>
      <c r="T1220" s="55">
        <f>SUM(T1213:T1219)</f>
        <v>0</v>
      </c>
      <c r="U1220" s="55">
        <f>SUM(U1213:U1219)</f>
        <v>0</v>
      </c>
      <c r="V1220" s="55">
        <f>SUM(V1213:V1219)</f>
        <v>1402</v>
      </c>
    </row>
    <row r="1221" spans="1:22" hidden="1" outlineLevel="2">
      <c r="A1221" s="38">
        <v>119</v>
      </c>
      <c r="B1221" s="2" t="s">
        <v>28</v>
      </c>
      <c r="C1221" s="38">
        <v>5</v>
      </c>
      <c r="D1221" s="39" t="s">
        <v>200</v>
      </c>
      <c r="E1221" s="117" t="s">
        <v>852</v>
      </c>
      <c r="F1221" s="111"/>
      <c r="G1221" s="58"/>
      <c r="H1221" s="58"/>
      <c r="I1221" s="59"/>
      <c r="J1221" s="59"/>
      <c r="K1221" s="60"/>
      <c r="L1221" s="61"/>
      <c r="M1221" s="60"/>
      <c r="N1221" s="60"/>
      <c r="O1221" s="62"/>
      <c r="P1221" s="62"/>
      <c r="R1221" s="47"/>
      <c r="S1221" s="47"/>
      <c r="T1221" s="47"/>
      <c r="U1221" s="47"/>
      <c r="V1221" s="47"/>
    </row>
    <row r="1222" spans="1:22" hidden="1" outlineLevel="2">
      <c r="A1222" s="38">
        <v>119</v>
      </c>
      <c r="B1222" s="2" t="s">
        <v>28</v>
      </c>
      <c r="C1222" s="38">
        <v>5</v>
      </c>
      <c r="D1222" s="39" t="s">
        <v>200</v>
      </c>
      <c r="E1222" s="118" t="s">
        <v>853</v>
      </c>
      <c r="F1222" s="112"/>
      <c r="G1222" s="63"/>
      <c r="H1222" s="63"/>
      <c r="I1222" s="64"/>
      <c r="J1222" s="64"/>
      <c r="K1222" s="65"/>
      <c r="L1222" s="66"/>
      <c r="M1222" s="65"/>
      <c r="N1222" s="65"/>
      <c r="O1222" s="67"/>
      <c r="P1222" s="67"/>
      <c r="R1222" s="52">
        <v>1632</v>
      </c>
      <c r="S1222" s="52">
        <v>270</v>
      </c>
      <c r="T1222" s="52"/>
      <c r="U1222" s="52"/>
      <c r="V1222" s="52">
        <f>SUM(R1222:U1222)</f>
        <v>1902</v>
      </c>
    </row>
    <row r="1223" spans="1:22" hidden="1" outlineLevel="2">
      <c r="A1223" s="38">
        <v>119</v>
      </c>
      <c r="B1223" s="2" t="s">
        <v>28</v>
      </c>
      <c r="C1223" s="38">
        <v>5</v>
      </c>
      <c r="D1223" s="39" t="s">
        <v>200</v>
      </c>
      <c r="E1223" s="115" t="s">
        <v>854</v>
      </c>
      <c r="F1223" s="49">
        <v>42.6</v>
      </c>
      <c r="G1223" s="141"/>
      <c r="H1223" s="141">
        <v>0</v>
      </c>
      <c r="I1223" s="50"/>
      <c r="J1223" s="50">
        <v>0</v>
      </c>
      <c r="K1223" s="142"/>
      <c r="L1223" s="140"/>
      <c r="M1223" s="143"/>
      <c r="N1223" s="144">
        <v>0.39444444444444443</v>
      </c>
      <c r="O1223" s="3"/>
      <c r="P1223" s="3"/>
      <c r="R1223" s="52"/>
      <c r="S1223" s="52"/>
      <c r="T1223" s="52"/>
      <c r="U1223" s="52"/>
      <c r="V1223" s="52"/>
    </row>
    <row r="1224" spans="1:22" hidden="1" outlineLevel="2">
      <c r="A1224" s="38">
        <v>119</v>
      </c>
      <c r="B1224" s="2" t="s">
        <v>28</v>
      </c>
      <c r="C1224" s="38">
        <v>5</v>
      </c>
      <c r="D1224" s="39" t="s">
        <v>200</v>
      </c>
      <c r="E1224" s="115" t="s">
        <v>855</v>
      </c>
      <c r="F1224" s="49">
        <v>37</v>
      </c>
      <c r="G1224" s="141">
        <v>1.2</v>
      </c>
      <c r="H1224" s="141">
        <f>H1223+G1224</f>
        <v>1.2</v>
      </c>
      <c r="I1224" s="50">
        <v>1.3888888888888888E-2</v>
      </c>
      <c r="J1224" s="50">
        <f>J1223+I1224</f>
        <v>1.3888888888888888E-2</v>
      </c>
      <c r="K1224" s="142">
        <f>M1224-N1223</f>
        <v>2.3611111111111138E-2</v>
      </c>
      <c r="L1224" s="140">
        <f>N1224-M1224</f>
        <v>2.0833333333333259E-3</v>
      </c>
      <c r="M1224" s="143">
        <v>0.41805555555555557</v>
      </c>
      <c r="N1224" s="143">
        <v>0.4201388888888889</v>
      </c>
      <c r="O1224" s="3"/>
      <c r="P1224" s="3"/>
      <c r="R1224" s="52"/>
      <c r="S1224" s="52"/>
      <c r="T1224" s="52"/>
      <c r="U1224" s="52"/>
      <c r="V1224" s="52"/>
    </row>
    <row r="1225" spans="1:22" hidden="1" outlineLevel="2">
      <c r="A1225" s="38">
        <v>119</v>
      </c>
      <c r="B1225" s="2" t="s">
        <v>28</v>
      </c>
      <c r="C1225" s="38">
        <v>5</v>
      </c>
      <c r="D1225" s="39" t="s">
        <v>200</v>
      </c>
      <c r="E1225" s="115" t="s">
        <v>856</v>
      </c>
      <c r="F1225" s="49">
        <v>32.200000000000003</v>
      </c>
      <c r="G1225" s="141">
        <v>0.2</v>
      </c>
      <c r="H1225" s="141">
        <f>H1224+G1225</f>
        <v>1.4</v>
      </c>
      <c r="I1225" s="50">
        <v>3.472222222222222E-3</v>
      </c>
      <c r="J1225" s="50">
        <f>J1224+I1225</f>
        <v>1.7361111111111112E-2</v>
      </c>
      <c r="K1225" s="142">
        <f>M1225-N1224</f>
        <v>1.388888888888884E-3</v>
      </c>
      <c r="L1225" s="140">
        <f>N1225-M1225</f>
        <v>0</v>
      </c>
      <c r="M1225" s="143">
        <v>0.42152777777777778</v>
      </c>
      <c r="N1225" s="143">
        <v>0.42152777777777778</v>
      </c>
      <c r="O1225" s="3"/>
      <c r="P1225" s="3"/>
      <c r="R1225" s="52"/>
      <c r="S1225" s="52"/>
      <c r="T1225" s="52"/>
      <c r="U1225" s="52"/>
      <c r="V1225" s="52"/>
    </row>
    <row r="1226" spans="1:22" hidden="1" outlineLevel="2">
      <c r="A1226" s="38">
        <v>119</v>
      </c>
      <c r="B1226" s="2" t="s">
        <v>28</v>
      </c>
      <c r="C1226" s="38">
        <v>5</v>
      </c>
      <c r="D1226" s="39" t="s">
        <v>200</v>
      </c>
      <c r="E1226" s="115" t="s">
        <v>857</v>
      </c>
      <c r="F1226" s="49">
        <v>39.799999999999997</v>
      </c>
      <c r="G1226" s="141">
        <v>2.7</v>
      </c>
      <c r="H1226" s="141">
        <f>H1225+G1226</f>
        <v>4.0999999999999996</v>
      </c>
      <c r="I1226" s="50">
        <v>3.4722222222222224E-2</v>
      </c>
      <c r="J1226" s="50">
        <f>J1225+I1226</f>
        <v>5.2083333333333336E-2</v>
      </c>
      <c r="K1226" s="142">
        <f>M1226-N1225</f>
        <v>2.8472222222222232E-2</v>
      </c>
      <c r="L1226" s="140">
        <f>N1226-M1226</f>
        <v>6.9444444444444198E-3</v>
      </c>
      <c r="M1226" s="143">
        <v>0.45</v>
      </c>
      <c r="N1226" s="143">
        <v>0.45694444444444443</v>
      </c>
      <c r="O1226" s="3" t="s">
        <v>858</v>
      </c>
      <c r="P1226" s="3"/>
      <c r="R1226" s="52"/>
      <c r="S1226" s="52"/>
      <c r="T1226" s="52"/>
      <c r="U1226" s="52"/>
      <c r="V1226" s="52"/>
    </row>
    <row r="1227" spans="1:22" hidden="1" outlineLevel="2">
      <c r="A1227" s="38">
        <v>119</v>
      </c>
      <c r="B1227" s="2" t="s">
        <v>28</v>
      </c>
      <c r="C1227" s="38">
        <v>5</v>
      </c>
      <c r="D1227" s="39" t="s">
        <v>200</v>
      </c>
      <c r="E1227" s="115" t="s">
        <v>859</v>
      </c>
      <c r="F1227" s="49">
        <v>10.6</v>
      </c>
      <c r="G1227" s="141">
        <v>3.8</v>
      </c>
      <c r="H1227" s="141">
        <f>H1226+G1227</f>
        <v>7.8999999999999995</v>
      </c>
      <c r="I1227" s="50">
        <v>4.8611111111111112E-2</v>
      </c>
      <c r="J1227" s="50">
        <f>J1226+I1227</f>
        <v>0.10069444444444445</v>
      </c>
      <c r="K1227" s="142">
        <f>M1227-N1226</f>
        <v>3.9583333333333304E-2</v>
      </c>
      <c r="L1227" s="140"/>
      <c r="M1227" s="144">
        <v>0.49652777777777773</v>
      </c>
      <c r="N1227" s="143"/>
      <c r="O1227" s="3"/>
      <c r="P1227" s="3"/>
      <c r="R1227" s="52"/>
      <c r="S1227" s="52"/>
      <c r="T1227" s="52"/>
      <c r="U1227" s="52"/>
      <c r="V1227" s="52"/>
    </row>
    <row r="1228" spans="1:22" hidden="1" outlineLevel="2">
      <c r="A1228" s="38">
        <v>119</v>
      </c>
      <c r="B1228" s="2" t="s">
        <v>28</v>
      </c>
      <c r="C1228" s="38">
        <v>5</v>
      </c>
      <c r="D1228" s="39" t="s">
        <v>200</v>
      </c>
      <c r="E1228" s="40" t="s">
        <v>1505</v>
      </c>
      <c r="F1228" s="113"/>
      <c r="G1228" s="42" t="s">
        <v>813</v>
      </c>
      <c r="H1228" s="42"/>
      <c r="I1228" s="43"/>
      <c r="J1228" s="43"/>
      <c r="K1228" s="44"/>
      <c r="L1228" s="43"/>
      <c r="M1228" s="44"/>
      <c r="N1228" s="56"/>
      <c r="O1228" s="46"/>
      <c r="P1228" s="46"/>
      <c r="R1228" s="54"/>
      <c r="S1228" s="54"/>
      <c r="T1228" s="54"/>
      <c r="U1228" s="54"/>
      <c r="V1228" s="54"/>
    </row>
    <row r="1229" spans="1:22" hidden="1" outlineLevel="1" collapsed="1">
      <c r="A1229" s="148" t="s">
        <v>2249</v>
      </c>
      <c r="B1229" s="149"/>
      <c r="C1229" s="150">
        <v>5</v>
      </c>
      <c r="D1229" s="151" t="s">
        <v>2250</v>
      </c>
      <c r="E1229" s="152" t="s">
        <v>2251</v>
      </c>
      <c r="F1229" s="169" t="s">
        <v>2565</v>
      </c>
      <c r="G1229" s="154">
        <f>SUBTOTAL(9,G1221:G1228)</f>
        <v>7.8999999999999995</v>
      </c>
      <c r="H1229" s="154"/>
      <c r="I1229" s="156">
        <f>SUBTOTAL(9,I1223:I1227)</f>
        <v>0.10069444444444445</v>
      </c>
      <c r="J1229" s="156"/>
      <c r="K1229" s="157">
        <f>SUBTOTAL(9,K1223:K1227)</f>
        <v>9.3055555555555558E-2</v>
      </c>
      <c r="L1229" s="157">
        <f>SUBTOTAL(9,L1223:L1227)</f>
        <v>9.0277777777777457E-3</v>
      </c>
      <c r="M1229" s="157">
        <f>M1227-N1223</f>
        <v>0.1020833333333333</v>
      </c>
      <c r="N1229" s="158" t="s">
        <v>552</v>
      </c>
      <c r="O1229" s="149" t="s">
        <v>848</v>
      </c>
      <c r="P1229" s="149"/>
      <c r="R1229" s="55">
        <f>SUM(R1221:R1228)</f>
        <v>1632</v>
      </c>
      <c r="S1229" s="55">
        <f>SUM(S1221:S1228)</f>
        <v>270</v>
      </c>
      <c r="T1229" s="55">
        <f>SUM(T1221:T1228)</f>
        <v>0</v>
      </c>
      <c r="U1229" s="55">
        <f>SUM(U1221:U1228)</f>
        <v>0</v>
      </c>
      <c r="V1229" s="55">
        <f>SUM(V1221:V1228)</f>
        <v>1902</v>
      </c>
    </row>
    <row r="1230" spans="1:22" hidden="1" outlineLevel="2">
      <c r="A1230" s="38">
        <v>120</v>
      </c>
      <c r="B1230" s="2" t="s">
        <v>28</v>
      </c>
      <c r="C1230" s="38">
        <v>6</v>
      </c>
      <c r="D1230" s="39" t="s">
        <v>202</v>
      </c>
      <c r="E1230" s="40" t="s">
        <v>1506</v>
      </c>
      <c r="F1230" s="111"/>
      <c r="G1230" s="58"/>
      <c r="H1230" s="58"/>
      <c r="I1230" s="59"/>
      <c r="J1230" s="59"/>
      <c r="K1230" s="60"/>
      <c r="L1230" s="61"/>
      <c r="M1230" s="60"/>
      <c r="N1230" s="60"/>
      <c r="O1230" s="62"/>
      <c r="P1230" s="62"/>
      <c r="R1230" s="47"/>
      <c r="S1230" s="47"/>
      <c r="T1230" s="47"/>
      <c r="U1230" s="47"/>
      <c r="V1230" s="47"/>
    </row>
    <row r="1231" spans="1:22" hidden="1" outlineLevel="2">
      <c r="A1231" s="38">
        <v>120</v>
      </c>
      <c r="B1231" s="2" t="s">
        <v>28</v>
      </c>
      <c r="C1231" s="38">
        <v>6</v>
      </c>
      <c r="D1231" s="39" t="s">
        <v>202</v>
      </c>
      <c r="E1231" s="115" t="s">
        <v>859</v>
      </c>
      <c r="F1231" s="49">
        <v>10.6</v>
      </c>
      <c r="G1231" s="141"/>
      <c r="H1231" s="141">
        <v>0</v>
      </c>
      <c r="I1231" s="50"/>
      <c r="J1231" s="50">
        <v>0</v>
      </c>
      <c r="K1231" s="142"/>
      <c r="L1231" s="140"/>
      <c r="M1231" s="143"/>
      <c r="N1231" s="144">
        <v>0.50347222222222221</v>
      </c>
      <c r="O1231" s="3"/>
      <c r="P1231" s="3"/>
      <c r="R1231" s="52"/>
      <c r="S1231" s="52"/>
      <c r="T1231" s="52"/>
      <c r="U1231" s="52"/>
      <c r="V1231" s="52"/>
    </row>
    <row r="1232" spans="1:22" hidden="1" outlineLevel="2">
      <c r="A1232" s="38">
        <v>120</v>
      </c>
      <c r="B1232" s="2" t="s">
        <v>28</v>
      </c>
      <c r="C1232" s="38">
        <v>6</v>
      </c>
      <c r="D1232" s="39" t="s">
        <v>202</v>
      </c>
      <c r="E1232" s="115" t="s">
        <v>861</v>
      </c>
      <c r="F1232" s="49">
        <v>40.700000000000003</v>
      </c>
      <c r="G1232" s="141">
        <v>1.4</v>
      </c>
      <c r="H1232" s="141">
        <f>H1231+G1232</f>
        <v>1.4</v>
      </c>
      <c r="I1232" s="50">
        <v>1.7361111111111112E-2</v>
      </c>
      <c r="J1232" s="50">
        <f>J1231+I1232</f>
        <v>1.7361111111111112E-2</v>
      </c>
      <c r="K1232" s="142">
        <f>M1232-N1231</f>
        <v>1.736111111111116E-2</v>
      </c>
      <c r="L1232" s="140">
        <f>N1232-M1232</f>
        <v>0</v>
      </c>
      <c r="M1232" s="143">
        <v>0.52083333333333337</v>
      </c>
      <c r="N1232" s="143">
        <v>0.52083333333333337</v>
      </c>
      <c r="O1232" s="3"/>
      <c r="P1232" s="3"/>
      <c r="R1232" s="52"/>
      <c r="S1232" s="52"/>
      <c r="T1232" s="52"/>
      <c r="U1232" s="52"/>
      <c r="V1232" s="52"/>
    </row>
    <row r="1233" spans="1:22" hidden="1" outlineLevel="2">
      <c r="A1233" s="38">
        <v>120</v>
      </c>
      <c r="B1233" s="2" t="s">
        <v>28</v>
      </c>
      <c r="C1233" s="38">
        <v>6</v>
      </c>
      <c r="D1233" s="39" t="s">
        <v>202</v>
      </c>
      <c r="E1233" s="115" t="s">
        <v>862</v>
      </c>
      <c r="F1233" s="49">
        <v>12.5</v>
      </c>
      <c r="G1233" s="141">
        <v>6.3</v>
      </c>
      <c r="H1233" s="141">
        <f>H1232+G1233</f>
        <v>7.6999999999999993</v>
      </c>
      <c r="I1233" s="50">
        <v>7.2916666666666671E-2</v>
      </c>
      <c r="J1233" s="50">
        <f>J1232+I1233</f>
        <v>9.027777777777779E-2</v>
      </c>
      <c r="K1233" s="142">
        <f>M1233-N1232</f>
        <v>7.638888888888884E-2</v>
      </c>
      <c r="L1233" s="140">
        <f>N1233-M1233</f>
        <v>5.5555555555555358E-3</v>
      </c>
      <c r="M1233" s="143">
        <v>0.59722222222222221</v>
      </c>
      <c r="N1233" s="143">
        <v>0.60277777777777775</v>
      </c>
      <c r="O1233" s="3" t="s">
        <v>833</v>
      </c>
      <c r="P1233" s="3"/>
      <c r="R1233" s="52"/>
      <c r="S1233" s="52"/>
      <c r="T1233" s="52"/>
      <c r="U1233" s="52"/>
      <c r="V1233" s="52"/>
    </row>
    <row r="1234" spans="1:22" hidden="1" outlineLevel="2">
      <c r="A1234" s="38">
        <v>120</v>
      </c>
      <c r="B1234" s="2" t="s">
        <v>28</v>
      </c>
      <c r="C1234" s="38">
        <v>6</v>
      </c>
      <c r="D1234" s="39" t="s">
        <v>202</v>
      </c>
      <c r="E1234" s="115" t="s">
        <v>863</v>
      </c>
      <c r="F1234" s="49">
        <v>7.4</v>
      </c>
      <c r="G1234" s="141">
        <v>0.9</v>
      </c>
      <c r="H1234" s="141">
        <f>H1233+G1234</f>
        <v>8.6</v>
      </c>
      <c r="I1234" s="50">
        <v>1.0416666666666666E-2</v>
      </c>
      <c r="J1234" s="50">
        <f>J1233+I1234</f>
        <v>0.10069444444444446</v>
      </c>
      <c r="K1234" s="142">
        <f>M1234-N1233</f>
        <v>1.1805555555555625E-2</v>
      </c>
      <c r="L1234" s="140"/>
      <c r="M1234" s="144">
        <v>0.61458333333333337</v>
      </c>
      <c r="N1234" s="143"/>
      <c r="O1234" s="3"/>
      <c r="P1234" s="3"/>
      <c r="R1234" s="52"/>
      <c r="S1234" s="52"/>
      <c r="T1234" s="52"/>
      <c r="U1234" s="52"/>
      <c r="V1234" s="52"/>
    </row>
    <row r="1235" spans="1:22" hidden="1" outlineLevel="2">
      <c r="A1235" s="38">
        <v>120</v>
      </c>
      <c r="B1235" s="2" t="s">
        <v>28</v>
      </c>
      <c r="C1235" s="38">
        <v>6</v>
      </c>
      <c r="D1235" s="39" t="s">
        <v>202</v>
      </c>
      <c r="E1235" s="117" t="s">
        <v>864</v>
      </c>
      <c r="F1235" s="111"/>
      <c r="G1235" s="58"/>
      <c r="H1235" s="58"/>
      <c r="I1235" s="59"/>
      <c r="J1235" s="59"/>
      <c r="K1235" s="60"/>
      <c r="L1235" s="61"/>
      <c r="M1235" s="60"/>
      <c r="N1235" s="60"/>
      <c r="O1235" s="62"/>
      <c r="P1235" s="62"/>
      <c r="R1235" s="52">
        <v>1768</v>
      </c>
      <c r="S1235" s="52"/>
      <c r="T1235" s="52"/>
      <c r="U1235" s="52"/>
      <c r="V1235" s="52">
        <f>SUM(R1235:U1235)</f>
        <v>1768</v>
      </c>
    </row>
    <row r="1236" spans="1:22" hidden="1" outlineLevel="2">
      <c r="A1236" s="38">
        <v>120</v>
      </c>
      <c r="B1236" s="2" t="s">
        <v>28</v>
      </c>
      <c r="C1236" s="38">
        <v>6</v>
      </c>
      <c r="D1236" s="39" t="s">
        <v>202</v>
      </c>
      <c r="E1236" s="118" t="s">
        <v>865</v>
      </c>
      <c r="F1236" s="112"/>
      <c r="G1236" s="63"/>
      <c r="H1236" s="63"/>
      <c r="I1236" s="64"/>
      <c r="J1236" s="64"/>
      <c r="K1236" s="65"/>
      <c r="L1236" s="66"/>
      <c r="M1236" s="65"/>
      <c r="N1236" s="65"/>
      <c r="O1236" s="67"/>
      <c r="P1236" s="67"/>
      <c r="R1236" s="54"/>
      <c r="S1236" s="54"/>
      <c r="T1236" s="54"/>
      <c r="U1236" s="54"/>
      <c r="V1236" s="54"/>
    </row>
    <row r="1237" spans="1:22" hidden="1" outlineLevel="1" collapsed="1">
      <c r="A1237" s="148" t="s">
        <v>2252</v>
      </c>
      <c r="B1237" s="149"/>
      <c r="C1237" s="150">
        <v>6</v>
      </c>
      <c r="D1237" s="151" t="s">
        <v>2253</v>
      </c>
      <c r="E1237" s="152" t="s">
        <v>2251</v>
      </c>
      <c r="F1237" s="169" t="s">
        <v>2576</v>
      </c>
      <c r="G1237" s="154">
        <f>SUBTOTAL(9,G1230:G1236)</f>
        <v>8.6</v>
      </c>
      <c r="H1237" s="154"/>
      <c r="I1237" s="156">
        <f>SUBTOTAL(9,I1230:I1235)</f>
        <v>0.10069444444444446</v>
      </c>
      <c r="J1237" s="156"/>
      <c r="K1237" s="157">
        <f>SUBTOTAL(9,K1230:K1235)</f>
        <v>0.10555555555555562</v>
      </c>
      <c r="L1237" s="157">
        <f>SUBTOTAL(9,L1230:L1235)</f>
        <v>5.5555555555555358E-3</v>
      </c>
      <c r="M1237" s="157">
        <f>M1234-N1231</f>
        <v>0.11111111111111116</v>
      </c>
      <c r="N1237" s="158" t="s">
        <v>552</v>
      </c>
      <c r="O1237" s="149" t="s">
        <v>848</v>
      </c>
      <c r="P1237" s="149"/>
      <c r="R1237" s="55">
        <f>SUM(R1230:R1236)</f>
        <v>1768</v>
      </c>
      <c r="S1237" s="55">
        <f>SUM(S1230:S1236)</f>
        <v>0</v>
      </c>
      <c r="T1237" s="55">
        <f>SUM(T1230:T1236)</f>
        <v>0</v>
      </c>
      <c r="U1237" s="55">
        <f>SUM(U1230:U1236)</f>
        <v>0</v>
      </c>
      <c r="V1237" s="55">
        <f>SUM(V1230:V1236)</f>
        <v>1768</v>
      </c>
    </row>
    <row r="1238" spans="1:22" hidden="1" outlineLevel="2">
      <c r="A1238" s="38">
        <v>121</v>
      </c>
      <c r="B1238" s="2" t="s">
        <v>28</v>
      </c>
      <c r="C1238" s="38">
        <v>7</v>
      </c>
      <c r="D1238" s="39" t="s">
        <v>867</v>
      </c>
      <c r="E1238" s="117" t="s">
        <v>1193</v>
      </c>
      <c r="F1238" s="111"/>
      <c r="G1238" s="58"/>
      <c r="H1238" s="58"/>
      <c r="I1238" s="59"/>
      <c r="J1238" s="59"/>
      <c r="K1238" s="60"/>
      <c r="L1238" s="61"/>
      <c r="M1238" s="60"/>
      <c r="N1238" s="60"/>
      <c r="O1238" s="62"/>
      <c r="P1238" s="62"/>
      <c r="R1238" s="47"/>
      <c r="S1238" s="47"/>
      <c r="T1238" s="47"/>
      <c r="U1238" s="47"/>
      <c r="V1238" s="47"/>
    </row>
    <row r="1239" spans="1:22" hidden="1" outlineLevel="2">
      <c r="A1239" s="38">
        <v>121</v>
      </c>
      <c r="B1239" s="2" t="s">
        <v>28</v>
      </c>
      <c r="C1239" s="38">
        <v>7</v>
      </c>
      <c r="D1239" s="39" t="s">
        <v>868</v>
      </c>
      <c r="E1239" s="118" t="s">
        <v>1194</v>
      </c>
      <c r="F1239" s="112"/>
      <c r="G1239" s="63"/>
      <c r="H1239" s="63"/>
      <c r="I1239" s="64"/>
      <c r="J1239" s="64"/>
      <c r="K1239" s="65"/>
      <c r="L1239" s="66"/>
      <c r="M1239" s="65"/>
      <c r="N1239" s="65"/>
      <c r="O1239" s="67"/>
      <c r="P1239" s="67"/>
      <c r="R1239" s="52">
        <v>1595</v>
      </c>
      <c r="S1239" s="52"/>
      <c r="T1239" s="52"/>
      <c r="U1239" s="52"/>
      <c r="V1239" s="52">
        <f>SUM(R1239:U1239)</f>
        <v>1595</v>
      </c>
    </row>
    <row r="1240" spans="1:22" hidden="1" outlineLevel="2">
      <c r="A1240" s="38">
        <v>121</v>
      </c>
      <c r="B1240" s="2" t="s">
        <v>28</v>
      </c>
      <c r="C1240" s="38">
        <v>7</v>
      </c>
      <c r="D1240" s="39" t="s">
        <v>868</v>
      </c>
      <c r="E1240" s="115" t="s">
        <v>872</v>
      </c>
      <c r="F1240" s="49">
        <v>8</v>
      </c>
      <c r="G1240" s="141"/>
      <c r="H1240" s="141">
        <v>0</v>
      </c>
      <c r="I1240" s="50"/>
      <c r="J1240" s="50">
        <v>0</v>
      </c>
      <c r="K1240" s="142"/>
      <c r="L1240" s="140"/>
      <c r="M1240" s="143"/>
      <c r="N1240" s="144">
        <v>0.35972222222222222</v>
      </c>
      <c r="O1240" s="48"/>
      <c r="P1240" s="48"/>
      <c r="R1240" s="52"/>
      <c r="S1240" s="52"/>
      <c r="T1240" s="52"/>
      <c r="U1240" s="52"/>
      <c r="V1240" s="52"/>
    </row>
    <row r="1241" spans="1:22" hidden="1" outlineLevel="2">
      <c r="A1241" s="38">
        <v>121</v>
      </c>
      <c r="B1241" s="2" t="s">
        <v>28</v>
      </c>
      <c r="C1241" s="38">
        <v>7</v>
      </c>
      <c r="D1241" s="39" t="s">
        <v>868</v>
      </c>
      <c r="E1241" s="115" t="s">
        <v>871</v>
      </c>
      <c r="F1241" s="49">
        <v>8.3000000000000007</v>
      </c>
      <c r="G1241" s="141">
        <v>8</v>
      </c>
      <c r="H1241" s="141">
        <f>H1240+G1241</f>
        <v>8</v>
      </c>
      <c r="I1241" s="50">
        <v>9.7222222222222224E-2</v>
      </c>
      <c r="J1241" s="50">
        <f>J1240+I1241</f>
        <v>9.7222222222222224E-2</v>
      </c>
      <c r="K1241" s="142">
        <f>M1241-N1240</f>
        <v>9.3055555555555558E-2</v>
      </c>
      <c r="L1241" s="140">
        <f>N1241-M1241</f>
        <v>0</v>
      </c>
      <c r="M1241" s="143">
        <v>0.45277777777777778</v>
      </c>
      <c r="N1241" s="143">
        <v>0.45277777777777778</v>
      </c>
      <c r="O1241" s="48"/>
      <c r="P1241" s="48"/>
      <c r="R1241" s="52"/>
      <c r="S1241" s="52"/>
      <c r="T1241" s="52"/>
      <c r="U1241" s="52"/>
      <c r="V1241" s="52"/>
    </row>
    <row r="1242" spans="1:22" hidden="1" outlineLevel="2">
      <c r="A1242" s="38">
        <v>121</v>
      </c>
      <c r="B1242" s="2" t="s">
        <v>28</v>
      </c>
      <c r="C1242" s="38">
        <v>7</v>
      </c>
      <c r="D1242" s="39" t="s">
        <v>1200</v>
      </c>
      <c r="E1242" s="115" t="s">
        <v>1191</v>
      </c>
      <c r="F1242" s="49">
        <v>6.1</v>
      </c>
      <c r="G1242" s="141"/>
      <c r="H1242" s="141"/>
      <c r="I1242" s="50"/>
      <c r="J1242" s="50"/>
      <c r="K1242" s="142"/>
      <c r="L1242" s="140"/>
      <c r="M1242" s="143"/>
      <c r="N1242" s="143"/>
      <c r="O1242" s="48"/>
      <c r="P1242" s="48"/>
      <c r="R1242" s="52"/>
      <c r="S1242" s="52"/>
      <c r="T1242" s="52"/>
      <c r="U1242" s="52"/>
      <c r="V1242" s="52"/>
    </row>
    <row r="1243" spans="1:22" hidden="1" outlineLevel="2">
      <c r="A1243" s="38">
        <v>121</v>
      </c>
      <c r="B1243" s="2" t="s">
        <v>28</v>
      </c>
      <c r="C1243" s="38">
        <v>7</v>
      </c>
      <c r="D1243" s="39" t="s">
        <v>868</v>
      </c>
      <c r="E1243" s="115" t="s">
        <v>869</v>
      </c>
      <c r="F1243" s="49">
        <v>4.5999999999999996</v>
      </c>
      <c r="G1243" s="141">
        <v>4.3</v>
      </c>
      <c r="H1243" s="141">
        <f>H1241+G1243</f>
        <v>12.3</v>
      </c>
      <c r="I1243" s="50">
        <v>4.8611111111111112E-2</v>
      </c>
      <c r="J1243" s="50">
        <f>J1241+I1243</f>
        <v>0.14583333333333334</v>
      </c>
      <c r="K1243" s="142">
        <f>M1243-N1241</f>
        <v>4.9305555555555547E-2</v>
      </c>
      <c r="L1243" s="140">
        <f>N1243-M1243</f>
        <v>1.2499999999999956E-2</v>
      </c>
      <c r="M1243" s="143">
        <v>0.50208333333333333</v>
      </c>
      <c r="N1243" s="143">
        <v>0.51458333333333328</v>
      </c>
      <c r="O1243" s="48" t="s">
        <v>1225</v>
      </c>
      <c r="P1243" s="48"/>
      <c r="R1243" s="52"/>
      <c r="S1243" s="52"/>
      <c r="T1243" s="52"/>
      <c r="U1243" s="52"/>
      <c r="V1243" s="52"/>
    </row>
    <row r="1244" spans="1:22" hidden="1" outlineLevel="2">
      <c r="A1244" s="38">
        <v>121</v>
      </c>
      <c r="B1244" s="2" t="s">
        <v>28</v>
      </c>
      <c r="C1244" s="38">
        <v>7</v>
      </c>
      <c r="D1244" s="39" t="s">
        <v>868</v>
      </c>
      <c r="E1244" s="115" t="s">
        <v>870</v>
      </c>
      <c r="F1244" s="49">
        <v>5.7</v>
      </c>
      <c r="G1244" s="141">
        <v>1.3</v>
      </c>
      <c r="H1244" s="141">
        <f>H1243+G1244</f>
        <v>13.600000000000001</v>
      </c>
      <c r="I1244" s="50">
        <v>1.7361111111111112E-2</v>
      </c>
      <c r="J1244" s="50">
        <f>J1243+I1244</f>
        <v>0.16319444444444445</v>
      </c>
      <c r="K1244" s="142">
        <f>M1244-N1243</f>
        <v>1.5277777777777835E-2</v>
      </c>
      <c r="L1244" s="140">
        <f>N1244-M1244</f>
        <v>0</v>
      </c>
      <c r="M1244" s="143">
        <v>0.52986111111111112</v>
      </c>
      <c r="N1244" s="143">
        <v>0.52986111111111112</v>
      </c>
      <c r="O1244" s="48"/>
      <c r="P1244" s="48"/>
      <c r="R1244" s="52"/>
      <c r="S1244" s="52"/>
      <c r="T1244" s="52"/>
      <c r="U1244" s="52"/>
      <c r="V1244" s="52"/>
    </row>
    <row r="1245" spans="1:22" hidden="1" outlineLevel="2">
      <c r="A1245" s="38">
        <v>121</v>
      </c>
      <c r="B1245" s="2" t="s">
        <v>28</v>
      </c>
      <c r="C1245" s="38">
        <v>7</v>
      </c>
      <c r="D1245" s="39" t="s">
        <v>868</v>
      </c>
      <c r="E1245" s="115" t="s">
        <v>1192</v>
      </c>
      <c r="F1245" s="49">
        <v>7.4</v>
      </c>
      <c r="G1245" s="141"/>
      <c r="H1245" s="141"/>
      <c r="I1245" s="50"/>
      <c r="J1245" s="50"/>
      <c r="K1245" s="142"/>
      <c r="L1245" s="140"/>
      <c r="M1245" s="143"/>
      <c r="N1245" s="143"/>
      <c r="O1245" s="48"/>
      <c r="P1245" s="48"/>
      <c r="R1245" s="52"/>
      <c r="S1245" s="52"/>
      <c r="T1245" s="52"/>
      <c r="U1245" s="52"/>
      <c r="V1245" s="52"/>
    </row>
    <row r="1246" spans="1:22" hidden="1" outlineLevel="2">
      <c r="A1246" s="38">
        <v>121</v>
      </c>
      <c r="B1246" s="2" t="s">
        <v>28</v>
      </c>
      <c r="C1246" s="38">
        <v>7</v>
      </c>
      <c r="D1246" s="39" t="s">
        <v>868</v>
      </c>
      <c r="E1246" s="115" t="s">
        <v>1190</v>
      </c>
      <c r="F1246" s="49"/>
      <c r="G1246" s="141">
        <v>1.5</v>
      </c>
      <c r="H1246" s="141">
        <f>H1244+G1246</f>
        <v>15.100000000000001</v>
      </c>
      <c r="I1246" s="50">
        <v>2.0833333333333332E-2</v>
      </c>
      <c r="J1246" s="50">
        <f>J1244+I1246</f>
        <v>0.18402777777777779</v>
      </c>
      <c r="K1246" s="142">
        <f>M1246-N1244</f>
        <v>1.5277777777777835E-2</v>
      </c>
      <c r="L1246" s="140"/>
      <c r="M1246" s="144">
        <v>0.54513888888888895</v>
      </c>
      <c r="N1246" s="143"/>
      <c r="O1246" s="48"/>
      <c r="P1246" s="48"/>
      <c r="R1246" s="52"/>
      <c r="S1246" s="52"/>
      <c r="T1246" s="52"/>
      <c r="U1246" s="52"/>
      <c r="V1246" s="52"/>
    </row>
    <row r="1247" spans="1:22" hidden="1" outlineLevel="2">
      <c r="A1247" s="38">
        <v>121</v>
      </c>
      <c r="B1247" s="2" t="s">
        <v>28</v>
      </c>
      <c r="C1247" s="38">
        <v>7</v>
      </c>
      <c r="D1247" s="39" t="s">
        <v>868</v>
      </c>
      <c r="E1247" s="40" t="s">
        <v>1507</v>
      </c>
      <c r="F1247" s="113"/>
      <c r="G1247" s="42" t="s">
        <v>813</v>
      </c>
      <c r="H1247" s="42"/>
      <c r="I1247" s="43"/>
      <c r="J1247" s="43"/>
      <c r="K1247" s="44"/>
      <c r="L1247" s="43"/>
      <c r="M1247" s="44"/>
      <c r="N1247" s="56"/>
      <c r="O1247" s="46"/>
      <c r="P1247" s="46"/>
      <c r="R1247" s="54"/>
      <c r="S1247" s="54"/>
      <c r="T1247" s="54"/>
      <c r="U1247" s="54"/>
      <c r="V1247" s="54"/>
    </row>
    <row r="1248" spans="1:22" hidden="1" outlineLevel="1" collapsed="1">
      <c r="A1248" s="148" t="s">
        <v>2254</v>
      </c>
      <c r="B1248" s="149"/>
      <c r="C1248" s="150">
        <v>7</v>
      </c>
      <c r="D1248" s="151" t="s">
        <v>2255</v>
      </c>
      <c r="E1248" s="152" t="s">
        <v>2256</v>
      </c>
      <c r="F1248" s="169" t="s">
        <v>2575</v>
      </c>
      <c r="G1248" s="154">
        <f>SUBTOTAL(9,G1238:G1247)</f>
        <v>15.100000000000001</v>
      </c>
      <c r="H1248" s="154"/>
      <c r="I1248" s="156">
        <f>SUBTOTAL(9,I1240:I1246)</f>
        <v>0.18402777777777779</v>
      </c>
      <c r="J1248" s="156"/>
      <c r="K1248" s="157">
        <f>SUBTOTAL(9,K1240:K1246)</f>
        <v>0.17291666666666677</v>
      </c>
      <c r="L1248" s="157">
        <f>SUBTOTAL(9,L1240:L1246)</f>
        <v>1.2499999999999956E-2</v>
      </c>
      <c r="M1248" s="157">
        <f>M1246-N1240</f>
        <v>0.18541666666666673</v>
      </c>
      <c r="N1248" s="158" t="s">
        <v>552</v>
      </c>
      <c r="O1248" s="149" t="s">
        <v>777</v>
      </c>
      <c r="P1248" s="149"/>
      <c r="R1248" s="55">
        <f>SUM(R1238:R1247)</f>
        <v>1595</v>
      </c>
      <c r="S1248" s="55">
        <f>SUM(S1238:S1247)</f>
        <v>0</v>
      </c>
      <c r="T1248" s="55">
        <f>SUM(T1238:T1247)</f>
        <v>0</v>
      </c>
      <c r="U1248" s="55">
        <f>SUM(U1238:U1247)</f>
        <v>0</v>
      </c>
      <c r="V1248" s="55">
        <f>SUM(V1238:V1247)</f>
        <v>1595</v>
      </c>
    </row>
    <row r="1249" spans="1:22" hidden="1" outlineLevel="2">
      <c r="A1249" s="38">
        <v>122</v>
      </c>
      <c r="B1249" s="2" t="s">
        <v>28</v>
      </c>
      <c r="C1249" s="38">
        <v>8</v>
      </c>
      <c r="D1249" s="39" t="s">
        <v>875</v>
      </c>
      <c r="E1249" s="117" t="s">
        <v>1224</v>
      </c>
      <c r="F1249" s="111"/>
      <c r="G1249" s="58"/>
      <c r="H1249" s="58"/>
      <c r="I1249" s="59"/>
      <c r="J1249" s="59"/>
      <c r="K1249" s="60"/>
      <c r="L1249" s="61"/>
      <c r="M1249" s="60"/>
      <c r="N1249" s="60"/>
      <c r="O1249" s="62"/>
      <c r="P1249" s="62"/>
      <c r="R1249" s="47"/>
      <c r="S1249" s="47"/>
      <c r="T1249" s="47"/>
      <c r="U1249" s="47"/>
      <c r="V1249" s="47"/>
    </row>
    <row r="1250" spans="1:22" hidden="1" outlineLevel="2">
      <c r="A1250" s="38">
        <v>122</v>
      </c>
      <c r="B1250" s="2" t="s">
        <v>28</v>
      </c>
      <c r="C1250" s="38">
        <v>8</v>
      </c>
      <c r="D1250" s="39" t="s">
        <v>875</v>
      </c>
      <c r="E1250" s="118" t="s">
        <v>1194</v>
      </c>
      <c r="F1250" s="112"/>
      <c r="G1250" s="63"/>
      <c r="H1250" s="63"/>
      <c r="I1250" s="64"/>
      <c r="J1250" s="64"/>
      <c r="K1250" s="65"/>
      <c r="L1250" s="66"/>
      <c r="M1250" s="65"/>
      <c r="N1250" s="65"/>
      <c r="O1250" s="67"/>
      <c r="P1250" s="67"/>
      <c r="R1250" s="52">
        <v>1595</v>
      </c>
      <c r="S1250" s="52"/>
      <c r="T1250" s="52"/>
      <c r="U1250" s="52"/>
      <c r="V1250" s="52">
        <f>SUM(R1250:U1250)</f>
        <v>1595</v>
      </c>
    </row>
    <row r="1251" spans="1:22" hidden="1" outlineLevel="2">
      <c r="A1251" s="38">
        <v>122</v>
      </c>
      <c r="B1251" s="2" t="s">
        <v>28</v>
      </c>
      <c r="C1251" s="38">
        <v>8</v>
      </c>
      <c r="D1251" s="39" t="s">
        <v>875</v>
      </c>
      <c r="E1251" s="115" t="s">
        <v>872</v>
      </c>
      <c r="F1251" s="49">
        <v>8</v>
      </c>
      <c r="G1251" s="141"/>
      <c r="H1251" s="141">
        <v>0</v>
      </c>
      <c r="I1251" s="50"/>
      <c r="J1251" s="50">
        <v>0</v>
      </c>
      <c r="K1251" s="142"/>
      <c r="L1251" s="140"/>
      <c r="M1251" s="143"/>
      <c r="N1251" s="144">
        <v>0.35902777777777778</v>
      </c>
      <c r="O1251" s="3"/>
      <c r="P1251" s="3"/>
      <c r="R1251" s="52"/>
      <c r="S1251" s="52"/>
      <c r="T1251" s="52"/>
      <c r="U1251" s="52"/>
      <c r="V1251" s="52"/>
    </row>
    <row r="1252" spans="1:22" hidden="1" outlineLevel="2">
      <c r="A1252" s="38">
        <v>122</v>
      </c>
      <c r="B1252" s="2" t="s">
        <v>28</v>
      </c>
      <c r="C1252" s="38">
        <v>8</v>
      </c>
      <c r="D1252" s="39" t="s">
        <v>875</v>
      </c>
      <c r="E1252" s="115" t="s">
        <v>876</v>
      </c>
      <c r="F1252" s="49">
        <v>12</v>
      </c>
      <c r="G1252" s="141">
        <v>0.4</v>
      </c>
      <c r="H1252" s="141">
        <f>H1251+G1252</f>
        <v>0.4</v>
      </c>
      <c r="I1252" s="50">
        <v>3.472222222222222E-3</v>
      </c>
      <c r="J1252" s="50">
        <f>J1251+I1252</f>
        <v>3.472222222222222E-3</v>
      </c>
      <c r="K1252" s="142">
        <f>M1252-N1251</f>
        <v>3.4722222222222099E-3</v>
      </c>
      <c r="L1252" s="140">
        <f>N1252-M1252</f>
        <v>0</v>
      </c>
      <c r="M1252" s="143">
        <v>0.36249999999999999</v>
      </c>
      <c r="N1252" s="143">
        <v>0.36249999999999999</v>
      </c>
      <c r="O1252" s="3"/>
      <c r="P1252" s="3"/>
      <c r="R1252" s="52"/>
      <c r="S1252" s="52"/>
      <c r="T1252" s="52"/>
      <c r="U1252" s="52"/>
      <c r="V1252" s="52"/>
    </row>
    <row r="1253" spans="1:22" hidden="1" outlineLevel="2">
      <c r="A1253" s="38">
        <v>122</v>
      </c>
      <c r="B1253" s="2" t="s">
        <v>28</v>
      </c>
      <c r="C1253" s="38">
        <v>8</v>
      </c>
      <c r="D1253" s="39" t="s">
        <v>875</v>
      </c>
      <c r="E1253" s="115" t="s">
        <v>877</v>
      </c>
      <c r="F1253" s="49">
        <v>59.4</v>
      </c>
      <c r="G1253" s="141">
        <v>0.7</v>
      </c>
      <c r="H1253" s="141">
        <f>H1252+G1253</f>
        <v>1.1000000000000001</v>
      </c>
      <c r="I1253" s="50">
        <v>6.9444444444444441E-3</v>
      </c>
      <c r="J1253" s="50">
        <f>J1252+I1253</f>
        <v>1.0416666666666666E-2</v>
      </c>
      <c r="K1253" s="142">
        <f>M1253-N1252</f>
        <v>1.2500000000000011E-2</v>
      </c>
      <c r="L1253" s="140">
        <f>N1253-M1253</f>
        <v>0</v>
      </c>
      <c r="M1253" s="143">
        <v>0.375</v>
      </c>
      <c r="N1253" s="143">
        <v>0.375</v>
      </c>
      <c r="O1253" s="3"/>
      <c r="P1253" s="3"/>
      <c r="R1253" s="52"/>
      <c r="S1253" s="52"/>
      <c r="T1253" s="52"/>
      <c r="U1253" s="52"/>
      <c r="V1253" s="52"/>
    </row>
    <row r="1254" spans="1:22" hidden="1" outlineLevel="2">
      <c r="A1254" s="38">
        <v>122</v>
      </c>
      <c r="B1254" s="2" t="s">
        <v>28</v>
      </c>
      <c r="C1254" s="38">
        <v>8</v>
      </c>
      <c r="D1254" s="39" t="s">
        <v>875</v>
      </c>
      <c r="E1254" s="115" t="s">
        <v>878</v>
      </c>
      <c r="F1254" s="49">
        <v>22.2</v>
      </c>
      <c r="G1254" s="141">
        <v>3.2</v>
      </c>
      <c r="H1254" s="141">
        <f>H1253+G1254</f>
        <v>4.3000000000000007</v>
      </c>
      <c r="I1254" s="50">
        <v>3.8194444444444441E-2</v>
      </c>
      <c r="J1254" s="50">
        <f>J1253+I1254</f>
        <v>4.8611111111111105E-2</v>
      </c>
      <c r="K1254" s="142">
        <f>M1254-N1253</f>
        <v>2.9166666666666619E-2</v>
      </c>
      <c r="L1254" s="140">
        <f>N1254-M1254</f>
        <v>6.9444444444445308E-3</v>
      </c>
      <c r="M1254" s="143">
        <v>0.40416666666666662</v>
      </c>
      <c r="N1254" s="143">
        <v>0.41111111111111115</v>
      </c>
      <c r="O1254" s="3" t="s">
        <v>858</v>
      </c>
      <c r="P1254" s="3"/>
      <c r="R1254" s="52"/>
      <c r="S1254" s="52"/>
      <c r="T1254" s="52"/>
      <c r="U1254" s="52"/>
      <c r="V1254" s="52"/>
    </row>
    <row r="1255" spans="1:22" hidden="1" outlineLevel="2">
      <c r="A1255" s="38">
        <v>122</v>
      </c>
      <c r="B1255" s="2" t="s">
        <v>28</v>
      </c>
      <c r="C1255" s="38">
        <v>8</v>
      </c>
      <c r="D1255" s="39" t="s">
        <v>875</v>
      </c>
      <c r="E1255" s="115" t="s">
        <v>1215</v>
      </c>
      <c r="F1255" s="49">
        <v>170</v>
      </c>
      <c r="G1255" s="141">
        <v>5</v>
      </c>
      <c r="H1255" s="141">
        <f>H1254+G1255</f>
        <v>9.3000000000000007</v>
      </c>
      <c r="I1255" s="50">
        <v>5.5555555555555552E-2</v>
      </c>
      <c r="J1255" s="50">
        <f>J1254+I1255</f>
        <v>0.10416666666666666</v>
      </c>
      <c r="K1255" s="142">
        <f>M1255-N1254</f>
        <v>5.2083333333333315E-2</v>
      </c>
      <c r="L1255" s="140">
        <f>N1255-M1255</f>
        <v>0</v>
      </c>
      <c r="M1255" s="143">
        <v>0.46319444444444446</v>
      </c>
      <c r="N1255" s="143">
        <v>0.46319444444444446</v>
      </c>
      <c r="O1255" s="3"/>
      <c r="P1255" s="3"/>
      <c r="R1255" s="52"/>
      <c r="S1255" s="52"/>
      <c r="T1255" s="52"/>
      <c r="U1255" s="52"/>
      <c r="V1255" s="52"/>
    </row>
    <row r="1256" spans="1:22" hidden="1" outlineLevel="2">
      <c r="A1256" s="38">
        <v>122</v>
      </c>
      <c r="B1256" s="2" t="s">
        <v>28</v>
      </c>
      <c r="C1256" s="38">
        <v>8</v>
      </c>
      <c r="D1256" s="39" t="s">
        <v>875</v>
      </c>
      <c r="E1256" s="115" t="s">
        <v>1217</v>
      </c>
      <c r="F1256" s="49">
        <v>89.3</v>
      </c>
      <c r="G1256" s="141">
        <v>4</v>
      </c>
      <c r="H1256" s="141">
        <f>H1255+G1256</f>
        <v>13.3</v>
      </c>
      <c r="I1256" s="50">
        <v>4.1666666666666664E-2</v>
      </c>
      <c r="J1256" s="50">
        <f>J1255+I1256</f>
        <v>0.14583333333333331</v>
      </c>
      <c r="K1256" s="142">
        <f>M1256-N1255</f>
        <v>5.1388888888888817E-2</v>
      </c>
      <c r="L1256" s="140">
        <f>N1256-M1256</f>
        <v>0</v>
      </c>
      <c r="M1256" s="144">
        <v>0.51458333333333328</v>
      </c>
      <c r="N1256" s="143">
        <v>0.51458333333333328</v>
      </c>
      <c r="O1256" s="3"/>
      <c r="P1256" s="3"/>
      <c r="R1256" s="52"/>
      <c r="S1256" s="52"/>
      <c r="T1256" s="52"/>
      <c r="U1256" s="52"/>
      <c r="V1256" s="52"/>
    </row>
    <row r="1257" spans="1:22" hidden="1" outlineLevel="2">
      <c r="A1257" s="38">
        <v>122</v>
      </c>
      <c r="B1257" s="2" t="s">
        <v>28</v>
      </c>
      <c r="C1257" s="38">
        <v>8</v>
      </c>
      <c r="D1257" s="39" t="s">
        <v>875</v>
      </c>
      <c r="E1257" s="115" t="s">
        <v>1216</v>
      </c>
      <c r="F1257" s="49"/>
      <c r="G1257" s="141"/>
      <c r="H1257" s="141"/>
      <c r="I1257" s="50"/>
      <c r="J1257" s="50"/>
      <c r="K1257" s="142"/>
      <c r="L1257" s="140"/>
      <c r="M1257" s="143"/>
      <c r="N1257" s="143"/>
      <c r="O1257" s="3"/>
      <c r="P1257" s="3"/>
      <c r="R1257" s="52"/>
      <c r="S1257" s="52"/>
      <c r="T1257" s="52"/>
      <c r="U1257" s="52"/>
      <c r="V1257" s="52"/>
    </row>
    <row r="1258" spans="1:22" hidden="1" outlineLevel="2">
      <c r="A1258" s="38">
        <v>122</v>
      </c>
      <c r="B1258" s="2" t="s">
        <v>28</v>
      </c>
      <c r="C1258" s="38">
        <v>8</v>
      </c>
      <c r="D1258" s="39" t="s">
        <v>875</v>
      </c>
      <c r="E1258" s="40" t="s">
        <v>1510</v>
      </c>
      <c r="F1258" s="113"/>
      <c r="G1258" s="42" t="s">
        <v>813</v>
      </c>
      <c r="H1258" s="42"/>
      <c r="I1258" s="43"/>
      <c r="J1258" s="43"/>
      <c r="K1258" s="44"/>
      <c r="L1258" s="43"/>
      <c r="M1258" s="44"/>
      <c r="N1258" s="56"/>
      <c r="O1258" s="46"/>
      <c r="P1258" s="46"/>
      <c r="R1258" s="54"/>
      <c r="S1258" s="54"/>
      <c r="T1258" s="54"/>
      <c r="U1258" s="54"/>
      <c r="V1258" s="54"/>
    </row>
    <row r="1259" spans="1:22" hidden="1" outlineLevel="1" collapsed="1">
      <c r="A1259" s="148" t="s">
        <v>2259</v>
      </c>
      <c r="B1259" s="149"/>
      <c r="C1259" s="150">
        <v>8</v>
      </c>
      <c r="D1259" s="151" t="s">
        <v>2260</v>
      </c>
      <c r="E1259" s="152" t="s">
        <v>2261</v>
      </c>
      <c r="F1259" s="169" t="s">
        <v>2574</v>
      </c>
      <c r="G1259" s="154">
        <f>SUBTOTAL(9,G1249:G1258)</f>
        <v>13.3</v>
      </c>
      <c r="H1259" s="154"/>
      <c r="I1259" s="156">
        <f>SUBTOTAL(9,I1251:I1257)</f>
        <v>0.14583333333333331</v>
      </c>
      <c r="J1259" s="156"/>
      <c r="K1259" s="157">
        <f>SUBTOTAL(9,K1251:K1257)</f>
        <v>0.14861111111111097</v>
      </c>
      <c r="L1259" s="157">
        <f>SUBTOTAL(9,L1251:L1257)</f>
        <v>6.9444444444445308E-3</v>
      </c>
      <c r="M1259" s="157">
        <f>M1256-N1251</f>
        <v>0.1555555555555555</v>
      </c>
      <c r="N1259" s="158" t="s">
        <v>552</v>
      </c>
      <c r="O1259" s="149" t="s">
        <v>848</v>
      </c>
      <c r="P1259" s="149"/>
      <c r="R1259" s="55">
        <f>SUM(R1249:R1258)</f>
        <v>1595</v>
      </c>
      <c r="S1259" s="55">
        <f>SUM(S1249:S1258)</f>
        <v>0</v>
      </c>
      <c r="T1259" s="55">
        <f>SUM(T1249:T1258)</f>
        <v>0</v>
      </c>
      <c r="U1259" s="55">
        <f>SUM(U1249:U1258)</f>
        <v>0</v>
      </c>
      <c r="V1259" s="55">
        <f>SUM(V1249:V1258)</f>
        <v>1595</v>
      </c>
    </row>
    <row r="1260" spans="1:22" hidden="1" outlineLevel="2">
      <c r="A1260" s="38">
        <v>123</v>
      </c>
      <c r="B1260" s="2" t="s">
        <v>28</v>
      </c>
      <c r="C1260" s="38">
        <v>9</v>
      </c>
      <c r="D1260" s="39" t="s">
        <v>879</v>
      </c>
      <c r="E1260" s="40" t="s">
        <v>1509</v>
      </c>
      <c r="F1260" s="111"/>
      <c r="G1260" s="58"/>
      <c r="H1260" s="58"/>
      <c r="I1260" s="59"/>
      <c r="J1260" s="59"/>
      <c r="K1260" s="60"/>
      <c r="L1260" s="61"/>
      <c r="M1260" s="60"/>
      <c r="N1260" s="60"/>
      <c r="O1260" s="62"/>
      <c r="P1260" s="62"/>
      <c r="R1260" s="47"/>
      <c r="S1260" s="47"/>
      <c r="T1260" s="47"/>
      <c r="U1260" s="47"/>
      <c r="V1260" s="47"/>
    </row>
    <row r="1261" spans="1:22" hidden="1" outlineLevel="2">
      <c r="A1261" s="38">
        <v>123</v>
      </c>
      <c r="B1261" s="2" t="s">
        <v>28</v>
      </c>
      <c r="C1261" s="38">
        <v>9</v>
      </c>
      <c r="D1261" s="39" t="s">
        <v>879</v>
      </c>
      <c r="E1261" s="115" t="s">
        <v>1216</v>
      </c>
      <c r="F1261" s="49"/>
      <c r="G1261" s="141"/>
      <c r="H1261" s="141"/>
      <c r="I1261" s="50"/>
      <c r="J1261" s="50"/>
      <c r="K1261" s="142"/>
      <c r="L1261" s="140"/>
      <c r="M1261" s="143"/>
      <c r="N1261" s="143"/>
      <c r="O1261" s="3"/>
      <c r="P1261" s="3"/>
      <c r="R1261" s="52"/>
      <c r="S1261" s="52"/>
      <c r="T1261" s="52"/>
      <c r="U1261" s="52"/>
      <c r="V1261" s="52"/>
    </row>
    <row r="1262" spans="1:22" hidden="1" outlineLevel="2">
      <c r="A1262" s="38">
        <v>123</v>
      </c>
      <c r="B1262" s="2" t="s">
        <v>28</v>
      </c>
      <c r="C1262" s="38">
        <v>9</v>
      </c>
      <c r="D1262" s="39" t="s">
        <v>879</v>
      </c>
      <c r="E1262" s="115" t="s">
        <v>1218</v>
      </c>
      <c r="F1262" s="49">
        <v>89.3</v>
      </c>
      <c r="G1262" s="141"/>
      <c r="H1262" s="141">
        <v>0</v>
      </c>
      <c r="I1262" s="50"/>
      <c r="J1262" s="50">
        <v>0</v>
      </c>
      <c r="K1262" s="142"/>
      <c r="L1262" s="140"/>
      <c r="M1262" s="143"/>
      <c r="N1262" s="144">
        <v>0.51458333333333328</v>
      </c>
      <c r="O1262" s="3"/>
      <c r="P1262" s="3"/>
      <c r="R1262" s="52"/>
      <c r="S1262" s="52"/>
      <c r="T1262" s="52"/>
      <c r="U1262" s="52"/>
      <c r="V1262" s="52"/>
    </row>
    <row r="1263" spans="1:22" hidden="1" outlineLevel="2">
      <c r="A1263" s="38">
        <v>123</v>
      </c>
      <c r="B1263" s="2" t="s">
        <v>28</v>
      </c>
      <c r="C1263" s="38">
        <v>9</v>
      </c>
      <c r="D1263" s="39" t="s">
        <v>879</v>
      </c>
      <c r="E1263" s="115" t="s">
        <v>880</v>
      </c>
      <c r="F1263" s="49">
        <v>98.5</v>
      </c>
      <c r="G1263" s="141">
        <v>1.5</v>
      </c>
      <c r="H1263" s="141">
        <f>H1262+G1263</f>
        <v>1.5</v>
      </c>
      <c r="I1263" s="50">
        <v>1.7361111111111112E-2</v>
      </c>
      <c r="J1263" s="50">
        <f>J1262+I1263</f>
        <v>1.7361111111111112E-2</v>
      </c>
      <c r="K1263" s="142">
        <f>M1263-N1262</f>
        <v>1.6666666666666718E-2</v>
      </c>
      <c r="L1263" s="140">
        <f>N1263-M1263</f>
        <v>0</v>
      </c>
      <c r="M1263" s="143">
        <v>0.53125</v>
      </c>
      <c r="N1263" s="143">
        <v>0.53125</v>
      </c>
      <c r="O1263" s="3"/>
      <c r="P1263" s="3"/>
      <c r="R1263" s="52"/>
      <c r="S1263" s="52"/>
      <c r="T1263" s="52"/>
      <c r="U1263" s="52"/>
      <c r="V1263" s="52"/>
    </row>
    <row r="1264" spans="1:22" hidden="1" outlineLevel="2">
      <c r="A1264" s="38">
        <v>123</v>
      </c>
      <c r="B1264" s="2" t="s">
        <v>28</v>
      </c>
      <c r="C1264" s="38">
        <v>9</v>
      </c>
      <c r="D1264" s="39" t="s">
        <v>879</v>
      </c>
      <c r="E1264" s="115" t="s">
        <v>881</v>
      </c>
      <c r="F1264" s="49">
        <v>38.299999999999997</v>
      </c>
      <c r="G1264" s="141">
        <v>1.5</v>
      </c>
      <c r="H1264" s="141">
        <f>H1263+G1264</f>
        <v>3</v>
      </c>
      <c r="I1264" s="50">
        <v>1.7361111111111112E-2</v>
      </c>
      <c r="J1264" s="50">
        <f>J1263+I1264</f>
        <v>3.4722222222222224E-2</v>
      </c>
      <c r="K1264" s="142">
        <f>M1264-N1263</f>
        <v>1.2500000000000067E-2</v>
      </c>
      <c r="L1264" s="140">
        <f>N1264-M1264</f>
        <v>1.1805555555555514E-2</v>
      </c>
      <c r="M1264" s="143">
        <v>0.54375000000000007</v>
      </c>
      <c r="N1264" s="143">
        <v>0.55555555555555558</v>
      </c>
      <c r="O1264" s="48" t="s">
        <v>1225</v>
      </c>
      <c r="P1264" s="48"/>
      <c r="R1264" s="52"/>
      <c r="S1264" s="52"/>
      <c r="T1264" s="52"/>
      <c r="U1264" s="52"/>
      <c r="V1264" s="52"/>
    </row>
    <row r="1265" spans="1:22" hidden="1" outlineLevel="2">
      <c r="A1265" s="38">
        <v>123</v>
      </c>
      <c r="B1265" s="2" t="s">
        <v>28</v>
      </c>
      <c r="C1265" s="38">
        <v>9</v>
      </c>
      <c r="D1265" s="39" t="s">
        <v>879</v>
      </c>
      <c r="E1265" s="115" t="s">
        <v>882</v>
      </c>
      <c r="F1265" s="49">
        <v>23.9</v>
      </c>
      <c r="G1265" s="141">
        <v>6</v>
      </c>
      <c r="H1265" s="141">
        <f>H1264+G1265</f>
        <v>9</v>
      </c>
      <c r="I1265" s="50">
        <v>6.25E-2</v>
      </c>
      <c r="J1265" s="50">
        <f>J1264+I1265</f>
        <v>9.7222222222222224E-2</v>
      </c>
      <c r="K1265" s="142">
        <f>M1265-N1264</f>
        <v>6.597222222222221E-2</v>
      </c>
      <c r="L1265" s="140">
        <f>N1265-M1265</f>
        <v>0</v>
      </c>
      <c r="M1265" s="143">
        <v>0.62152777777777779</v>
      </c>
      <c r="N1265" s="143">
        <v>0.62152777777777779</v>
      </c>
      <c r="O1265" s="3"/>
      <c r="P1265" s="3"/>
      <c r="R1265" s="52"/>
      <c r="S1265" s="52"/>
      <c r="T1265" s="52"/>
      <c r="U1265" s="52"/>
      <c r="V1265" s="52"/>
    </row>
    <row r="1266" spans="1:22" hidden="1" outlineLevel="2">
      <c r="A1266" s="38">
        <v>123</v>
      </c>
      <c r="B1266" s="2" t="s">
        <v>28</v>
      </c>
      <c r="C1266" s="38">
        <v>9</v>
      </c>
      <c r="D1266" s="39" t="s">
        <v>879</v>
      </c>
      <c r="E1266" s="115" t="s">
        <v>1234</v>
      </c>
      <c r="F1266" s="49">
        <v>9.1</v>
      </c>
      <c r="G1266" s="141">
        <v>2.5</v>
      </c>
      <c r="H1266" s="141">
        <f>H1265+G1266</f>
        <v>11.5</v>
      </c>
      <c r="I1266" s="50">
        <v>2.7777777777777776E-2</v>
      </c>
      <c r="J1266" s="50">
        <f>J1265+I1266</f>
        <v>0.125</v>
      </c>
      <c r="K1266" s="142">
        <f>M1266-N1265</f>
        <v>3.125E-2</v>
      </c>
      <c r="L1266" s="140"/>
      <c r="M1266" s="144">
        <v>0.65277777777777779</v>
      </c>
      <c r="N1266" s="143"/>
      <c r="O1266" s="3"/>
      <c r="P1266" s="3"/>
      <c r="R1266" s="52"/>
      <c r="S1266" s="52"/>
      <c r="T1266" s="52"/>
      <c r="U1266" s="52"/>
      <c r="V1266" s="52"/>
    </row>
    <row r="1267" spans="1:22" hidden="1" outlineLevel="2">
      <c r="A1267" s="38">
        <v>123</v>
      </c>
      <c r="B1267" s="2" t="s">
        <v>28</v>
      </c>
      <c r="C1267" s="38">
        <v>9</v>
      </c>
      <c r="D1267" s="39" t="s">
        <v>1227</v>
      </c>
      <c r="E1267" s="117" t="s">
        <v>1235</v>
      </c>
      <c r="F1267" s="111"/>
      <c r="G1267" s="58"/>
      <c r="H1267" s="58"/>
      <c r="I1267" s="59"/>
      <c r="J1267" s="59"/>
      <c r="K1267" s="60"/>
      <c r="L1267" s="61"/>
      <c r="M1267" s="60"/>
      <c r="N1267" s="60"/>
      <c r="O1267" s="62"/>
      <c r="P1267" s="62"/>
      <c r="R1267" s="52">
        <v>1595</v>
      </c>
      <c r="S1267" s="52"/>
      <c r="T1267" s="52"/>
      <c r="U1267" s="52"/>
      <c r="V1267" s="52">
        <f>SUM(R1267:U1267)</f>
        <v>1595</v>
      </c>
    </row>
    <row r="1268" spans="1:22" hidden="1" outlineLevel="2">
      <c r="A1268" s="38">
        <v>123</v>
      </c>
      <c r="B1268" s="2" t="s">
        <v>28</v>
      </c>
      <c r="C1268" s="38">
        <v>9</v>
      </c>
      <c r="D1268" s="39" t="s">
        <v>879</v>
      </c>
      <c r="E1268" s="118" t="s">
        <v>1236</v>
      </c>
      <c r="F1268" s="112"/>
      <c r="G1268" s="63"/>
      <c r="H1268" s="63"/>
      <c r="I1268" s="64"/>
      <c r="J1268" s="64"/>
      <c r="K1268" s="65"/>
      <c r="L1268" s="66"/>
      <c r="M1268" s="65"/>
      <c r="N1268" s="65"/>
      <c r="O1268" s="67"/>
      <c r="P1268" s="67"/>
      <c r="R1268" s="54"/>
      <c r="S1268" s="54"/>
      <c r="T1268" s="54"/>
      <c r="U1268" s="54"/>
      <c r="V1268" s="54"/>
    </row>
    <row r="1269" spans="1:22" hidden="1" outlineLevel="1" collapsed="1">
      <c r="A1269" s="148" t="s">
        <v>2262</v>
      </c>
      <c r="B1269" s="149"/>
      <c r="C1269" s="150">
        <v>9</v>
      </c>
      <c r="D1269" s="151" t="s">
        <v>2263</v>
      </c>
      <c r="E1269" s="152" t="s">
        <v>2261</v>
      </c>
      <c r="F1269" s="169" t="s">
        <v>2573</v>
      </c>
      <c r="G1269" s="154">
        <f>SUBTOTAL(9,G1260:G1268)</f>
        <v>11.5</v>
      </c>
      <c r="H1269" s="154"/>
      <c r="I1269" s="156">
        <f>SUBTOTAL(9,I1260:I1267)</f>
        <v>0.125</v>
      </c>
      <c r="J1269" s="156"/>
      <c r="K1269" s="157">
        <f>SUBTOTAL(9,K1260:K1267)</f>
        <v>0.12638888888888899</v>
      </c>
      <c r="L1269" s="157">
        <f>SUBTOTAL(9,L1260:L1267)</f>
        <v>1.1805555555555514E-2</v>
      </c>
      <c r="M1269" s="157">
        <f>M1266-N1262</f>
        <v>0.13819444444444451</v>
      </c>
      <c r="N1269" s="158" t="s">
        <v>552</v>
      </c>
      <c r="O1269" s="149" t="s">
        <v>848</v>
      </c>
      <c r="P1269" s="149"/>
      <c r="R1269" s="55">
        <f>SUM(R1260:R1268)</f>
        <v>1595</v>
      </c>
      <c r="S1269" s="55">
        <f>SUM(S1260:S1268)</f>
        <v>0</v>
      </c>
      <c r="T1269" s="55">
        <f>SUM(T1260:T1268)</f>
        <v>0</v>
      </c>
      <c r="U1269" s="55">
        <f>SUM(U1260:U1268)</f>
        <v>0</v>
      </c>
      <c r="V1269" s="55">
        <f>SUM(V1260:V1268)</f>
        <v>1595</v>
      </c>
    </row>
    <row r="1270" spans="1:22" hidden="1" outlineLevel="2">
      <c r="A1270" s="38">
        <v>124</v>
      </c>
      <c r="B1270" s="2" t="s">
        <v>28</v>
      </c>
      <c r="C1270" s="38">
        <v>10</v>
      </c>
      <c r="D1270" s="39" t="s">
        <v>1219</v>
      </c>
      <c r="E1270" s="117" t="s">
        <v>1511</v>
      </c>
      <c r="F1270" s="111"/>
      <c r="G1270" s="58"/>
      <c r="H1270" s="58"/>
      <c r="I1270" s="59"/>
      <c r="J1270" s="59"/>
      <c r="K1270" s="60"/>
      <c r="L1270" s="61"/>
      <c r="M1270" s="60"/>
      <c r="N1270" s="60"/>
      <c r="O1270" s="62"/>
      <c r="P1270" s="62"/>
      <c r="R1270" s="47"/>
      <c r="S1270" s="47"/>
      <c r="T1270" s="47"/>
      <c r="U1270" s="47"/>
      <c r="V1270" s="47"/>
    </row>
    <row r="1271" spans="1:22" hidden="1" outlineLevel="2">
      <c r="A1271" s="38">
        <v>124</v>
      </c>
      <c r="B1271" s="2" t="s">
        <v>28</v>
      </c>
      <c r="C1271" s="38">
        <v>10</v>
      </c>
      <c r="D1271" s="39" t="s">
        <v>1219</v>
      </c>
      <c r="E1271" s="118" t="s">
        <v>1277</v>
      </c>
      <c r="F1271" s="112"/>
      <c r="G1271" s="63"/>
      <c r="H1271" s="63"/>
      <c r="I1271" s="64"/>
      <c r="J1271" s="64"/>
      <c r="K1271" s="65"/>
      <c r="L1271" s="66"/>
      <c r="M1271" s="65"/>
      <c r="N1271" s="65"/>
      <c r="O1271" s="67"/>
      <c r="P1271" s="67"/>
      <c r="R1271" s="52">
        <v>1595</v>
      </c>
      <c r="S1271" s="52"/>
      <c r="T1271" s="52"/>
      <c r="U1271" s="52"/>
      <c r="V1271" s="52">
        <f>SUM(R1271:U1271)</f>
        <v>1595</v>
      </c>
    </row>
    <row r="1272" spans="1:22" hidden="1" outlineLevel="2">
      <c r="A1272" s="38">
        <v>124</v>
      </c>
      <c r="B1272" s="2" t="s">
        <v>28</v>
      </c>
      <c r="C1272" s="38">
        <v>10</v>
      </c>
      <c r="D1272" s="39" t="s">
        <v>1219</v>
      </c>
      <c r="E1272" s="115" t="s">
        <v>883</v>
      </c>
      <c r="F1272" s="49">
        <v>9.1</v>
      </c>
      <c r="G1272" s="141"/>
      <c r="H1272" s="141">
        <v>0</v>
      </c>
      <c r="I1272" s="50"/>
      <c r="J1272" s="50">
        <v>0</v>
      </c>
      <c r="K1272" s="142"/>
      <c r="L1272" s="140"/>
      <c r="M1272" s="143"/>
      <c r="N1272" s="144">
        <v>0.35902777777777778</v>
      </c>
      <c r="O1272" s="3"/>
      <c r="P1272" s="3"/>
      <c r="R1272" s="52"/>
      <c r="S1272" s="52"/>
      <c r="T1272" s="52"/>
      <c r="U1272" s="52"/>
      <c r="V1272" s="52"/>
    </row>
    <row r="1273" spans="1:22" hidden="1" outlineLevel="2">
      <c r="A1273" s="38">
        <v>124</v>
      </c>
      <c r="B1273" s="2" t="s">
        <v>28</v>
      </c>
      <c r="C1273" s="38">
        <v>10</v>
      </c>
      <c r="D1273" s="39" t="s">
        <v>1219</v>
      </c>
      <c r="E1273" s="115" t="s">
        <v>1354</v>
      </c>
      <c r="F1273" s="49">
        <v>90.2</v>
      </c>
      <c r="G1273" s="141">
        <v>5.6</v>
      </c>
      <c r="H1273" s="141">
        <f>H1272+G1273</f>
        <v>5.6</v>
      </c>
      <c r="I1273" s="50">
        <v>5.9027777777777783E-2</v>
      </c>
      <c r="J1273" s="50">
        <f>J1272+I1273</f>
        <v>5.9027777777777783E-2</v>
      </c>
      <c r="K1273" s="142">
        <f>M1273-N1272</f>
        <v>4.7916666666666718E-2</v>
      </c>
      <c r="L1273" s="140">
        <f>N1273-M1273</f>
        <v>7.6388888888888062E-3</v>
      </c>
      <c r="M1273" s="143">
        <v>0.4069444444444445</v>
      </c>
      <c r="N1273" s="143">
        <v>0.4145833333333333</v>
      </c>
      <c r="O1273" s="3" t="s">
        <v>858</v>
      </c>
      <c r="P1273" s="3"/>
      <c r="R1273" s="52"/>
      <c r="S1273" s="52"/>
      <c r="T1273" s="52"/>
      <c r="U1273" s="52"/>
      <c r="V1273" s="52"/>
    </row>
    <row r="1274" spans="1:22" hidden="1" outlineLevel="2">
      <c r="A1274" s="38">
        <v>124</v>
      </c>
      <c r="B1274" s="2" t="s">
        <v>28</v>
      </c>
      <c r="C1274" s="38">
        <v>10</v>
      </c>
      <c r="D1274" s="39" t="s">
        <v>1219</v>
      </c>
      <c r="E1274" s="115" t="s">
        <v>1220</v>
      </c>
      <c r="F1274" s="49">
        <v>108.8</v>
      </c>
      <c r="G1274" s="141">
        <v>2</v>
      </c>
      <c r="H1274" s="141">
        <f>H1273+G1274</f>
        <v>7.6</v>
      </c>
      <c r="I1274" s="50">
        <v>2.0833333333333332E-2</v>
      </c>
      <c r="J1274" s="50">
        <f>J1273+I1274</f>
        <v>7.9861111111111119E-2</v>
      </c>
      <c r="K1274" s="142">
        <f>M1274-N1273</f>
        <v>2.0833333333333315E-2</v>
      </c>
      <c r="L1274" s="140">
        <f>N1274-M1274</f>
        <v>0</v>
      </c>
      <c r="M1274" s="143">
        <v>0.43541666666666662</v>
      </c>
      <c r="N1274" s="143">
        <v>0.43541666666666662</v>
      </c>
      <c r="O1274" s="3"/>
      <c r="P1274" s="3"/>
      <c r="R1274" s="52"/>
      <c r="S1274" s="52"/>
      <c r="T1274" s="52"/>
      <c r="U1274" s="52"/>
      <c r="V1274" s="52"/>
    </row>
    <row r="1275" spans="1:22" hidden="1" outlineLevel="2">
      <c r="A1275" s="38">
        <v>124</v>
      </c>
      <c r="B1275" s="2" t="s">
        <v>28</v>
      </c>
      <c r="C1275" s="38">
        <v>10</v>
      </c>
      <c r="D1275" s="39" t="s">
        <v>1219</v>
      </c>
      <c r="E1275" s="115" t="s">
        <v>1223</v>
      </c>
      <c r="F1275" s="49">
        <v>112.6</v>
      </c>
      <c r="G1275" s="141">
        <v>5.4</v>
      </c>
      <c r="H1275" s="141">
        <f>H1274+G1275</f>
        <v>13</v>
      </c>
      <c r="I1275" s="50">
        <v>5.5555555555555552E-2</v>
      </c>
      <c r="J1275" s="50">
        <f>J1274+I1275</f>
        <v>0.13541666666666669</v>
      </c>
      <c r="K1275" s="142">
        <f>M1275-N1274</f>
        <v>5.4166666666666696E-2</v>
      </c>
      <c r="L1275" s="140"/>
      <c r="M1275" s="144">
        <v>0.48958333333333331</v>
      </c>
      <c r="N1275" s="143"/>
      <c r="O1275" s="3" t="s">
        <v>1276</v>
      </c>
      <c r="P1275" s="3"/>
      <c r="R1275" s="52"/>
      <c r="S1275" s="52"/>
      <c r="T1275" s="52"/>
      <c r="U1275" s="52"/>
      <c r="V1275" s="52"/>
    </row>
    <row r="1276" spans="1:22" hidden="1" outlineLevel="2">
      <c r="A1276" s="38">
        <v>124</v>
      </c>
      <c r="B1276" s="2" t="s">
        <v>28</v>
      </c>
      <c r="C1276" s="38">
        <v>10</v>
      </c>
      <c r="D1276" s="39" t="s">
        <v>1219</v>
      </c>
      <c r="E1276" s="40" t="s">
        <v>1512</v>
      </c>
      <c r="F1276" s="113"/>
      <c r="G1276" s="42"/>
      <c r="H1276" s="42"/>
      <c r="I1276" s="43"/>
      <c r="J1276" s="43"/>
      <c r="K1276" s="44"/>
      <c r="L1276" s="43"/>
      <c r="M1276" s="44"/>
      <c r="N1276" s="56"/>
      <c r="O1276" s="46"/>
      <c r="P1276" s="46"/>
      <c r="R1276" s="54"/>
      <c r="S1276" s="54"/>
      <c r="T1276" s="54"/>
      <c r="U1276" s="54"/>
      <c r="V1276" s="54"/>
    </row>
    <row r="1277" spans="1:22" hidden="1" outlineLevel="1" collapsed="1">
      <c r="A1277" s="148" t="s">
        <v>2264</v>
      </c>
      <c r="B1277" s="149"/>
      <c r="C1277" s="150">
        <v>10</v>
      </c>
      <c r="D1277" s="151" t="s">
        <v>2265</v>
      </c>
      <c r="E1277" s="152" t="s">
        <v>2266</v>
      </c>
      <c r="F1277" s="169" t="s">
        <v>2572</v>
      </c>
      <c r="G1277" s="154">
        <f>SUBTOTAL(9,G1270:G1276)</f>
        <v>13</v>
      </c>
      <c r="H1277" s="154"/>
      <c r="I1277" s="156">
        <f>SUBTOTAL(9,I1270:I1276)</f>
        <v>0.13541666666666669</v>
      </c>
      <c r="J1277" s="156"/>
      <c r="K1277" s="157">
        <f>SUBTOTAL(9,K1270:K1276)</f>
        <v>0.12291666666666673</v>
      </c>
      <c r="L1277" s="157">
        <f>SUBTOTAL(9,L1270:L1276)</f>
        <v>7.6388888888888062E-3</v>
      </c>
      <c r="M1277" s="157">
        <f>M1275-N1272</f>
        <v>0.13055555555555554</v>
      </c>
      <c r="N1277" s="158" t="s">
        <v>552</v>
      </c>
      <c r="O1277" s="149" t="s">
        <v>777</v>
      </c>
      <c r="P1277" s="149"/>
      <c r="R1277" s="55">
        <f>SUM(R1270:R1276)</f>
        <v>1595</v>
      </c>
      <c r="S1277" s="55">
        <f>SUM(S1270:S1276)</f>
        <v>0</v>
      </c>
      <c r="T1277" s="55">
        <f>SUM(T1270:T1276)</f>
        <v>0</v>
      </c>
      <c r="U1277" s="55">
        <f>SUM(U1270:U1276)</f>
        <v>0</v>
      </c>
      <c r="V1277" s="55">
        <f>SUM(V1270:V1276)</f>
        <v>1595</v>
      </c>
    </row>
    <row r="1278" spans="1:22" hidden="1" outlineLevel="2">
      <c r="A1278" s="38">
        <v>125</v>
      </c>
      <c r="B1278" s="2" t="s">
        <v>28</v>
      </c>
      <c r="C1278" s="38">
        <v>11</v>
      </c>
      <c r="D1278" s="39" t="s">
        <v>1222</v>
      </c>
      <c r="E1278" s="40" t="s">
        <v>1513</v>
      </c>
      <c r="F1278" s="111"/>
      <c r="G1278" s="58"/>
      <c r="H1278" s="58"/>
      <c r="I1278" s="59"/>
      <c r="J1278" s="59"/>
      <c r="K1278" s="60"/>
      <c r="L1278" s="61"/>
      <c r="M1278" s="60"/>
      <c r="N1278" s="60"/>
      <c r="O1278" s="62"/>
      <c r="P1278" s="62"/>
      <c r="R1278" s="47"/>
      <c r="S1278" s="47"/>
      <c r="T1278" s="47"/>
      <c r="U1278" s="47"/>
      <c r="V1278" s="47"/>
    </row>
    <row r="1279" spans="1:22" hidden="1" outlineLevel="2">
      <c r="A1279" s="38">
        <v>125</v>
      </c>
      <c r="B1279" s="2" t="s">
        <v>28</v>
      </c>
      <c r="C1279" s="38">
        <v>11</v>
      </c>
      <c r="D1279" s="39" t="s">
        <v>1222</v>
      </c>
      <c r="E1279" s="115" t="s">
        <v>1223</v>
      </c>
      <c r="F1279" s="49">
        <v>112.6</v>
      </c>
      <c r="G1279" s="141"/>
      <c r="H1279" s="141">
        <v>0</v>
      </c>
      <c r="I1279" s="50"/>
      <c r="J1279" s="50">
        <v>0</v>
      </c>
      <c r="K1279" s="142"/>
      <c r="L1279" s="140"/>
      <c r="M1279" s="143"/>
      <c r="N1279" s="144">
        <v>0.4909722222222222</v>
      </c>
      <c r="O1279" s="3"/>
      <c r="P1279" s="3"/>
      <c r="R1279" s="52"/>
      <c r="S1279" s="52"/>
      <c r="T1279" s="52"/>
      <c r="U1279" s="52"/>
      <c r="V1279" s="52"/>
    </row>
    <row r="1280" spans="1:22" hidden="1" outlineLevel="2">
      <c r="A1280" s="38">
        <v>125</v>
      </c>
      <c r="B1280" s="2" t="s">
        <v>28</v>
      </c>
      <c r="C1280" s="38">
        <v>11</v>
      </c>
      <c r="D1280" s="39" t="s">
        <v>1222</v>
      </c>
      <c r="E1280" s="115" t="s">
        <v>1275</v>
      </c>
      <c r="F1280" s="49"/>
      <c r="G1280" s="141">
        <v>1.5</v>
      </c>
      <c r="H1280" s="141">
        <f>H1279+G1280</f>
        <v>1.5</v>
      </c>
      <c r="I1280" s="50">
        <v>1.3888888888888888E-2</v>
      </c>
      <c r="J1280" s="50">
        <f>J1279+I1280</f>
        <v>1.3888888888888888E-2</v>
      </c>
      <c r="K1280" s="142">
        <f>M1280-N1279</f>
        <v>1.4583333333333337E-2</v>
      </c>
      <c r="L1280" s="140">
        <f>N1280-M1280</f>
        <v>0</v>
      </c>
      <c r="M1280" s="143">
        <v>0.50555555555555554</v>
      </c>
      <c r="N1280" s="143">
        <v>0.50555555555555554</v>
      </c>
      <c r="O1280" s="3"/>
      <c r="P1280" s="3"/>
      <c r="R1280" s="52"/>
      <c r="S1280" s="52"/>
      <c r="T1280" s="52"/>
      <c r="U1280" s="52"/>
      <c r="V1280" s="52"/>
    </row>
    <row r="1281" spans="1:22" hidden="1" outlineLevel="2">
      <c r="A1281" s="38">
        <v>125</v>
      </c>
      <c r="B1281" s="2" t="s">
        <v>28</v>
      </c>
      <c r="C1281" s="38">
        <v>11</v>
      </c>
      <c r="D1281" s="39" t="s">
        <v>1222</v>
      </c>
      <c r="E1281" s="115" t="s">
        <v>1353</v>
      </c>
      <c r="F1281" s="49">
        <v>32.5</v>
      </c>
      <c r="G1281" s="141">
        <v>7</v>
      </c>
      <c r="H1281" s="141">
        <f>H1280+G1281</f>
        <v>8.5</v>
      </c>
      <c r="I1281" s="50">
        <v>7.6388888888888895E-2</v>
      </c>
      <c r="J1281" s="50">
        <f>J1280+I1281</f>
        <v>9.027777777777779E-2</v>
      </c>
      <c r="K1281" s="142">
        <f>M1281-N1280</f>
        <v>7.9166666666666718E-2</v>
      </c>
      <c r="L1281" s="140">
        <f>N1281-M1281</f>
        <v>3.4722222222222099E-3</v>
      </c>
      <c r="M1281" s="143">
        <v>0.58472222222222225</v>
      </c>
      <c r="N1281" s="143">
        <v>0.58819444444444446</v>
      </c>
      <c r="O1281" s="3" t="s">
        <v>858</v>
      </c>
      <c r="P1281" s="3"/>
      <c r="R1281" s="52"/>
      <c r="S1281" s="52"/>
      <c r="T1281" s="52"/>
      <c r="U1281" s="52"/>
      <c r="V1281" s="52"/>
    </row>
    <row r="1282" spans="1:22" hidden="1" outlineLevel="2">
      <c r="A1282" s="38">
        <v>125</v>
      </c>
      <c r="B1282" s="2" t="s">
        <v>28</v>
      </c>
      <c r="C1282" s="38">
        <v>11</v>
      </c>
      <c r="D1282" s="39" t="s">
        <v>1222</v>
      </c>
      <c r="E1282" s="115" t="s">
        <v>1221</v>
      </c>
      <c r="F1282" s="49">
        <v>45.7</v>
      </c>
      <c r="G1282" s="141">
        <v>4</v>
      </c>
      <c r="H1282" s="141">
        <f>H1281+G1282</f>
        <v>12.5</v>
      </c>
      <c r="I1282" s="50">
        <v>4.1666666666666664E-2</v>
      </c>
      <c r="J1282" s="50">
        <f>J1281+I1282</f>
        <v>0.13194444444444445</v>
      </c>
      <c r="K1282" s="142">
        <f>M1282-N1281</f>
        <v>4.5833333333333282E-2</v>
      </c>
      <c r="L1282" s="140">
        <f>N1282-M1282</f>
        <v>0</v>
      </c>
      <c r="M1282" s="143">
        <v>0.63402777777777775</v>
      </c>
      <c r="N1282" s="143">
        <v>0.63402777777777775</v>
      </c>
      <c r="O1282" s="3"/>
      <c r="P1282" s="3"/>
      <c r="R1282" s="52"/>
      <c r="S1282" s="52"/>
      <c r="T1282" s="52"/>
      <c r="U1282" s="52"/>
      <c r="V1282" s="52"/>
    </row>
    <row r="1283" spans="1:22" hidden="1" outlineLevel="2">
      <c r="A1283" s="38">
        <v>125</v>
      </c>
      <c r="B1283" s="2" t="s">
        <v>28</v>
      </c>
      <c r="C1283" s="38">
        <v>11</v>
      </c>
      <c r="D1283" s="39" t="s">
        <v>1222</v>
      </c>
      <c r="E1283" s="115" t="s">
        <v>1622</v>
      </c>
      <c r="F1283" s="49">
        <v>51.6</v>
      </c>
      <c r="G1283" s="141">
        <v>1.1000000000000001</v>
      </c>
      <c r="H1283" s="141">
        <f>H1282+G1283</f>
        <v>13.6</v>
      </c>
      <c r="I1283" s="50">
        <v>1.3888888888888888E-2</v>
      </c>
      <c r="J1283" s="50">
        <f>J1282+I1283</f>
        <v>0.14583333333333334</v>
      </c>
      <c r="K1283" s="142">
        <f>M1283-N1282</f>
        <v>1.1805555555555625E-2</v>
      </c>
      <c r="L1283" s="140"/>
      <c r="M1283" s="144">
        <v>0.64583333333333337</v>
      </c>
      <c r="N1283" s="143"/>
      <c r="O1283" s="3"/>
      <c r="P1283" s="3"/>
      <c r="R1283" s="52"/>
      <c r="S1283" s="52"/>
      <c r="T1283" s="52"/>
      <c r="U1283" s="52"/>
      <c r="V1283" s="52"/>
    </row>
    <row r="1284" spans="1:22" hidden="1" outlineLevel="2">
      <c r="A1284" s="38">
        <v>125</v>
      </c>
      <c r="B1284" s="2" t="s">
        <v>28</v>
      </c>
      <c r="C1284" s="38">
        <v>11</v>
      </c>
      <c r="D1284" s="39" t="s">
        <v>1222</v>
      </c>
      <c r="E1284" s="117" t="s">
        <v>1344</v>
      </c>
      <c r="F1284" s="111"/>
      <c r="G1284" s="58"/>
      <c r="H1284" s="58"/>
      <c r="I1284" s="59"/>
      <c r="J1284" s="59"/>
      <c r="K1284" s="60"/>
      <c r="L1284" s="61"/>
      <c r="M1284" s="60"/>
      <c r="N1284" s="60"/>
      <c r="O1284" s="62"/>
      <c r="P1284" s="62"/>
      <c r="R1284" s="52">
        <v>1768</v>
      </c>
      <c r="S1284" s="52">
        <v>480</v>
      </c>
      <c r="T1284" s="52"/>
      <c r="U1284" s="52"/>
      <c r="V1284" s="52">
        <f>SUM(R1284:U1284)</f>
        <v>2248</v>
      </c>
    </row>
    <row r="1285" spans="1:22" hidden="1" outlineLevel="2">
      <c r="A1285" s="38">
        <v>125</v>
      </c>
      <c r="B1285" s="2" t="s">
        <v>28</v>
      </c>
      <c r="C1285" s="38">
        <v>11</v>
      </c>
      <c r="D1285" s="39" t="s">
        <v>1222</v>
      </c>
      <c r="E1285" s="118" t="s">
        <v>1345</v>
      </c>
      <c r="F1285" s="112"/>
      <c r="G1285" s="63"/>
      <c r="H1285" s="63"/>
      <c r="I1285" s="64"/>
      <c r="J1285" s="64"/>
      <c r="K1285" s="65"/>
      <c r="L1285" s="66"/>
      <c r="M1285" s="65"/>
      <c r="N1285" s="65"/>
      <c r="O1285" s="67"/>
      <c r="P1285" s="67"/>
      <c r="R1285" s="54"/>
      <c r="S1285" s="54"/>
      <c r="T1285" s="54"/>
      <c r="U1285" s="54"/>
      <c r="V1285" s="54"/>
    </row>
    <row r="1286" spans="1:22" hidden="1" outlineLevel="1" collapsed="1">
      <c r="A1286" s="148" t="s">
        <v>2267</v>
      </c>
      <c r="B1286" s="149"/>
      <c r="C1286" s="150">
        <v>11</v>
      </c>
      <c r="D1286" s="151" t="s">
        <v>2268</v>
      </c>
      <c r="E1286" s="152" t="s">
        <v>1233</v>
      </c>
      <c r="F1286" s="153">
        <v>12.5</v>
      </c>
      <c r="G1286" s="154">
        <f>SUBTOTAL(9,G1278:G1284)</f>
        <v>13.6</v>
      </c>
      <c r="H1286" s="155"/>
      <c r="I1286" s="156">
        <f>SUBTOTAL(9,I1278:I1284)</f>
        <v>0.14583333333333334</v>
      </c>
      <c r="J1286" s="156"/>
      <c r="K1286" s="157">
        <f>SUBTOTAL(9,K1278:K1284)</f>
        <v>0.15138888888888896</v>
      </c>
      <c r="L1286" s="157">
        <f>SUBTOTAL(9,L1278:L1284)</f>
        <v>3.4722222222222099E-3</v>
      </c>
      <c r="M1286" s="157">
        <f>M1283-N1279</f>
        <v>0.15486111111111117</v>
      </c>
      <c r="N1286" s="158" t="s">
        <v>552</v>
      </c>
      <c r="O1286" s="149" t="s">
        <v>1291</v>
      </c>
      <c r="P1286" s="149"/>
      <c r="R1286" s="55">
        <f>SUM(R1278:R1285)</f>
        <v>1768</v>
      </c>
      <c r="S1286" s="55">
        <f>SUM(S1278:S1285)</f>
        <v>480</v>
      </c>
      <c r="T1286" s="55">
        <f>SUM(T1278:T1285)</f>
        <v>0</v>
      </c>
      <c r="U1286" s="55">
        <f>SUM(U1278:U1285)</f>
        <v>0</v>
      </c>
      <c r="V1286" s="55">
        <f>SUM(V1278:V1285)</f>
        <v>2248</v>
      </c>
    </row>
    <row r="1287" spans="1:22" hidden="1" outlineLevel="2">
      <c r="A1287" s="38">
        <v>126</v>
      </c>
      <c r="B1287" s="2" t="s">
        <v>28</v>
      </c>
      <c r="C1287" s="38">
        <v>12</v>
      </c>
      <c r="D1287" s="39" t="s">
        <v>1360</v>
      </c>
      <c r="E1287" s="117" t="s">
        <v>1342</v>
      </c>
      <c r="F1287" s="111"/>
      <c r="G1287" s="58"/>
      <c r="H1287" s="58"/>
      <c r="I1287" s="59"/>
      <c r="J1287" s="59"/>
      <c r="K1287" s="60"/>
      <c r="L1287" s="61"/>
      <c r="M1287" s="60"/>
      <c r="N1287" s="60"/>
      <c r="O1287" s="62"/>
      <c r="P1287" s="62"/>
      <c r="R1287" s="47"/>
      <c r="S1287" s="47"/>
      <c r="T1287" s="47"/>
      <c r="U1287" s="47"/>
      <c r="V1287" s="47"/>
    </row>
    <row r="1288" spans="1:22" hidden="1" outlineLevel="2">
      <c r="A1288" s="38">
        <v>126</v>
      </c>
      <c r="B1288" s="2" t="s">
        <v>28</v>
      </c>
      <c r="C1288" s="38">
        <v>12</v>
      </c>
      <c r="D1288" s="39" t="s">
        <v>1231</v>
      </c>
      <c r="E1288" s="118" t="s">
        <v>1362</v>
      </c>
      <c r="F1288" s="112"/>
      <c r="G1288" s="63"/>
      <c r="H1288" s="63"/>
      <c r="I1288" s="64"/>
      <c r="J1288" s="64"/>
      <c r="K1288" s="65"/>
      <c r="L1288" s="66"/>
      <c r="M1288" s="65"/>
      <c r="N1288" s="65"/>
      <c r="O1288" s="67"/>
      <c r="P1288" s="67"/>
      <c r="R1288" s="52">
        <v>1768</v>
      </c>
      <c r="S1288" s="52">
        <v>480</v>
      </c>
      <c r="T1288" s="52"/>
      <c r="U1288" s="52"/>
      <c r="V1288" s="52">
        <f>SUM(R1288:U1288)</f>
        <v>2248</v>
      </c>
    </row>
    <row r="1289" spans="1:22" hidden="1" outlineLevel="2">
      <c r="A1289" s="38">
        <v>126</v>
      </c>
      <c r="B1289" s="2" t="s">
        <v>28</v>
      </c>
      <c r="C1289" s="38">
        <v>12</v>
      </c>
      <c r="D1289" s="39" t="s">
        <v>1231</v>
      </c>
      <c r="E1289" s="115" t="s">
        <v>1349</v>
      </c>
      <c r="F1289" s="49">
        <v>51.6</v>
      </c>
      <c r="G1289" s="141"/>
      <c r="H1289" s="141">
        <v>0</v>
      </c>
      <c r="I1289" s="50"/>
      <c r="J1289" s="50">
        <v>0</v>
      </c>
      <c r="K1289" s="142"/>
      <c r="L1289" s="140"/>
      <c r="M1289" s="143"/>
      <c r="N1289" s="144">
        <v>0.3979166666666667</v>
      </c>
      <c r="O1289" s="3"/>
      <c r="P1289" s="3"/>
      <c r="R1289" s="52"/>
      <c r="S1289" s="52"/>
      <c r="T1289" s="52"/>
      <c r="U1289" s="52"/>
      <c r="V1289" s="52"/>
    </row>
    <row r="1290" spans="1:22" hidden="1" outlineLevel="2">
      <c r="A1290" s="38">
        <v>126</v>
      </c>
      <c r="B1290" s="2" t="s">
        <v>28</v>
      </c>
      <c r="C1290" s="38">
        <v>12</v>
      </c>
      <c r="D1290" s="39" t="s">
        <v>1231</v>
      </c>
      <c r="E1290" s="115" t="s">
        <v>1221</v>
      </c>
      <c r="F1290" s="49">
        <v>45.7</v>
      </c>
      <c r="G1290" s="141">
        <v>1.1000000000000001</v>
      </c>
      <c r="H1290" s="141">
        <f>H1289+G1290</f>
        <v>1.1000000000000001</v>
      </c>
      <c r="I1290" s="50">
        <v>1.0416666666666666E-2</v>
      </c>
      <c r="J1290" s="50">
        <f>J1289+I1290</f>
        <v>1.0416666666666666E-2</v>
      </c>
      <c r="K1290" s="142">
        <f>M1290-N1289</f>
        <v>1.1805555555555569E-2</v>
      </c>
      <c r="L1290" s="140">
        <f>N1290-M1290</f>
        <v>0</v>
      </c>
      <c r="M1290" s="143">
        <v>0.40972222222222227</v>
      </c>
      <c r="N1290" s="143">
        <v>0.40972222222222227</v>
      </c>
      <c r="O1290" s="3"/>
      <c r="P1290" s="3"/>
      <c r="R1290" s="52"/>
      <c r="S1290" s="52"/>
      <c r="T1290" s="52"/>
      <c r="U1290" s="52"/>
      <c r="V1290" s="52"/>
    </row>
    <row r="1291" spans="1:22" hidden="1" outlineLevel="2">
      <c r="A1291" s="38">
        <v>126</v>
      </c>
      <c r="B1291" s="2" t="s">
        <v>28</v>
      </c>
      <c r="C1291" s="38">
        <v>12</v>
      </c>
      <c r="D1291" s="39" t="s">
        <v>1231</v>
      </c>
      <c r="E1291" s="115" t="s">
        <v>2473</v>
      </c>
      <c r="F1291" s="49">
        <v>128</v>
      </c>
      <c r="G1291" s="141">
        <v>5</v>
      </c>
      <c r="H1291" s="141">
        <f>H1290+G1291</f>
        <v>6.1</v>
      </c>
      <c r="I1291" s="50">
        <v>8.3333333333333329E-2</v>
      </c>
      <c r="J1291" s="50">
        <f>J1290+I1291</f>
        <v>9.375E-2</v>
      </c>
      <c r="K1291" s="142">
        <f>M1291-N1290</f>
        <v>7.291666666666663E-2</v>
      </c>
      <c r="L1291" s="140">
        <f>N1291-M1291</f>
        <v>8.3333333333333037E-3</v>
      </c>
      <c r="M1291" s="143">
        <v>0.4826388888888889</v>
      </c>
      <c r="N1291" s="143">
        <v>0.4909722222222222</v>
      </c>
      <c r="O1291" s="3" t="s">
        <v>858</v>
      </c>
      <c r="P1291" s="3"/>
      <c r="R1291" s="52"/>
      <c r="S1291" s="52"/>
      <c r="T1291" s="52"/>
      <c r="U1291" s="52"/>
      <c r="V1291" s="52"/>
    </row>
    <row r="1292" spans="1:22" hidden="1" outlineLevel="2">
      <c r="A1292" s="38">
        <v>126</v>
      </c>
      <c r="B1292" s="2" t="s">
        <v>28</v>
      </c>
      <c r="C1292" s="38">
        <v>12</v>
      </c>
      <c r="D1292" s="39" t="s">
        <v>1231</v>
      </c>
      <c r="E1292" s="115" t="s">
        <v>1237</v>
      </c>
      <c r="F1292" s="49">
        <v>27</v>
      </c>
      <c r="G1292" s="141">
        <v>6.3</v>
      </c>
      <c r="H1292" s="141">
        <f>H1291+G1292</f>
        <v>12.399999999999999</v>
      </c>
      <c r="I1292" s="50">
        <v>6.25E-2</v>
      </c>
      <c r="J1292" s="50">
        <f>J1291+I1292</f>
        <v>0.15625</v>
      </c>
      <c r="K1292" s="142">
        <f>M1292-N1291</f>
        <v>5.9722222222222288E-2</v>
      </c>
      <c r="L1292" s="140"/>
      <c r="M1292" s="144">
        <v>0.55069444444444449</v>
      </c>
      <c r="N1292" s="143"/>
      <c r="O1292" s="3"/>
      <c r="P1292" s="3"/>
      <c r="R1292" s="52"/>
      <c r="S1292" s="52"/>
      <c r="T1292" s="52"/>
      <c r="U1292" s="52"/>
      <c r="V1292" s="52"/>
    </row>
    <row r="1293" spans="1:22" hidden="1" outlineLevel="2">
      <c r="A1293" s="38">
        <v>126</v>
      </c>
      <c r="B1293" s="2" t="s">
        <v>28</v>
      </c>
      <c r="C1293" s="38">
        <v>12</v>
      </c>
      <c r="D1293" s="39" t="s">
        <v>1231</v>
      </c>
      <c r="E1293" s="40" t="s">
        <v>1516</v>
      </c>
      <c r="F1293" s="113"/>
      <c r="G1293" s="42"/>
      <c r="H1293" s="42"/>
      <c r="I1293" s="43"/>
      <c r="J1293" s="43"/>
      <c r="K1293" s="44"/>
      <c r="L1293" s="43"/>
      <c r="M1293" s="44"/>
      <c r="N1293" s="56"/>
      <c r="O1293" s="46"/>
      <c r="P1293" s="46"/>
      <c r="R1293" s="54"/>
      <c r="S1293" s="54"/>
      <c r="T1293" s="54"/>
      <c r="U1293" s="54"/>
      <c r="V1293" s="54"/>
    </row>
    <row r="1294" spans="1:22" hidden="1" outlineLevel="1" collapsed="1">
      <c r="A1294" s="148" t="s">
        <v>2274</v>
      </c>
      <c r="B1294" s="149"/>
      <c r="C1294" s="150">
        <v>12</v>
      </c>
      <c r="D1294" s="151" t="s">
        <v>2275</v>
      </c>
      <c r="E1294" s="152" t="s">
        <v>1515</v>
      </c>
      <c r="F1294" s="169" t="s">
        <v>2570</v>
      </c>
      <c r="G1294" s="154">
        <f>SUBTOTAL(9,G1287:G1293)</f>
        <v>12.399999999999999</v>
      </c>
      <c r="H1294" s="154"/>
      <c r="I1294" s="156">
        <f>SUBTOTAL(9,I1287:I1293)</f>
        <v>0.15625</v>
      </c>
      <c r="J1294" s="156"/>
      <c r="K1294" s="157">
        <f>SUBTOTAL(9,K1287:K1293)</f>
        <v>0.14444444444444449</v>
      </c>
      <c r="L1294" s="157">
        <f>SUBTOTAL(9,L1287:L1293)</f>
        <v>8.3333333333333037E-3</v>
      </c>
      <c r="M1294" s="157">
        <f>M1292-N1289</f>
        <v>0.15277777777777779</v>
      </c>
      <c r="N1294" s="158" t="s">
        <v>552</v>
      </c>
      <c r="O1294" s="149" t="s">
        <v>671</v>
      </c>
      <c r="P1294" s="149"/>
      <c r="R1294" s="55">
        <f>SUM(R1287:R1293)</f>
        <v>1768</v>
      </c>
      <c r="S1294" s="55">
        <f>SUM(S1287:S1293)</f>
        <v>480</v>
      </c>
      <c r="T1294" s="55">
        <f>SUM(T1287:T1293)</f>
        <v>0</v>
      </c>
      <c r="U1294" s="55">
        <f>SUM(U1287:U1293)</f>
        <v>0</v>
      </c>
      <c r="V1294" s="55">
        <f>SUM(V1287:V1293)</f>
        <v>2248</v>
      </c>
    </row>
    <row r="1295" spans="1:22" hidden="1" outlineLevel="2">
      <c r="A1295" s="38">
        <v>127</v>
      </c>
      <c r="B1295" s="2" t="s">
        <v>28</v>
      </c>
      <c r="C1295" s="38">
        <v>13</v>
      </c>
      <c r="D1295" s="39" t="s">
        <v>1361</v>
      </c>
      <c r="E1295" s="40" t="s">
        <v>1517</v>
      </c>
      <c r="F1295" s="111"/>
      <c r="G1295" s="58"/>
      <c r="H1295" s="58"/>
      <c r="I1295" s="59"/>
      <c r="J1295" s="59"/>
      <c r="K1295" s="60"/>
      <c r="L1295" s="61"/>
      <c r="M1295" s="60"/>
      <c r="N1295" s="60"/>
      <c r="O1295" s="62"/>
      <c r="P1295" s="62"/>
      <c r="R1295" s="47"/>
      <c r="S1295" s="47"/>
      <c r="T1295" s="47"/>
      <c r="U1295" s="47"/>
      <c r="V1295" s="47"/>
    </row>
    <row r="1296" spans="1:22" hidden="1" outlineLevel="2">
      <c r="A1296" s="38">
        <v>127</v>
      </c>
      <c r="B1296" s="2" t="s">
        <v>28</v>
      </c>
      <c r="C1296" s="38">
        <v>13</v>
      </c>
      <c r="D1296" s="39" t="s">
        <v>1232</v>
      </c>
      <c r="E1296" s="115" t="s">
        <v>1237</v>
      </c>
      <c r="F1296" s="49">
        <v>27</v>
      </c>
      <c r="G1296" s="141"/>
      <c r="H1296" s="141">
        <v>0</v>
      </c>
      <c r="I1296" s="50"/>
      <c r="J1296" s="50">
        <v>0</v>
      </c>
      <c r="K1296" s="142"/>
      <c r="L1296" s="140"/>
      <c r="M1296" s="143"/>
      <c r="N1296" s="144">
        <v>0.55069444444444449</v>
      </c>
      <c r="O1296" s="3"/>
      <c r="P1296" s="3"/>
      <c r="R1296" s="52"/>
      <c r="S1296" s="52"/>
      <c r="T1296" s="52"/>
      <c r="U1296" s="52"/>
      <c r="V1296" s="52"/>
    </row>
    <row r="1297" spans="1:22" hidden="1" outlineLevel="2">
      <c r="A1297" s="38">
        <v>127</v>
      </c>
      <c r="B1297" s="2" t="s">
        <v>28</v>
      </c>
      <c r="C1297" s="38">
        <v>13</v>
      </c>
      <c r="D1297" s="39" t="s">
        <v>1361</v>
      </c>
      <c r="E1297" s="115" t="s">
        <v>2483</v>
      </c>
      <c r="F1297" s="49">
        <v>29</v>
      </c>
      <c r="G1297" s="141">
        <v>0.6</v>
      </c>
      <c r="H1297" s="141">
        <f>H1296+G1297</f>
        <v>0.6</v>
      </c>
      <c r="I1297" s="50">
        <v>6.9444444444444441E-3</v>
      </c>
      <c r="J1297" s="50">
        <f>J1296+I1297</f>
        <v>6.9444444444444441E-3</v>
      </c>
      <c r="K1297" s="142">
        <f>M1297-N1296</f>
        <v>5.5555555555555358E-3</v>
      </c>
      <c r="L1297" s="140">
        <f>N1297-M1297</f>
        <v>0</v>
      </c>
      <c r="M1297" s="143">
        <v>0.55625000000000002</v>
      </c>
      <c r="N1297" s="143">
        <v>0.55625000000000002</v>
      </c>
      <c r="O1297" s="3"/>
      <c r="P1297" s="3"/>
      <c r="R1297" s="52"/>
      <c r="S1297" s="52"/>
      <c r="T1297" s="52"/>
      <c r="U1297" s="52"/>
      <c r="V1297" s="52"/>
    </row>
    <row r="1298" spans="1:22" hidden="1" outlineLevel="2">
      <c r="A1298" s="38">
        <v>127</v>
      </c>
      <c r="B1298" s="2" t="s">
        <v>28</v>
      </c>
      <c r="C1298" s="38">
        <v>13</v>
      </c>
      <c r="D1298" s="39" t="s">
        <v>1232</v>
      </c>
      <c r="E1298" s="115" t="s">
        <v>2484</v>
      </c>
      <c r="F1298" s="49">
        <v>28</v>
      </c>
      <c r="G1298" s="141">
        <v>1.4</v>
      </c>
      <c r="H1298" s="141">
        <f>H1297+G1298</f>
        <v>2</v>
      </c>
      <c r="I1298" s="50">
        <v>1.3888888888888888E-2</v>
      </c>
      <c r="J1298" s="50">
        <f>J1297+I1298</f>
        <v>2.0833333333333332E-2</v>
      </c>
      <c r="K1298" s="142">
        <f>M1298-N1297</f>
        <v>1.5277777777777724E-2</v>
      </c>
      <c r="L1298" s="140">
        <f>N1298-M1298</f>
        <v>0</v>
      </c>
      <c r="M1298" s="143">
        <v>0.57152777777777775</v>
      </c>
      <c r="N1298" s="143">
        <v>0.57152777777777775</v>
      </c>
      <c r="O1298" s="3"/>
      <c r="P1298" s="3"/>
      <c r="R1298" s="52"/>
      <c r="S1298" s="52"/>
      <c r="T1298" s="52"/>
      <c r="U1298" s="52"/>
      <c r="V1298" s="52"/>
    </row>
    <row r="1299" spans="1:22" hidden="1" outlineLevel="2">
      <c r="A1299" s="38">
        <v>127</v>
      </c>
      <c r="B1299" s="2" t="s">
        <v>28</v>
      </c>
      <c r="C1299" s="38">
        <v>13</v>
      </c>
      <c r="D1299" s="39" t="s">
        <v>1361</v>
      </c>
      <c r="E1299" s="115" t="s">
        <v>2482</v>
      </c>
      <c r="F1299" s="49">
        <v>18</v>
      </c>
      <c r="G1299" s="141">
        <v>4</v>
      </c>
      <c r="H1299" s="141">
        <f>H1298+G1299</f>
        <v>6</v>
      </c>
      <c r="I1299" s="50">
        <v>4.1666666666666664E-2</v>
      </c>
      <c r="J1299" s="50">
        <f>J1298+I1299</f>
        <v>6.25E-2</v>
      </c>
      <c r="K1299" s="142">
        <f>M1299-N1298</f>
        <v>3.9583333333333304E-2</v>
      </c>
      <c r="L1299" s="140">
        <f>N1299-M1299</f>
        <v>7.6388888888889728E-3</v>
      </c>
      <c r="M1299" s="143">
        <v>0.61111111111111105</v>
      </c>
      <c r="N1299" s="143">
        <v>0.61875000000000002</v>
      </c>
      <c r="O1299" s="3" t="s">
        <v>858</v>
      </c>
      <c r="P1299" s="3"/>
      <c r="R1299" s="52"/>
      <c r="S1299" s="52"/>
      <c r="T1299" s="52"/>
      <c r="U1299" s="52"/>
      <c r="V1299" s="52"/>
    </row>
    <row r="1300" spans="1:22" hidden="1" outlineLevel="2">
      <c r="A1300" s="38">
        <v>127</v>
      </c>
      <c r="B1300" s="2" t="s">
        <v>28</v>
      </c>
      <c r="C1300" s="38">
        <v>13</v>
      </c>
      <c r="D1300" s="39" t="s">
        <v>1232</v>
      </c>
      <c r="E1300" s="115" t="s">
        <v>1343</v>
      </c>
      <c r="F1300" s="49">
        <v>33</v>
      </c>
      <c r="G1300" s="141">
        <v>2.7</v>
      </c>
      <c r="H1300" s="141">
        <f>H1299+G1300</f>
        <v>8.6999999999999993</v>
      </c>
      <c r="I1300" s="50">
        <v>2.7777777777777776E-2</v>
      </c>
      <c r="J1300" s="50">
        <f>J1299+I1300</f>
        <v>9.0277777777777776E-2</v>
      </c>
      <c r="K1300" s="142">
        <f>M1300-N1299</f>
        <v>3.3333333333333326E-2</v>
      </c>
      <c r="L1300" s="140">
        <f>N1300-M1300</f>
        <v>0</v>
      </c>
      <c r="M1300" s="143">
        <v>0.65208333333333335</v>
      </c>
      <c r="N1300" s="143">
        <v>0.65208333333333335</v>
      </c>
      <c r="O1300" s="3"/>
      <c r="P1300" s="3"/>
      <c r="R1300" s="52"/>
      <c r="S1300" s="52"/>
      <c r="T1300" s="52"/>
      <c r="U1300" s="52"/>
      <c r="V1300" s="52"/>
    </row>
    <row r="1301" spans="1:22" hidden="1" outlineLevel="2">
      <c r="A1301" s="38">
        <v>127</v>
      </c>
      <c r="B1301" s="2" t="s">
        <v>28</v>
      </c>
      <c r="C1301" s="38">
        <v>13</v>
      </c>
      <c r="D1301" s="39" t="s">
        <v>1232</v>
      </c>
      <c r="E1301" s="115" t="s">
        <v>1238</v>
      </c>
      <c r="F1301" s="49">
        <v>15.3</v>
      </c>
      <c r="G1301" s="141">
        <v>0.8</v>
      </c>
      <c r="H1301" s="141">
        <f>H1300+G1301</f>
        <v>9.5</v>
      </c>
      <c r="I1301" s="50">
        <v>1.0416666666666666E-2</v>
      </c>
      <c r="J1301" s="50">
        <f>J1300+I1301</f>
        <v>0.10069444444444445</v>
      </c>
      <c r="K1301" s="142">
        <f>M1301-N1300</f>
        <v>1.2499999999999956E-2</v>
      </c>
      <c r="L1301" s="140"/>
      <c r="M1301" s="144">
        <v>0.6645833333333333</v>
      </c>
      <c r="N1301" s="143"/>
      <c r="O1301" s="3"/>
      <c r="P1301" s="3"/>
      <c r="R1301" s="52"/>
      <c r="S1301" s="52"/>
      <c r="T1301" s="52"/>
      <c r="U1301" s="52"/>
      <c r="V1301" s="52"/>
    </row>
    <row r="1302" spans="1:22" hidden="1" outlineLevel="2">
      <c r="A1302" s="38">
        <v>127</v>
      </c>
      <c r="B1302" s="2" t="s">
        <v>28</v>
      </c>
      <c r="C1302" s="38">
        <v>13</v>
      </c>
      <c r="D1302" s="39" t="s">
        <v>1232</v>
      </c>
      <c r="E1302" s="117" t="s">
        <v>1633</v>
      </c>
      <c r="F1302" s="111"/>
      <c r="G1302" s="58"/>
      <c r="H1302" s="58"/>
      <c r="I1302" s="59"/>
      <c r="J1302" s="59"/>
      <c r="K1302" s="60"/>
      <c r="L1302" s="61"/>
      <c r="M1302" s="60"/>
      <c r="N1302" s="60"/>
      <c r="O1302" s="62"/>
      <c r="P1302" s="62"/>
      <c r="R1302" s="52">
        <v>1768</v>
      </c>
      <c r="S1302" s="52">
        <v>460</v>
      </c>
      <c r="T1302" s="52"/>
      <c r="U1302" s="52"/>
      <c r="V1302" s="52">
        <f>SUM(R1302:U1302)</f>
        <v>2228</v>
      </c>
    </row>
    <row r="1303" spans="1:22" hidden="1" outlineLevel="2">
      <c r="A1303" s="38">
        <v>127</v>
      </c>
      <c r="B1303" s="2" t="s">
        <v>28</v>
      </c>
      <c r="C1303" s="38">
        <v>13</v>
      </c>
      <c r="D1303" s="39" t="s">
        <v>1232</v>
      </c>
      <c r="E1303" s="118" t="s">
        <v>1634</v>
      </c>
      <c r="F1303" s="112"/>
      <c r="G1303" s="63"/>
      <c r="H1303" s="63"/>
      <c r="I1303" s="64"/>
      <c r="J1303" s="64"/>
      <c r="K1303" s="65"/>
      <c r="L1303" s="66"/>
      <c r="M1303" s="65"/>
      <c r="N1303" s="65"/>
      <c r="O1303" s="67"/>
      <c r="P1303" s="67"/>
      <c r="R1303" s="54"/>
      <c r="S1303" s="54"/>
      <c r="T1303" s="54"/>
      <c r="U1303" s="54"/>
      <c r="V1303" s="54"/>
    </row>
    <row r="1304" spans="1:22" hidden="1" outlineLevel="1" collapsed="1">
      <c r="A1304" s="148" t="s">
        <v>2276</v>
      </c>
      <c r="B1304" s="149"/>
      <c r="C1304" s="150">
        <v>13</v>
      </c>
      <c r="D1304" s="151" t="s">
        <v>2277</v>
      </c>
      <c r="E1304" s="152" t="s">
        <v>2278</v>
      </c>
      <c r="F1304" s="169" t="s">
        <v>2571</v>
      </c>
      <c r="G1304" s="154">
        <f>SUBTOTAL(9,G1295:G1303)</f>
        <v>9.5</v>
      </c>
      <c r="H1304" s="154"/>
      <c r="I1304" s="156">
        <f>SUBTOTAL(9,I1295:I1302)</f>
        <v>0.10069444444444445</v>
      </c>
      <c r="J1304" s="156"/>
      <c r="K1304" s="157">
        <f>SUBTOTAL(9,K1295:K1302)</f>
        <v>0.10624999999999984</v>
      </c>
      <c r="L1304" s="157">
        <f>SUBTOTAL(9,L1295:L1302)</f>
        <v>7.6388888888889728E-3</v>
      </c>
      <c r="M1304" s="157">
        <f>M1301-N1296</f>
        <v>0.11388888888888882</v>
      </c>
      <c r="N1304" s="158" t="s">
        <v>552</v>
      </c>
      <c r="O1304" s="149" t="s">
        <v>671</v>
      </c>
      <c r="P1304" s="149"/>
      <c r="R1304" s="55">
        <f>SUM(R1295:R1303)</f>
        <v>1768</v>
      </c>
      <c r="S1304" s="55">
        <f>SUM(S1295:S1303)</f>
        <v>460</v>
      </c>
      <c r="T1304" s="55">
        <f>SUM(T1295:T1303)</f>
        <v>0</v>
      </c>
      <c r="U1304" s="55">
        <f>SUM(U1295:U1303)</f>
        <v>0</v>
      </c>
      <c r="V1304" s="55">
        <f>SUM(V1295:V1303)</f>
        <v>2228</v>
      </c>
    </row>
    <row r="1305" spans="1:22" hidden="1" outlineLevel="2">
      <c r="A1305" s="38">
        <v>128</v>
      </c>
      <c r="B1305" s="2" t="s">
        <v>28</v>
      </c>
      <c r="C1305" s="38">
        <v>14</v>
      </c>
      <c r="D1305" s="39" t="s">
        <v>1363</v>
      </c>
      <c r="E1305" s="117" t="s">
        <v>1415</v>
      </c>
      <c r="F1305" s="111"/>
      <c r="G1305" s="58"/>
      <c r="H1305" s="58"/>
      <c r="I1305" s="59"/>
      <c r="J1305" s="59"/>
      <c r="K1305" s="60"/>
      <c r="L1305" s="61"/>
      <c r="M1305" s="60"/>
      <c r="N1305" s="60"/>
      <c r="O1305" s="62"/>
      <c r="P1305" s="62"/>
      <c r="R1305" s="47"/>
      <c r="S1305" s="47"/>
      <c r="T1305" s="47"/>
      <c r="U1305" s="47"/>
      <c r="V1305" s="47"/>
    </row>
    <row r="1306" spans="1:22" hidden="1" outlineLevel="2">
      <c r="A1306" s="38">
        <v>128</v>
      </c>
      <c r="B1306" s="2" t="s">
        <v>28</v>
      </c>
      <c r="C1306" s="38">
        <v>14</v>
      </c>
      <c r="D1306" s="39" t="s">
        <v>1363</v>
      </c>
      <c r="E1306" s="118" t="s">
        <v>1416</v>
      </c>
      <c r="F1306" s="112"/>
      <c r="G1306" s="63"/>
      <c r="H1306" s="63"/>
      <c r="I1306" s="64"/>
      <c r="J1306" s="64"/>
      <c r="K1306" s="65"/>
      <c r="L1306" s="66"/>
      <c r="M1306" s="65"/>
      <c r="N1306" s="65"/>
      <c r="O1306" s="67"/>
      <c r="P1306" s="67"/>
      <c r="R1306" s="52">
        <v>1768</v>
      </c>
      <c r="S1306" s="52">
        <v>460</v>
      </c>
      <c r="T1306" s="52"/>
      <c r="U1306" s="52"/>
      <c r="V1306" s="52">
        <f>SUM(R1306:U1306)</f>
        <v>2228</v>
      </c>
    </row>
    <row r="1307" spans="1:22" hidden="1" outlineLevel="2">
      <c r="A1307" s="38">
        <v>128</v>
      </c>
      <c r="B1307" s="2" t="s">
        <v>28</v>
      </c>
      <c r="C1307" s="38">
        <v>14</v>
      </c>
      <c r="D1307" s="39" t="s">
        <v>1363</v>
      </c>
      <c r="E1307" s="115" t="s">
        <v>1238</v>
      </c>
      <c r="F1307" s="49">
        <v>15.3</v>
      </c>
      <c r="G1307" s="141"/>
      <c r="H1307" s="141">
        <v>0</v>
      </c>
      <c r="I1307" s="50"/>
      <c r="J1307" s="50">
        <v>0</v>
      </c>
      <c r="K1307" s="142"/>
      <c r="L1307" s="140"/>
      <c r="M1307" s="143"/>
      <c r="N1307" s="144">
        <v>0.41388888888888892</v>
      </c>
      <c r="O1307" s="3"/>
      <c r="P1307" s="3"/>
      <c r="R1307" s="52"/>
      <c r="S1307" s="52"/>
      <c r="T1307" s="52"/>
      <c r="U1307" s="52"/>
      <c r="V1307" s="52"/>
    </row>
    <row r="1308" spans="1:22" hidden="1" outlineLevel="2">
      <c r="A1308" s="38">
        <v>128</v>
      </c>
      <c r="B1308" s="2" t="s">
        <v>28</v>
      </c>
      <c r="C1308" s="38">
        <v>14</v>
      </c>
      <c r="D1308" s="39" t="s">
        <v>1363</v>
      </c>
      <c r="E1308" s="115" t="s">
        <v>2478</v>
      </c>
      <c r="F1308" s="49">
        <v>10.8</v>
      </c>
      <c r="G1308" s="141">
        <v>4</v>
      </c>
      <c r="H1308" s="141">
        <f>H1307+G1308</f>
        <v>4</v>
      </c>
      <c r="I1308" s="50">
        <v>4.1666666666666664E-2</v>
      </c>
      <c r="J1308" s="50">
        <f>J1307+I1308</f>
        <v>4.1666666666666664E-2</v>
      </c>
      <c r="K1308" s="142">
        <f>M1308-N1307</f>
        <v>4.0972222222222188E-2</v>
      </c>
      <c r="L1308" s="140">
        <f>N1308-M1308</f>
        <v>0</v>
      </c>
      <c r="M1308" s="143">
        <v>0.4548611111111111</v>
      </c>
      <c r="N1308" s="143">
        <v>0.4548611111111111</v>
      </c>
      <c r="O1308" s="3"/>
      <c r="P1308" s="3"/>
      <c r="R1308" s="52"/>
      <c r="S1308" s="52"/>
      <c r="T1308" s="52"/>
      <c r="U1308" s="52"/>
      <c r="V1308" s="52"/>
    </row>
    <row r="1309" spans="1:22" hidden="1" outlineLevel="2">
      <c r="A1309" s="38">
        <v>128</v>
      </c>
      <c r="B1309" s="2" t="s">
        <v>28</v>
      </c>
      <c r="C1309" s="38">
        <v>14</v>
      </c>
      <c r="D1309" s="39" t="s">
        <v>1363</v>
      </c>
      <c r="E1309" s="115" t="s">
        <v>2479</v>
      </c>
      <c r="F1309" s="49">
        <v>29.4</v>
      </c>
      <c r="G1309" s="141">
        <v>2.8</v>
      </c>
      <c r="H1309" s="141">
        <f>H1308+G1309</f>
        <v>6.8</v>
      </c>
      <c r="I1309" s="50">
        <v>2.7777777777777776E-2</v>
      </c>
      <c r="J1309" s="50">
        <f>J1308+I1309</f>
        <v>6.9444444444444448E-2</v>
      </c>
      <c r="K1309" s="142">
        <f>M1309-N1308</f>
        <v>2.9166666666666674E-2</v>
      </c>
      <c r="L1309" s="140">
        <f>N1309-M1309</f>
        <v>0</v>
      </c>
      <c r="M1309" s="143">
        <v>0.48402777777777778</v>
      </c>
      <c r="N1309" s="143">
        <v>0.48402777777777778</v>
      </c>
      <c r="O1309" s="3"/>
      <c r="P1309" s="3"/>
      <c r="R1309" s="52"/>
      <c r="S1309" s="52"/>
      <c r="T1309" s="52"/>
      <c r="U1309" s="52"/>
      <c r="V1309" s="52"/>
    </row>
    <row r="1310" spans="1:22" hidden="1" outlineLevel="2">
      <c r="A1310" s="38">
        <v>128</v>
      </c>
      <c r="B1310" s="2" t="s">
        <v>28</v>
      </c>
      <c r="C1310" s="38">
        <v>14</v>
      </c>
      <c r="D1310" s="39" t="s">
        <v>1363</v>
      </c>
      <c r="E1310" s="115" t="s">
        <v>2480</v>
      </c>
      <c r="F1310" s="49">
        <v>38.1</v>
      </c>
      <c r="G1310" s="141">
        <v>0.6</v>
      </c>
      <c r="H1310" s="141">
        <f>H1309+G1310</f>
        <v>7.3999999999999995</v>
      </c>
      <c r="I1310" s="50">
        <v>3.472222222222222E-3</v>
      </c>
      <c r="J1310" s="50">
        <f>J1309+I1310</f>
        <v>7.2916666666666671E-2</v>
      </c>
      <c r="K1310" s="142">
        <f>M1310-N1309</f>
        <v>2.7777777777777679E-3</v>
      </c>
      <c r="L1310" s="140">
        <f>N1310-M1310</f>
        <v>7.6388888888889173E-3</v>
      </c>
      <c r="M1310" s="143">
        <v>0.48680555555555555</v>
      </c>
      <c r="N1310" s="143">
        <v>0.49444444444444446</v>
      </c>
      <c r="O1310" s="3" t="s">
        <v>858</v>
      </c>
      <c r="P1310" s="3"/>
      <c r="R1310" s="52"/>
      <c r="S1310" s="52"/>
      <c r="T1310" s="52"/>
      <c r="U1310" s="52"/>
      <c r="V1310" s="52"/>
    </row>
    <row r="1311" spans="1:22" hidden="1" outlineLevel="2">
      <c r="A1311" s="38">
        <v>128</v>
      </c>
      <c r="B1311" s="2" t="s">
        <v>28</v>
      </c>
      <c r="C1311" s="38">
        <v>14</v>
      </c>
      <c r="D1311" s="39" t="s">
        <v>1363</v>
      </c>
      <c r="E1311" s="115" t="s">
        <v>2481</v>
      </c>
      <c r="F1311" s="49">
        <v>17.399999999999999</v>
      </c>
      <c r="G1311" s="141">
        <v>3</v>
      </c>
      <c r="H1311" s="141">
        <f>H1310+G1311</f>
        <v>10.399999999999999</v>
      </c>
      <c r="I1311" s="50">
        <v>3.4722222222222224E-2</v>
      </c>
      <c r="J1311" s="50">
        <f>J1310+I1311</f>
        <v>0.1076388888888889</v>
      </c>
      <c r="K1311" s="142">
        <f>M1311-N1310</f>
        <v>3.2638888888888884E-2</v>
      </c>
      <c r="L1311" s="140">
        <f>N1311-M1311</f>
        <v>0</v>
      </c>
      <c r="M1311" s="143">
        <v>0.52708333333333335</v>
      </c>
      <c r="N1311" s="143">
        <v>0.52708333333333335</v>
      </c>
      <c r="O1311" s="3"/>
      <c r="P1311" s="3"/>
      <c r="R1311" s="52"/>
      <c r="S1311" s="52"/>
      <c r="T1311" s="52"/>
      <c r="U1311" s="52"/>
      <c r="V1311" s="52"/>
    </row>
    <row r="1312" spans="1:22" hidden="1" outlineLevel="2">
      <c r="A1312" s="38">
        <v>128</v>
      </c>
      <c r="B1312" s="2" t="s">
        <v>28</v>
      </c>
      <c r="C1312" s="38">
        <v>14</v>
      </c>
      <c r="D1312" s="39" t="s">
        <v>1363</v>
      </c>
      <c r="E1312" s="115" t="s">
        <v>1350</v>
      </c>
      <c r="F1312" s="49">
        <v>9.6999999999999993</v>
      </c>
      <c r="G1312" s="141">
        <v>0.9</v>
      </c>
      <c r="H1312" s="141">
        <f>H1311+G1312</f>
        <v>11.299999999999999</v>
      </c>
      <c r="I1312" s="50">
        <v>1.0416666666666666E-2</v>
      </c>
      <c r="J1312" s="50">
        <f>J1311+I1312</f>
        <v>0.11805555555555557</v>
      </c>
      <c r="K1312" s="142">
        <f>M1312-N1311</f>
        <v>9.7222222222221877E-3</v>
      </c>
      <c r="L1312" s="140"/>
      <c r="M1312" s="144">
        <v>0.53680555555555554</v>
      </c>
      <c r="N1312" s="143"/>
      <c r="O1312" s="3"/>
      <c r="P1312" s="3"/>
      <c r="R1312" s="52"/>
      <c r="S1312" s="52"/>
      <c r="T1312" s="52"/>
      <c r="U1312" s="52"/>
      <c r="V1312" s="52"/>
    </row>
    <row r="1313" spans="1:22" hidden="1" outlineLevel="2">
      <c r="A1313" s="38">
        <v>128</v>
      </c>
      <c r="B1313" s="2" t="s">
        <v>28</v>
      </c>
      <c r="C1313" s="38">
        <v>14</v>
      </c>
      <c r="D1313" s="39" t="s">
        <v>1363</v>
      </c>
      <c r="E1313" s="40" t="s">
        <v>1519</v>
      </c>
      <c r="F1313" s="113"/>
      <c r="G1313" s="42"/>
      <c r="H1313" s="42"/>
      <c r="I1313" s="43"/>
      <c r="J1313" s="43"/>
      <c r="K1313" s="44"/>
      <c r="L1313" s="43"/>
      <c r="M1313" s="44"/>
      <c r="N1313" s="56"/>
      <c r="O1313" s="46"/>
      <c r="P1313" s="46"/>
      <c r="R1313" s="54"/>
      <c r="S1313" s="54"/>
      <c r="T1313" s="54"/>
      <c r="U1313" s="54"/>
      <c r="V1313" s="54"/>
    </row>
    <row r="1314" spans="1:22" hidden="1" outlineLevel="1" collapsed="1">
      <c r="A1314" s="148" t="s">
        <v>2283</v>
      </c>
      <c r="B1314" s="149"/>
      <c r="C1314" s="150">
        <v>14</v>
      </c>
      <c r="D1314" s="151" t="s">
        <v>2284</v>
      </c>
      <c r="E1314" s="152" t="s">
        <v>1412</v>
      </c>
      <c r="F1314" s="169" t="s">
        <v>2570</v>
      </c>
      <c r="G1314" s="154">
        <f>SUBTOTAL(9,G1305:G1313)</f>
        <v>11.299999999999999</v>
      </c>
      <c r="H1314" s="154"/>
      <c r="I1314" s="156">
        <f>SUBTOTAL(9,I1305:I1313)</f>
        <v>0.11805555555555557</v>
      </c>
      <c r="J1314" s="156"/>
      <c r="K1314" s="157">
        <f>SUBTOTAL(9,K1305:K1313)</f>
        <v>0.1152777777777777</v>
      </c>
      <c r="L1314" s="157">
        <f>SUBTOTAL(9,L1305:L1313)</f>
        <v>7.6388888888889173E-3</v>
      </c>
      <c r="M1314" s="157">
        <f>M1312-N1307</f>
        <v>0.12291666666666662</v>
      </c>
      <c r="N1314" s="158" t="s">
        <v>552</v>
      </c>
      <c r="O1314" s="149" t="s">
        <v>1413</v>
      </c>
      <c r="P1314" s="149"/>
      <c r="R1314" s="55">
        <f>SUM(R1305:R1313)</f>
        <v>1768</v>
      </c>
      <c r="S1314" s="55">
        <f>SUM(S1305:S1313)</f>
        <v>460</v>
      </c>
      <c r="T1314" s="55">
        <f>SUM(T1305:T1313)</f>
        <v>0</v>
      </c>
      <c r="U1314" s="55">
        <f>SUM(U1305:U1313)</f>
        <v>0</v>
      </c>
      <c r="V1314" s="55">
        <f>SUM(V1305:V1313)</f>
        <v>2228</v>
      </c>
    </row>
    <row r="1315" spans="1:22" hidden="1" outlineLevel="2">
      <c r="A1315" s="38">
        <v>129</v>
      </c>
      <c r="B1315" s="2" t="s">
        <v>28</v>
      </c>
      <c r="C1315" s="38">
        <v>15</v>
      </c>
      <c r="D1315" s="39" t="s">
        <v>1348</v>
      </c>
      <c r="E1315" s="40" t="s">
        <v>1521</v>
      </c>
      <c r="F1315" s="111"/>
      <c r="G1315" s="58"/>
      <c r="H1315" s="58"/>
      <c r="I1315" s="59"/>
      <c r="J1315" s="59"/>
      <c r="K1315" s="60"/>
      <c r="L1315" s="61"/>
      <c r="M1315" s="60"/>
      <c r="N1315" s="60"/>
      <c r="O1315" s="62"/>
      <c r="P1315" s="62"/>
      <c r="R1315" s="47"/>
      <c r="S1315" s="47"/>
      <c r="T1315" s="47"/>
      <c r="U1315" s="47"/>
      <c r="V1315" s="47"/>
    </row>
    <row r="1316" spans="1:22" hidden="1" outlineLevel="2">
      <c r="A1316" s="38">
        <v>129</v>
      </c>
      <c r="B1316" s="2" t="s">
        <v>28</v>
      </c>
      <c r="C1316" s="38">
        <v>15</v>
      </c>
      <c r="D1316" s="39" t="s">
        <v>1364</v>
      </c>
      <c r="E1316" s="115" t="s">
        <v>1350</v>
      </c>
      <c r="F1316" s="49">
        <v>9.6999999999999993</v>
      </c>
      <c r="G1316" s="141"/>
      <c r="H1316" s="141">
        <v>0</v>
      </c>
      <c r="I1316" s="50"/>
      <c r="J1316" s="50">
        <v>0</v>
      </c>
      <c r="K1316" s="142"/>
      <c r="L1316" s="140"/>
      <c r="M1316" s="143"/>
      <c r="N1316" s="144">
        <v>0.53472222222222221</v>
      </c>
      <c r="O1316" s="3"/>
      <c r="P1316" s="3"/>
      <c r="R1316" s="52"/>
      <c r="S1316" s="52"/>
      <c r="T1316" s="52"/>
      <c r="U1316" s="52"/>
      <c r="V1316" s="52"/>
    </row>
    <row r="1317" spans="1:22" hidden="1" outlineLevel="2">
      <c r="A1317" s="38">
        <v>129</v>
      </c>
      <c r="B1317" s="2" t="s">
        <v>28</v>
      </c>
      <c r="C1317" s="38">
        <v>15</v>
      </c>
      <c r="D1317" s="39" t="s">
        <v>1364</v>
      </c>
      <c r="E1317" s="115" t="s">
        <v>1417</v>
      </c>
      <c r="F1317" s="49">
        <v>4.2</v>
      </c>
      <c r="G1317" s="141">
        <v>1.5</v>
      </c>
      <c r="H1317" s="141">
        <f>H1316+G1317</f>
        <v>1.5</v>
      </c>
      <c r="I1317" s="50">
        <v>1.7361111111111112E-2</v>
      </c>
      <c r="J1317" s="50">
        <f>J1314+I1317</f>
        <v>1.7361111111111112E-2</v>
      </c>
      <c r="K1317" s="142">
        <f>M1317-N1316</f>
        <v>1.736111111111116E-2</v>
      </c>
      <c r="L1317" s="140">
        <f>N1317-M1317</f>
        <v>0</v>
      </c>
      <c r="M1317" s="143">
        <v>0.55208333333333337</v>
      </c>
      <c r="N1317" s="143">
        <v>0.55208333333333337</v>
      </c>
      <c r="O1317" s="3"/>
      <c r="P1317" s="3"/>
      <c r="R1317" s="52"/>
      <c r="S1317" s="52"/>
      <c r="T1317" s="52"/>
      <c r="U1317" s="52"/>
      <c r="V1317" s="52"/>
    </row>
    <row r="1318" spans="1:22" hidden="1" outlineLevel="2">
      <c r="A1318" s="38">
        <v>129</v>
      </c>
      <c r="B1318" s="2" t="s">
        <v>28</v>
      </c>
      <c r="C1318" s="38">
        <v>15</v>
      </c>
      <c r="D1318" s="39" t="s">
        <v>1364</v>
      </c>
      <c r="E1318" s="115" t="s">
        <v>1357</v>
      </c>
      <c r="F1318" s="49">
        <v>2.7</v>
      </c>
      <c r="G1318" s="141">
        <v>5</v>
      </c>
      <c r="H1318" s="141">
        <f>H1317+G1318</f>
        <v>6.5</v>
      </c>
      <c r="I1318" s="50">
        <v>4.1666666666666664E-2</v>
      </c>
      <c r="J1318" s="50">
        <f>J1315+I1318</f>
        <v>4.1666666666666664E-2</v>
      </c>
      <c r="K1318" s="142">
        <f>M1318-N1317</f>
        <v>6.25E-2</v>
      </c>
      <c r="L1318" s="140">
        <f>N1318-M1318</f>
        <v>1.041666666666663E-2</v>
      </c>
      <c r="M1318" s="143">
        <v>0.61458333333333337</v>
      </c>
      <c r="N1318" s="143">
        <v>0.625</v>
      </c>
      <c r="O1318" s="3" t="s">
        <v>1352</v>
      </c>
      <c r="P1318" s="3"/>
      <c r="R1318" s="52"/>
      <c r="S1318" s="52"/>
      <c r="T1318" s="52"/>
      <c r="U1318" s="52"/>
      <c r="V1318" s="52"/>
    </row>
    <row r="1319" spans="1:22" hidden="1" outlineLevel="2">
      <c r="A1319" s="38">
        <v>129</v>
      </c>
      <c r="B1319" s="2" t="s">
        <v>28</v>
      </c>
      <c r="C1319" s="38">
        <v>15</v>
      </c>
      <c r="D1319" s="39" t="s">
        <v>1364</v>
      </c>
      <c r="E1319" s="115" t="s">
        <v>1418</v>
      </c>
      <c r="F1319" s="49">
        <v>44</v>
      </c>
      <c r="G1319" s="141">
        <v>0.7</v>
      </c>
      <c r="H1319" s="141">
        <f>H1318+G1319</f>
        <v>7.2</v>
      </c>
      <c r="I1319" s="50">
        <v>2.0833333333333332E-2</v>
      </c>
      <c r="J1319" s="50">
        <f>J1316+I1319</f>
        <v>2.0833333333333332E-2</v>
      </c>
      <c r="K1319" s="142">
        <f>M1319-N1318</f>
        <v>1.9444444444444486E-2</v>
      </c>
      <c r="L1319" s="140">
        <f>N1319-M1319</f>
        <v>0</v>
      </c>
      <c r="M1319" s="143">
        <v>0.64444444444444449</v>
      </c>
      <c r="N1319" s="143">
        <v>0.64444444444444449</v>
      </c>
      <c r="O1319" s="3"/>
      <c r="P1319" s="3"/>
      <c r="R1319" s="52"/>
      <c r="S1319" s="52"/>
      <c r="T1319" s="52"/>
      <c r="U1319" s="52"/>
      <c r="V1319" s="52"/>
    </row>
    <row r="1320" spans="1:22" hidden="1" outlineLevel="2">
      <c r="A1320" s="38">
        <v>129</v>
      </c>
      <c r="B1320" s="2" t="s">
        <v>28</v>
      </c>
      <c r="C1320" s="38">
        <v>15</v>
      </c>
      <c r="D1320" s="39" t="s">
        <v>1364</v>
      </c>
      <c r="E1320" s="115" t="s">
        <v>1359</v>
      </c>
      <c r="F1320" s="49">
        <v>40</v>
      </c>
      <c r="G1320" s="141">
        <v>1.2</v>
      </c>
      <c r="H1320" s="141">
        <f>H1319+G1320</f>
        <v>8.4</v>
      </c>
      <c r="I1320" s="50">
        <v>1.3888888888888888E-2</v>
      </c>
      <c r="J1320" s="50">
        <f>J1319+I1320</f>
        <v>3.4722222222222224E-2</v>
      </c>
      <c r="K1320" s="142">
        <f>M1320-N1319</f>
        <v>1.5277777777777724E-2</v>
      </c>
      <c r="L1320" s="140">
        <f>N1320-M1320</f>
        <v>0</v>
      </c>
      <c r="M1320" s="143">
        <v>0.65972222222222221</v>
      </c>
      <c r="N1320" s="143">
        <v>0.65972222222222221</v>
      </c>
      <c r="O1320" s="3"/>
      <c r="P1320" s="3"/>
      <c r="R1320" s="52"/>
      <c r="S1320" s="52"/>
      <c r="T1320" s="52"/>
      <c r="U1320" s="52"/>
      <c r="V1320" s="52"/>
    </row>
    <row r="1321" spans="1:22" hidden="1" outlineLevel="2">
      <c r="A1321" s="38">
        <v>129</v>
      </c>
      <c r="B1321" s="2" t="s">
        <v>28</v>
      </c>
      <c r="C1321" s="38">
        <v>15</v>
      </c>
      <c r="D1321" s="39" t="s">
        <v>1364</v>
      </c>
      <c r="E1321" s="115" t="s">
        <v>1358</v>
      </c>
      <c r="F1321" s="49">
        <v>9.5</v>
      </c>
      <c r="G1321" s="141">
        <v>3.5</v>
      </c>
      <c r="H1321" s="141">
        <f>H1320+G1321</f>
        <v>11.9</v>
      </c>
      <c r="I1321" s="50">
        <v>3.8194444444444441E-2</v>
      </c>
      <c r="J1321" s="50">
        <f>J1320+I1321</f>
        <v>7.2916666666666657E-2</v>
      </c>
      <c r="K1321" s="142">
        <f>M1321-N1320</f>
        <v>2.8472222222222232E-2</v>
      </c>
      <c r="L1321" s="140"/>
      <c r="M1321" s="144">
        <v>0.68819444444444444</v>
      </c>
      <c r="N1321" s="143"/>
      <c r="O1321" s="3"/>
      <c r="P1321" s="3"/>
      <c r="R1321" s="52"/>
      <c r="S1321" s="52"/>
      <c r="T1321" s="52"/>
      <c r="U1321" s="52"/>
      <c r="V1321" s="52"/>
    </row>
    <row r="1322" spans="1:22" hidden="1" outlineLevel="2">
      <c r="A1322" s="38">
        <v>129</v>
      </c>
      <c r="B1322" s="2" t="s">
        <v>28</v>
      </c>
      <c r="C1322" s="38">
        <v>15</v>
      </c>
      <c r="D1322" s="39" t="s">
        <v>1364</v>
      </c>
      <c r="E1322" s="117" t="s">
        <v>1419</v>
      </c>
      <c r="F1322" s="111"/>
      <c r="G1322" s="58"/>
      <c r="H1322" s="58"/>
      <c r="I1322" s="59"/>
      <c r="J1322" s="59"/>
      <c r="K1322" s="60"/>
      <c r="L1322" s="61"/>
      <c r="M1322" s="60"/>
      <c r="N1322" s="60"/>
      <c r="O1322" s="62"/>
      <c r="P1322" s="62"/>
      <c r="R1322" s="52">
        <v>1941</v>
      </c>
      <c r="S1322" s="52"/>
      <c r="T1322" s="52"/>
      <c r="U1322" s="52"/>
      <c r="V1322" s="52">
        <f>SUM(R1322:U1322)</f>
        <v>1941</v>
      </c>
    </row>
    <row r="1323" spans="1:22" hidden="1" outlineLevel="2">
      <c r="A1323" s="38">
        <v>129</v>
      </c>
      <c r="B1323" s="2" t="s">
        <v>28</v>
      </c>
      <c r="C1323" s="38">
        <v>15</v>
      </c>
      <c r="D1323" s="39" t="s">
        <v>1364</v>
      </c>
      <c r="E1323" s="118" t="s">
        <v>1420</v>
      </c>
      <c r="F1323" s="112"/>
      <c r="G1323" s="63"/>
      <c r="H1323" s="63"/>
      <c r="I1323" s="64"/>
      <c r="J1323" s="64"/>
      <c r="K1323" s="65"/>
      <c r="L1323" s="66"/>
      <c r="M1323" s="65"/>
      <c r="N1323" s="65"/>
      <c r="O1323" s="67"/>
      <c r="P1323" s="67"/>
      <c r="R1323" s="54"/>
      <c r="S1323" s="54"/>
      <c r="T1323" s="54"/>
      <c r="U1323" s="54"/>
      <c r="V1323" s="54"/>
    </row>
    <row r="1324" spans="1:22" hidden="1" outlineLevel="1" collapsed="1">
      <c r="A1324" s="148" t="s">
        <v>2285</v>
      </c>
      <c r="B1324" s="149"/>
      <c r="C1324" s="150">
        <v>15</v>
      </c>
      <c r="D1324" s="151" t="s">
        <v>2286</v>
      </c>
      <c r="E1324" s="152" t="s">
        <v>1412</v>
      </c>
      <c r="F1324" s="169" t="s">
        <v>2569</v>
      </c>
      <c r="G1324" s="154">
        <f>SUBTOTAL(9,G1315:G1323)</f>
        <v>11.9</v>
      </c>
      <c r="H1324" s="154"/>
      <c r="I1324" s="156">
        <f>SUBTOTAL(9,I1315:I1322)</f>
        <v>0.13194444444444445</v>
      </c>
      <c r="J1324" s="156"/>
      <c r="K1324" s="157">
        <f>SUBTOTAL(9,K1315:K1322)</f>
        <v>0.1430555555555556</v>
      </c>
      <c r="L1324" s="157">
        <f>SUBTOTAL(9,L1315:L1322)</f>
        <v>1.041666666666663E-2</v>
      </c>
      <c r="M1324" s="157">
        <f>M1321-N1316</f>
        <v>0.15347222222222223</v>
      </c>
      <c r="N1324" s="158" t="s">
        <v>552</v>
      </c>
      <c r="O1324" s="149" t="s">
        <v>1414</v>
      </c>
      <c r="P1324" s="149"/>
      <c r="R1324" s="55">
        <f>SUM(R1315:R1323)</f>
        <v>1941</v>
      </c>
      <c r="S1324" s="55">
        <f>SUM(S1315:S1323)</f>
        <v>0</v>
      </c>
      <c r="T1324" s="55">
        <f>SUM(T1315:T1323)</f>
        <v>0</v>
      </c>
      <c r="U1324" s="55">
        <f>SUM(U1315:U1323)</f>
        <v>0</v>
      </c>
      <c r="V1324" s="55">
        <f>SUM(V1315:V1323)</f>
        <v>1941</v>
      </c>
    </row>
    <row r="1325" spans="1:22" hidden="1" outlineLevel="2">
      <c r="A1325" s="38">
        <v>130</v>
      </c>
      <c r="B1325" s="2" t="s">
        <v>28</v>
      </c>
      <c r="C1325" s="38">
        <v>16</v>
      </c>
      <c r="D1325" s="39" t="s">
        <v>1278</v>
      </c>
      <c r="E1325" s="117" t="s">
        <v>1280</v>
      </c>
      <c r="F1325" s="111"/>
      <c r="G1325" s="58"/>
      <c r="H1325" s="58"/>
      <c r="I1325" s="59"/>
      <c r="J1325" s="59"/>
      <c r="K1325" s="60"/>
      <c r="L1325" s="61"/>
      <c r="M1325" s="60"/>
      <c r="N1325" s="60"/>
      <c r="O1325" s="62"/>
      <c r="P1325" s="62"/>
      <c r="R1325" s="47"/>
      <c r="S1325" s="47"/>
      <c r="T1325" s="47"/>
      <c r="U1325" s="47"/>
      <c r="V1325" s="47"/>
    </row>
    <row r="1326" spans="1:22" hidden="1" outlineLevel="2">
      <c r="A1326" s="38">
        <v>130</v>
      </c>
      <c r="B1326" s="2" t="s">
        <v>28</v>
      </c>
      <c r="C1326" s="38">
        <v>16</v>
      </c>
      <c r="D1326" s="39" t="s">
        <v>1278</v>
      </c>
      <c r="E1326" s="118" t="s">
        <v>1281</v>
      </c>
      <c r="F1326" s="112"/>
      <c r="G1326" s="63"/>
      <c r="H1326" s="63"/>
      <c r="I1326" s="64"/>
      <c r="J1326" s="64"/>
      <c r="K1326" s="65"/>
      <c r="L1326" s="66"/>
      <c r="M1326" s="65"/>
      <c r="N1326" s="65"/>
      <c r="O1326" s="67"/>
      <c r="P1326" s="67"/>
      <c r="R1326" s="52">
        <v>1941</v>
      </c>
      <c r="S1326" s="52"/>
      <c r="T1326" s="52"/>
      <c r="U1326" s="52"/>
      <c r="V1326" s="52">
        <f>SUM(R1326:U1326)</f>
        <v>1941</v>
      </c>
    </row>
    <row r="1327" spans="1:22" hidden="1" outlineLevel="2">
      <c r="A1327" s="38">
        <v>130</v>
      </c>
      <c r="B1327" s="2" t="s">
        <v>28</v>
      </c>
      <c r="C1327" s="38">
        <v>16</v>
      </c>
      <c r="D1327" s="39" t="s">
        <v>1278</v>
      </c>
      <c r="E1327" s="115" t="s">
        <v>1282</v>
      </c>
      <c r="F1327" s="49">
        <v>7.5</v>
      </c>
      <c r="G1327" s="141"/>
      <c r="H1327" s="141">
        <v>0</v>
      </c>
      <c r="I1327" s="50"/>
      <c r="J1327" s="50">
        <v>0</v>
      </c>
      <c r="K1327" s="142"/>
      <c r="L1327" s="140"/>
      <c r="M1327" s="143"/>
      <c r="N1327" s="144">
        <v>0.38750000000000001</v>
      </c>
      <c r="O1327" s="3"/>
      <c r="P1327" s="3"/>
      <c r="R1327" s="52"/>
      <c r="S1327" s="52"/>
      <c r="T1327" s="52"/>
      <c r="U1327" s="52"/>
      <c r="V1327" s="52"/>
    </row>
    <row r="1328" spans="1:22" hidden="1" outlineLevel="2">
      <c r="A1328" s="38">
        <v>130</v>
      </c>
      <c r="B1328" s="2" t="s">
        <v>28</v>
      </c>
      <c r="C1328" s="38">
        <v>16</v>
      </c>
      <c r="D1328" s="39" t="s">
        <v>1278</v>
      </c>
      <c r="E1328" s="115" t="s">
        <v>1283</v>
      </c>
      <c r="F1328" s="49">
        <v>5.0999999999999996</v>
      </c>
      <c r="G1328" s="141">
        <v>2.5</v>
      </c>
      <c r="H1328" s="141">
        <f>H1327+G1328</f>
        <v>2.5</v>
      </c>
      <c r="I1328" s="50">
        <v>2.7777777777777776E-2</v>
      </c>
      <c r="J1328" s="50">
        <f>J1327+I1328</f>
        <v>2.7777777777777776E-2</v>
      </c>
      <c r="K1328" s="142">
        <f>M1328-N1327</f>
        <v>2.777777777777779E-2</v>
      </c>
      <c r="L1328" s="140">
        <f>N1328-M1328</f>
        <v>0</v>
      </c>
      <c r="M1328" s="143">
        <v>0.4152777777777778</v>
      </c>
      <c r="N1328" s="143">
        <v>0.4152777777777778</v>
      </c>
      <c r="O1328" s="3"/>
      <c r="P1328" s="3"/>
      <c r="R1328" s="52"/>
      <c r="S1328" s="52"/>
      <c r="T1328" s="52"/>
      <c r="U1328" s="52"/>
      <c r="V1328" s="52"/>
    </row>
    <row r="1329" spans="1:22" hidden="1" outlineLevel="2">
      <c r="A1329" s="38">
        <v>130</v>
      </c>
      <c r="B1329" s="2" t="s">
        <v>28</v>
      </c>
      <c r="C1329" s="38">
        <v>16</v>
      </c>
      <c r="D1329" s="39" t="s">
        <v>1278</v>
      </c>
      <c r="E1329" s="115" t="s">
        <v>1286</v>
      </c>
      <c r="F1329" s="49">
        <v>5</v>
      </c>
      <c r="G1329" s="141">
        <v>4.3</v>
      </c>
      <c r="H1329" s="141">
        <f>H1328+G1329</f>
        <v>6.8</v>
      </c>
      <c r="I1329" s="50">
        <v>4.5138888888888888E-2</v>
      </c>
      <c r="J1329" s="50">
        <f>J1328+I1329</f>
        <v>7.2916666666666657E-2</v>
      </c>
      <c r="K1329" s="142">
        <f>M1329-N1328</f>
        <v>3.7499999999999978E-2</v>
      </c>
      <c r="L1329" s="140">
        <f>N1329-M1329</f>
        <v>7.6388888888889173E-3</v>
      </c>
      <c r="M1329" s="143">
        <v>0.45277777777777778</v>
      </c>
      <c r="N1329" s="143">
        <v>0.4604166666666667</v>
      </c>
      <c r="O1329" s="3" t="s">
        <v>1285</v>
      </c>
      <c r="P1329" s="3"/>
      <c r="R1329" s="52"/>
      <c r="S1329" s="52"/>
      <c r="T1329" s="52"/>
      <c r="U1329" s="52"/>
      <c r="V1329" s="52"/>
    </row>
    <row r="1330" spans="1:22" hidden="1" outlineLevel="2">
      <c r="A1330" s="38">
        <v>130</v>
      </c>
      <c r="B1330" s="2" t="s">
        <v>28</v>
      </c>
      <c r="C1330" s="38">
        <v>16</v>
      </c>
      <c r="D1330" s="39" t="s">
        <v>1278</v>
      </c>
      <c r="E1330" s="115" t="s">
        <v>1284</v>
      </c>
      <c r="F1330" s="49">
        <v>8</v>
      </c>
      <c r="G1330" s="141">
        <v>1.2</v>
      </c>
      <c r="H1330" s="141">
        <f>H1329+G1330</f>
        <v>8</v>
      </c>
      <c r="I1330" s="50">
        <v>1.3888888888888888E-2</v>
      </c>
      <c r="J1330" s="50">
        <f>J1329+I1330</f>
        <v>8.6805555555555552E-2</v>
      </c>
      <c r="K1330" s="142">
        <f>M1330-N1329</f>
        <v>1.1805555555555569E-2</v>
      </c>
      <c r="L1330" s="140"/>
      <c r="M1330" s="144">
        <v>0.47222222222222227</v>
      </c>
      <c r="N1330" s="143"/>
      <c r="O1330" s="3"/>
      <c r="P1330" s="3"/>
      <c r="R1330" s="52"/>
      <c r="S1330" s="52"/>
      <c r="T1330" s="52"/>
      <c r="U1330" s="52"/>
      <c r="V1330" s="52"/>
    </row>
    <row r="1331" spans="1:22" hidden="1" outlineLevel="2">
      <c r="A1331" s="38">
        <v>130</v>
      </c>
      <c r="B1331" s="2" t="s">
        <v>28</v>
      </c>
      <c r="C1331" s="38">
        <v>16</v>
      </c>
      <c r="D1331" s="39" t="s">
        <v>1278</v>
      </c>
      <c r="E1331" s="40" t="s">
        <v>1514</v>
      </c>
      <c r="F1331" s="113"/>
      <c r="G1331" s="42"/>
      <c r="H1331" s="42"/>
      <c r="I1331" s="43"/>
      <c r="J1331" s="43"/>
      <c r="K1331" s="44"/>
      <c r="L1331" s="43"/>
      <c r="M1331" s="44"/>
      <c r="N1331" s="56"/>
      <c r="O1331" s="46"/>
      <c r="P1331" s="46"/>
      <c r="R1331" s="54"/>
      <c r="S1331" s="54"/>
      <c r="T1331" s="54"/>
      <c r="U1331" s="54"/>
      <c r="V1331" s="54"/>
    </row>
    <row r="1332" spans="1:22" hidden="1" outlineLevel="1" collapsed="1">
      <c r="A1332" s="148" t="s">
        <v>2269</v>
      </c>
      <c r="B1332" s="149"/>
      <c r="C1332" s="150">
        <v>16</v>
      </c>
      <c r="D1332" s="151" t="s">
        <v>2270</v>
      </c>
      <c r="E1332" s="152" t="s">
        <v>2271</v>
      </c>
      <c r="F1332" s="169" t="s">
        <v>2555</v>
      </c>
      <c r="G1332" s="154">
        <f>SUBTOTAL(9,G1325:G1331)</f>
        <v>8</v>
      </c>
      <c r="H1332" s="154"/>
      <c r="I1332" s="156">
        <f>SUBTOTAL(9,I1325:I1331)</f>
        <v>8.6805555555555552E-2</v>
      </c>
      <c r="J1332" s="156"/>
      <c r="K1332" s="157">
        <f>SUBTOTAL(9,K1325:K1331)</f>
        <v>7.7083333333333337E-2</v>
      </c>
      <c r="L1332" s="157">
        <f>SUBTOTAL(9,L1325:L1331)</f>
        <v>7.6388888888889173E-3</v>
      </c>
      <c r="M1332" s="157">
        <f>M1330-N1327</f>
        <v>8.4722222222222254E-2</v>
      </c>
      <c r="N1332" s="158" t="s">
        <v>552</v>
      </c>
      <c r="O1332" s="149" t="s">
        <v>848</v>
      </c>
      <c r="P1332" s="149"/>
      <c r="R1332" s="55">
        <f>SUM(R1325:R1331)</f>
        <v>1941</v>
      </c>
      <c r="S1332" s="55">
        <f>SUM(S1325:S1331)</f>
        <v>0</v>
      </c>
      <c r="T1332" s="55">
        <f>SUM(T1325:T1331)</f>
        <v>0</v>
      </c>
      <c r="U1332" s="55">
        <f>SUM(U1325:U1331)</f>
        <v>0</v>
      </c>
      <c r="V1332" s="55">
        <f>SUM(V1325:V1331)</f>
        <v>1941</v>
      </c>
    </row>
    <row r="1333" spans="1:22" hidden="1" outlineLevel="2">
      <c r="A1333" s="38">
        <v>131</v>
      </c>
      <c r="B1333" s="2" t="s">
        <v>28</v>
      </c>
      <c r="C1333" s="38">
        <v>17</v>
      </c>
      <c r="D1333" s="39" t="s">
        <v>1279</v>
      </c>
      <c r="E1333" s="40" t="s">
        <v>2580</v>
      </c>
      <c r="F1333" s="111"/>
      <c r="G1333" s="58"/>
      <c r="H1333" s="58"/>
      <c r="I1333" s="59"/>
      <c r="J1333" s="59"/>
      <c r="K1333" s="60"/>
      <c r="L1333" s="61"/>
      <c r="M1333" s="60"/>
      <c r="N1333" s="60"/>
      <c r="O1333" s="62"/>
      <c r="P1333" s="62"/>
      <c r="R1333" s="47">
        <v>185</v>
      </c>
      <c r="S1333" s="47"/>
      <c r="T1333" s="47"/>
      <c r="U1333" s="47"/>
      <c r="V1333" s="52">
        <f>SUM(R1333:U1333)</f>
        <v>185</v>
      </c>
    </row>
    <row r="1334" spans="1:22" hidden="1" outlineLevel="2">
      <c r="A1334" s="38">
        <v>131</v>
      </c>
      <c r="B1334" s="2" t="s">
        <v>28</v>
      </c>
      <c r="C1334" s="38">
        <v>17</v>
      </c>
      <c r="D1334" s="39" t="s">
        <v>1279</v>
      </c>
      <c r="E1334" s="115" t="s">
        <v>1293</v>
      </c>
      <c r="F1334" s="49">
        <v>14.2</v>
      </c>
      <c r="G1334" s="141"/>
      <c r="H1334" s="141">
        <v>0</v>
      </c>
      <c r="I1334" s="50"/>
      <c r="J1334" s="50">
        <v>0</v>
      </c>
      <c r="K1334" s="142"/>
      <c r="L1334" s="140"/>
      <c r="M1334" s="143"/>
      <c r="N1334" s="144">
        <v>0.4861111111111111</v>
      </c>
      <c r="O1334" s="3"/>
      <c r="P1334" s="3"/>
      <c r="R1334" s="52"/>
      <c r="S1334" s="52"/>
      <c r="T1334" s="52"/>
      <c r="U1334" s="52"/>
      <c r="V1334" s="52"/>
    </row>
    <row r="1335" spans="1:22" hidden="1" outlineLevel="2">
      <c r="A1335" s="38">
        <v>131</v>
      </c>
      <c r="B1335" s="2" t="s">
        <v>28</v>
      </c>
      <c r="C1335" s="38">
        <v>17</v>
      </c>
      <c r="D1335" s="39" t="s">
        <v>1279</v>
      </c>
      <c r="E1335" s="115" t="s">
        <v>1287</v>
      </c>
      <c r="F1335" s="49">
        <v>10</v>
      </c>
      <c r="G1335" s="141">
        <v>1</v>
      </c>
      <c r="H1335" s="141">
        <f>H1334+G1335</f>
        <v>1</v>
      </c>
      <c r="I1335" s="50">
        <v>3.472222222222222E-3</v>
      </c>
      <c r="J1335" s="50">
        <f>J1334+I1335</f>
        <v>3.472222222222222E-3</v>
      </c>
      <c r="K1335" s="142">
        <f>M1335-N1334</f>
        <v>1.041666666666663E-2</v>
      </c>
      <c r="L1335" s="140">
        <f>N1335-M1335</f>
        <v>0</v>
      </c>
      <c r="M1335" s="143">
        <v>0.49652777777777773</v>
      </c>
      <c r="N1335" s="143">
        <v>0.49652777777777773</v>
      </c>
      <c r="O1335" s="3"/>
      <c r="P1335" s="3"/>
      <c r="R1335" s="52"/>
      <c r="S1335" s="52"/>
      <c r="T1335" s="52"/>
      <c r="U1335" s="52"/>
      <c r="V1335" s="52"/>
    </row>
    <row r="1336" spans="1:22" hidden="1" outlineLevel="2">
      <c r="A1336" s="38">
        <v>131</v>
      </c>
      <c r="B1336" s="2" t="s">
        <v>28</v>
      </c>
      <c r="C1336" s="38">
        <v>17</v>
      </c>
      <c r="D1336" s="39" t="s">
        <v>1279</v>
      </c>
      <c r="E1336" s="115" t="s">
        <v>1288</v>
      </c>
      <c r="F1336" s="49">
        <v>3.8</v>
      </c>
      <c r="G1336" s="141">
        <v>2</v>
      </c>
      <c r="H1336" s="141">
        <f>H1335+G1336</f>
        <v>3</v>
      </c>
      <c r="I1336" s="50">
        <v>2.0833333333333332E-2</v>
      </c>
      <c r="J1336" s="50">
        <f>J1335+I1336</f>
        <v>2.4305555555555552E-2</v>
      </c>
      <c r="K1336" s="142">
        <f>M1336-N1335</f>
        <v>1.7361111111111216E-2</v>
      </c>
      <c r="L1336" s="140">
        <f>N1336-M1336</f>
        <v>5.5555555555555358E-3</v>
      </c>
      <c r="M1336" s="143">
        <v>0.51388888888888895</v>
      </c>
      <c r="N1336" s="143">
        <v>0.51944444444444449</v>
      </c>
      <c r="O1336" s="3" t="s">
        <v>1292</v>
      </c>
      <c r="P1336" s="3"/>
      <c r="R1336" s="52"/>
      <c r="S1336" s="52"/>
      <c r="T1336" s="52"/>
      <c r="U1336" s="52"/>
      <c r="V1336" s="52"/>
    </row>
    <row r="1337" spans="1:22" hidden="1" outlineLevel="2">
      <c r="A1337" s="38">
        <v>131</v>
      </c>
      <c r="B1337" s="2" t="s">
        <v>28</v>
      </c>
      <c r="C1337" s="38">
        <v>17</v>
      </c>
      <c r="D1337" s="39" t="s">
        <v>1279</v>
      </c>
      <c r="E1337" s="115" t="s">
        <v>1289</v>
      </c>
      <c r="F1337" s="49">
        <v>37</v>
      </c>
      <c r="G1337" s="141">
        <v>6.2</v>
      </c>
      <c r="H1337" s="141">
        <f>H1336+G1337</f>
        <v>9.1999999999999993</v>
      </c>
      <c r="I1337" s="50">
        <v>6.25E-2</v>
      </c>
      <c r="J1337" s="50">
        <f>J1336+I1337</f>
        <v>8.6805555555555552E-2</v>
      </c>
      <c r="K1337" s="142">
        <f>M1337-N1336</f>
        <v>6.0416666666666563E-2</v>
      </c>
      <c r="L1337" s="140">
        <f>N1337-M1337</f>
        <v>0</v>
      </c>
      <c r="M1337" s="143">
        <v>0.57986111111111105</v>
      </c>
      <c r="N1337" s="143">
        <v>0.57986111111111105</v>
      </c>
      <c r="O1337" s="3"/>
      <c r="P1337" s="3"/>
      <c r="R1337" s="52"/>
      <c r="S1337" s="52"/>
      <c r="T1337" s="52"/>
      <c r="U1337" s="52"/>
      <c r="V1337" s="52"/>
    </row>
    <row r="1338" spans="1:22" hidden="1" outlineLevel="2">
      <c r="A1338" s="38">
        <v>131</v>
      </c>
      <c r="B1338" s="2" t="s">
        <v>28</v>
      </c>
      <c r="C1338" s="38">
        <v>17</v>
      </c>
      <c r="D1338" s="39" t="s">
        <v>1279</v>
      </c>
      <c r="E1338" s="115" t="s">
        <v>1290</v>
      </c>
      <c r="F1338" s="49">
        <v>6.1</v>
      </c>
      <c r="G1338" s="141">
        <v>1.9</v>
      </c>
      <c r="H1338" s="141">
        <f>H1337+G1338</f>
        <v>11.1</v>
      </c>
      <c r="I1338" s="50">
        <v>2.0833333333333332E-2</v>
      </c>
      <c r="J1338" s="50">
        <f>J1336+I1338</f>
        <v>4.5138888888888881E-2</v>
      </c>
      <c r="K1338" s="142">
        <f>M1338-N1337</f>
        <v>1.4583333333333393E-2</v>
      </c>
      <c r="L1338" s="140"/>
      <c r="M1338" s="144">
        <v>0.59444444444444444</v>
      </c>
      <c r="N1338" s="143"/>
      <c r="O1338" s="3"/>
      <c r="P1338" s="3"/>
      <c r="R1338" s="52"/>
      <c r="S1338" s="52"/>
      <c r="T1338" s="52"/>
      <c r="U1338" s="52"/>
      <c r="V1338" s="52"/>
    </row>
    <row r="1339" spans="1:22" hidden="1" outlineLevel="2">
      <c r="A1339" s="38">
        <v>131</v>
      </c>
      <c r="B1339" s="2" t="s">
        <v>28</v>
      </c>
      <c r="C1339" s="38">
        <v>17</v>
      </c>
      <c r="D1339" s="39" t="s">
        <v>1279</v>
      </c>
      <c r="E1339" s="117" t="s">
        <v>1346</v>
      </c>
      <c r="F1339" s="111"/>
      <c r="G1339" s="58"/>
      <c r="H1339" s="58"/>
      <c r="I1339" s="59"/>
      <c r="J1339" s="59"/>
      <c r="K1339" s="60"/>
      <c r="L1339" s="61"/>
      <c r="M1339" s="60"/>
      <c r="N1339" s="60"/>
      <c r="O1339" s="62"/>
      <c r="P1339" s="62"/>
      <c r="R1339" s="52">
        <v>2222</v>
      </c>
      <c r="S1339" s="52"/>
      <c r="T1339" s="52"/>
      <c r="U1339" s="52"/>
      <c r="V1339" s="52">
        <f>SUM(R1339:U1339)</f>
        <v>2222</v>
      </c>
    </row>
    <row r="1340" spans="1:22" hidden="1" outlineLevel="2">
      <c r="A1340" s="38">
        <v>131</v>
      </c>
      <c r="B1340" s="2" t="s">
        <v>28</v>
      </c>
      <c r="C1340" s="38">
        <v>17</v>
      </c>
      <c r="D1340" s="39" t="s">
        <v>1279</v>
      </c>
      <c r="E1340" s="118" t="s">
        <v>1347</v>
      </c>
      <c r="F1340" s="112"/>
      <c r="G1340" s="63"/>
      <c r="H1340" s="63"/>
      <c r="I1340" s="64"/>
      <c r="J1340" s="64"/>
      <c r="K1340" s="65"/>
      <c r="L1340" s="66"/>
      <c r="M1340" s="65"/>
      <c r="N1340" s="65"/>
      <c r="O1340" s="67"/>
      <c r="P1340" s="67"/>
      <c r="R1340" s="54"/>
      <c r="S1340" s="54"/>
      <c r="T1340" s="54"/>
      <c r="U1340" s="54"/>
      <c r="V1340" s="54"/>
    </row>
    <row r="1341" spans="1:22" hidden="1" outlineLevel="1" collapsed="1">
      <c r="A1341" s="148" t="s">
        <v>2272</v>
      </c>
      <c r="B1341" s="149"/>
      <c r="C1341" s="150">
        <v>17</v>
      </c>
      <c r="D1341" s="151" t="s">
        <v>2273</v>
      </c>
      <c r="E1341" s="152" t="s">
        <v>2271</v>
      </c>
      <c r="F1341" s="169" t="s">
        <v>2568</v>
      </c>
      <c r="G1341" s="154">
        <f>SUBTOTAL(9,G1333:G1340)</f>
        <v>11.1</v>
      </c>
      <c r="H1341" s="154"/>
      <c r="I1341" s="156">
        <f>SUBTOTAL(9,I1333:I1339)</f>
        <v>0.10763888888888888</v>
      </c>
      <c r="J1341" s="156"/>
      <c r="K1341" s="157">
        <f>SUBTOTAL(9,K1333:K1339)</f>
        <v>0.1027777777777778</v>
      </c>
      <c r="L1341" s="157">
        <f>SUBTOTAL(9,L1333:L1339)</f>
        <v>5.5555555555555358E-3</v>
      </c>
      <c r="M1341" s="157">
        <f>M1338-N1334</f>
        <v>0.10833333333333334</v>
      </c>
      <c r="N1341" s="158" t="s">
        <v>552</v>
      </c>
      <c r="O1341" s="149" t="s">
        <v>848</v>
      </c>
      <c r="P1341" s="149"/>
      <c r="R1341" s="55">
        <f>SUM(R1333:R1340)</f>
        <v>2407</v>
      </c>
      <c r="S1341" s="55">
        <f>SUM(S1333:S1340)</f>
        <v>0</v>
      </c>
      <c r="T1341" s="55">
        <f>SUM(T1333:T1340)</f>
        <v>0</v>
      </c>
      <c r="U1341" s="55">
        <f>SUM(U1333:U1340)</f>
        <v>0</v>
      </c>
      <c r="V1341" s="55">
        <f>SUM(V1333:V1340)</f>
        <v>2407</v>
      </c>
    </row>
    <row r="1342" spans="1:22" hidden="1" outlineLevel="2">
      <c r="A1342" s="38">
        <v>132</v>
      </c>
      <c r="B1342" s="2" t="s">
        <v>28</v>
      </c>
      <c r="C1342" s="38">
        <v>18</v>
      </c>
      <c r="D1342" s="39" t="s">
        <v>1365</v>
      </c>
      <c r="E1342" s="117" t="s">
        <v>1401</v>
      </c>
      <c r="F1342" s="111"/>
      <c r="G1342" s="58"/>
      <c r="H1342" s="58"/>
      <c r="I1342" s="59"/>
      <c r="J1342" s="59"/>
      <c r="K1342" s="60"/>
      <c r="L1342" s="61"/>
      <c r="M1342" s="60"/>
      <c r="N1342" s="60"/>
      <c r="O1342" s="62"/>
      <c r="P1342" s="62"/>
      <c r="R1342" s="47"/>
      <c r="S1342" s="47"/>
      <c r="T1342" s="47"/>
      <c r="U1342" s="47"/>
      <c r="V1342" s="47"/>
    </row>
    <row r="1343" spans="1:22" hidden="1" outlineLevel="2">
      <c r="A1343" s="38">
        <v>132</v>
      </c>
      <c r="B1343" s="2" t="s">
        <v>28</v>
      </c>
      <c r="C1343" s="38">
        <v>18</v>
      </c>
      <c r="D1343" s="39" t="s">
        <v>1365</v>
      </c>
      <c r="E1343" s="118" t="s">
        <v>1402</v>
      </c>
      <c r="F1343" s="112"/>
      <c r="G1343" s="63"/>
      <c r="H1343" s="63"/>
      <c r="I1343" s="64"/>
      <c r="J1343" s="64"/>
      <c r="K1343" s="65"/>
      <c r="L1343" s="66"/>
      <c r="M1343" s="65"/>
      <c r="N1343" s="65"/>
      <c r="O1343" s="67"/>
      <c r="P1343" s="67"/>
      <c r="R1343" s="52">
        <v>2222</v>
      </c>
      <c r="S1343" s="52"/>
      <c r="T1343" s="52"/>
      <c r="U1343" s="52"/>
      <c r="V1343" s="52">
        <f>SUM(R1343:U1343)</f>
        <v>2222</v>
      </c>
    </row>
    <row r="1344" spans="1:22" hidden="1" outlineLevel="2">
      <c r="A1344" s="38">
        <v>132</v>
      </c>
      <c r="B1344" s="2" t="s">
        <v>28</v>
      </c>
      <c r="C1344" s="38">
        <v>18</v>
      </c>
      <c r="D1344" s="39" t="s">
        <v>1365</v>
      </c>
      <c r="E1344" s="115" t="s">
        <v>1367</v>
      </c>
      <c r="F1344" s="49"/>
      <c r="G1344" s="141"/>
      <c r="H1344" s="141">
        <v>0</v>
      </c>
      <c r="I1344" s="50"/>
      <c r="J1344" s="50">
        <v>0</v>
      </c>
      <c r="K1344" s="142"/>
      <c r="L1344" s="140"/>
      <c r="M1344" s="143"/>
      <c r="N1344" s="144">
        <v>0.40277777777777773</v>
      </c>
      <c r="O1344" s="3"/>
      <c r="P1344" s="3"/>
      <c r="R1344" s="52"/>
      <c r="S1344" s="52"/>
      <c r="T1344" s="52"/>
      <c r="U1344" s="52"/>
      <c r="V1344" s="52"/>
    </row>
    <row r="1345" spans="1:22" hidden="1" outlineLevel="2">
      <c r="A1345" s="38">
        <v>132</v>
      </c>
      <c r="B1345" s="2" t="s">
        <v>28</v>
      </c>
      <c r="C1345" s="38">
        <v>18</v>
      </c>
      <c r="D1345" s="39" t="s">
        <v>1365</v>
      </c>
      <c r="E1345" s="115" t="s">
        <v>1368</v>
      </c>
      <c r="F1345" s="49">
        <v>5.4</v>
      </c>
      <c r="G1345" s="141">
        <v>3.6</v>
      </c>
      <c r="H1345" s="141">
        <f>H1344+G1345</f>
        <v>3.6</v>
      </c>
      <c r="I1345" s="50">
        <v>3.8194444444444441E-2</v>
      </c>
      <c r="J1345" s="50">
        <f>J1344+I1345</f>
        <v>3.8194444444444441E-2</v>
      </c>
      <c r="K1345" s="142">
        <f>M1345-N1344</f>
        <v>3.125E-2</v>
      </c>
      <c r="L1345" s="140">
        <f>N1345-M1345</f>
        <v>6.9444444444449749E-4</v>
      </c>
      <c r="M1345" s="143">
        <v>0.43402777777777773</v>
      </c>
      <c r="N1345" s="143">
        <v>0.43472222222222223</v>
      </c>
      <c r="O1345" s="3"/>
      <c r="P1345" s="3"/>
      <c r="R1345" s="52"/>
      <c r="S1345" s="52"/>
      <c r="T1345" s="52"/>
      <c r="U1345" s="52"/>
      <c r="V1345" s="52"/>
    </row>
    <row r="1346" spans="1:22" hidden="1" outlineLevel="2">
      <c r="A1346" s="38">
        <v>132</v>
      </c>
      <c r="B1346" s="2" t="s">
        <v>28</v>
      </c>
      <c r="C1346" s="38">
        <v>18</v>
      </c>
      <c r="D1346" s="39" t="s">
        <v>1365</v>
      </c>
      <c r="E1346" s="115" t="s">
        <v>1369</v>
      </c>
      <c r="F1346" s="49">
        <v>62.3</v>
      </c>
      <c r="G1346" s="141">
        <v>4.4000000000000004</v>
      </c>
      <c r="H1346" s="141">
        <f>H1345+G1346</f>
        <v>8</v>
      </c>
      <c r="I1346" s="50">
        <v>4.5138888888888888E-2</v>
      </c>
      <c r="J1346" s="50">
        <f>J1345+I1346</f>
        <v>8.3333333333333329E-2</v>
      </c>
      <c r="K1346" s="142">
        <f>M1346-N1345</f>
        <v>4.8611111111111105E-2</v>
      </c>
      <c r="L1346" s="140">
        <f>N1346-M1346</f>
        <v>0</v>
      </c>
      <c r="M1346" s="143">
        <v>0.48333333333333334</v>
      </c>
      <c r="N1346" s="143">
        <v>0.48333333333333334</v>
      </c>
      <c r="O1346" s="3"/>
      <c r="P1346" s="3"/>
      <c r="R1346" s="52"/>
      <c r="S1346" s="52"/>
      <c r="T1346" s="52"/>
      <c r="U1346" s="52"/>
      <c r="V1346" s="52"/>
    </row>
    <row r="1347" spans="1:22" hidden="1" outlineLevel="2">
      <c r="A1347" s="38">
        <v>132</v>
      </c>
      <c r="B1347" s="2" t="s">
        <v>28</v>
      </c>
      <c r="C1347" s="38">
        <v>18</v>
      </c>
      <c r="D1347" s="39" t="s">
        <v>1365</v>
      </c>
      <c r="E1347" s="115" t="s">
        <v>1376</v>
      </c>
      <c r="F1347" s="49">
        <v>31.3</v>
      </c>
      <c r="G1347" s="141">
        <v>1.9</v>
      </c>
      <c r="H1347" s="141">
        <f>H1346+G1347</f>
        <v>9.9</v>
      </c>
      <c r="I1347" s="50">
        <v>2.0833333333333332E-2</v>
      </c>
      <c r="J1347" s="50">
        <f>J1346+I1347</f>
        <v>0.10416666666666666</v>
      </c>
      <c r="K1347" s="142">
        <f>M1347-N1346</f>
        <v>2.1527777777777757E-2</v>
      </c>
      <c r="L1347" s="140">
        <f>N1347-M1347</f>
        <v>9.0277777777778567E-3</v>
      </c>
      <c r="M1347" s="143">
        <v>0.50486111111111109</v>
      </c>
      <c r="N1347" s="143">
        <v>0.51388888888888895</v>
      </c>
      <c r="O1347" s="3" t="s">
        <v>1404</v>
      </c>
      <c r="P1347" s="3"/>
      <c r="R1347" s="52"/>
      <c r="S1347" s="52"/>
      <c r="T1347" s="52"/>
      <c r="U1347" s="52"/>
      <c r="V1347" s="52"/>
    </row>
    <row r="1348" spans="1:22" hidden="1" outlineLevel="2">
      <c r="A1348" s="38">
        <v>132</v>
      </c>
      <c r="B1348" s="2" t="s">
        <v>28</v>
      </c>
      <c r="C1348" s="38">
        <v>18</v>
      </c>
      <c r="D1348" s="39" t="s">
        <v>1365</v>
      </c>
      <c r="E1348" s="115" t="s">
        <v>1370</v>
      </c>
      <c r="F1348" s="49">
        <v>10.5</v>
      </c>
      <c r="G1348" s="141">
        <v>1.8</v>
      </c>
      <c r="H1348" s="141">
        <f>H1347+G1348</f>
        <v>11.700000000000001</v>
      </c>
      <c r="I1348" s="50">
        <v>2.0833333333333332E-2</v>
      </c>
      <c r="J1348" s="50">
        <f>J1345+I1348</f>
        <v>5.9027777777777776E-2</v>
      </c>
      <c r="K1348" s="142">
        <f>M1348-N1347</f>
        <v>1.8749999999999933E-2</v>
      </c>
      <c r="L1348" s="140"/>
      <c r="M1348" s="144">
        <v>0.53263888888888888</v>
      </c>
      <c r="N1348" s="143"/>
      <c r="O1348" s="3"/>
      <c r="P1348" s="3"/>
      <c r="R1348" s="52"/>
      <c r="S1348" s="52"/>
      <c r="T1348" s="52"/>
      <c r="U1348" s="52"/>
      <c r="V1348" s="52"/>
    </row>
    <row r="1349" spans="1:22" hidden="1" outlineLevel="2">
      <c r="A1349" s="38">
        <v>132</v>
      </c>
      <c r="B1349" s="2" t="s">
        <v>28</v>
      </c>
      <c r="C1349" s="38">
        <v>18</v>
      </c>
      <c r="D1349" s="39" t="s">
        <v>1365</v>
      </c>
      <c r="E1349" s="40" t="s">
        <v>1520</v>
      </c>
      <c r="F1349" s="113"/>
      <c r="G1349" s="42"/>
      <c r="H1349" s="42"/>
      <c r="I1349" s="43"/>
      <c r="J1349" s="43"/>
      <c r="K1349" s="44"/>
      <c r="L1349" s="43"/>
      <c r="M1349" s="44"/>
      <c r="N1349" s="56"/>
      <c r="O1349" s="46"/>
      <c r="P1349" s="46"/>
      <c r="R1349" s="54"/>
      <c r="S1349" s="54"/>
      <c r="T1349" s="54"/>
      <c r="U1349" s="54"/>
      <c r="V1349" s="54"/>
    </row>
    <row r="1350" spans="1:22" hidden="1" outlineLevel="1" collapsed="1">
      <c r="A1350" s="148" t="s">
        <v>2279</v>
      </c>
      <c r="B1350" s="149"/>
      <c r="C1350" s="150">
        <v>18</v>
      </c>
      <c r="D1350" s="151" t="s">
        <v>2280</v>
      </c>
      <c r="E1350" s="152" t="s">
        <v>1403</v>
      </c>
      <c r="F1350" s="169" t="s">
        <v>2561</v>
      </c>
      <c r="G1350" s="154">
        <f>SUBTOTAL(9,G1342:G1349)</f>
        <v>11.700000000000001</v>
      </c>
      <c r="H1350" s="154"/>
      <c r="I1350" s="156">
        <f>SUBTOTAL(9,I1342:I1349)</f>
        <v>0.12499999999999999</v>
      </c>
      <c r="J1350" s="156"/>
      <c r="K1350" s="157">
        <f>SUBTOTAL(9,K1342:K1349)</f>
        <v>0.1201388888888888</v>
      </c>
      <c r="L1350" s="157">
        <f>SUBTOTAL(9,L1342:L1349)</f>
        <v>9.7222222222223542E-3</v>
      </c>
      <c r="M1350" s="157">
        <f>M1348-N1344</f>
        <v>0.12986111111111115</v>
      </c>
      <c r="N1350" s="158" t="s">
        <v>552</v>
      </c>
      <c r="O1350" s="149" t="s">
        <v>553</v>
      </c>
      <c r="P1350" s="149"/>
      <c r="R1350" s="55">
        <f>SUM(R1342:R1349)</f>
        <v>2222</v>
      </c>
      <c r="S1350" s="55">
        <f>SUM(S1342:S1349)</f>
        <v>0</v>
      </c>
      <c r="T1350" s="55">
        <f>SUM(T1342:T1349)</f>
        <v>0</v>
      </c>
      <c r="U1350" s="55">
        <f>SUM(U1342:U1349)</f>
        <v>0</v>
      </c>
      <c r="V1350" s="55">
        <f>SUM(V1342:V1349)</f>
        <v>2222</v>
      </c>
    </row>
    <row r="1351" spans="1:22" hidden="1" outlineLevel="2">
      <c r="A1351" s="38">
        <v>133</v>
      </c>
      <c r="B1351" s="2" t="s">
        <v>28</v>
      </c>
      <c r="C1351" s="38">
        <v>19</v>
      </c>
      <c r="D1351" s="39" t="s">
        <v>1366</v>
      </c>
      <c r="E1351" s="40" t="s">
        <v>1518</v>
      </c>
      <c r="F1351" s="111"/>
      <c r="G1351" s="58"/>
      <c r="H1351" s="58"/>
      <c r="I1351" s="59"/>
      <c r="J1351" s="59"/>
      <c r="K1351" s="60"/>
      <c r="L1351" s="61"/>
      <c r="M1351" s="60"/>
      <c r="N1351" s="60"/>
      <c r="O1351" s="62"/>
      <c r="P1351" s="62"/>
      <c r="R1351" s="47"/>
      <c r="S1351" s="47"/>
      <c r="T1351" s="47"/>
      <c r="U1351" s="47"/>
      <c r="V1351" s="47"/>
    </row>
    <row r="1352" spans="1:22" hidden="1" outlineLevel="2">
      <c r="A1352" s="38">
        <v>133</v>
      </c>
      <c r="B1352" s="2" t="s">
        <v>28</v>
      </c>
      <c r="C1352" s="38">
        <v>19</v>
      </c>
      <c r="D1352" s="39" t="s">
        <v>1366</v>
      </c>
      <c r="E1352" s="115" t="s">
        <v>1372</v>
      </c>
      <c r="F1352" s="49">
        <v>10.5</v>
      </c>
      <c r="G1352" s="141"/>
      <c r="H1352" s="141">
        <v>0</v>
      </c>
      <c r="I1352" s="50"/>
      <c r="J1352" s="50">
        <v>0</v>
      </c>
      <c r="K1352" s="142"/>
      <c r="L1352" s="140"/>
      <c r="M1352" s="143"/>
      <c r="N1352" s="144">
        <v>0.53263888888888888</v>
      </c>
      <c r="O1352" s="3"/>
      <c r="P1352" s="3"/>
      <c r="R1352" s="52"/>
      <c r="S1352" s="52"/>
      <c r="T1352" s="52"/>
      <c r="U1352" s="52"/>
      <c r="V1352" s="52"/>
    </row>
    <row r="1353" spans="1:22" hidden="1" outlineLevel="2">
      <c r="A1353" s="38">
        <v>133</v>
      </c>
      <c r="B1353" s="2" t="s">
        <v>28</v>
      </c>
      <c r="C1353" s="38">
        <v>19</v>
      </c>
      <c r="D1353" s="39" t="s">
        <v>1366</v>
      </c>
      <c r="E1353" s="115" t="s">
        <v>1371</v>
      </c>
      <c r="F1353" s="49">
        <v>9.6999999999999993</v>
      </c>
      <c r="G1353" s="141">
        <v>2.9</v>
      </c>
      <c r="H1353" s="141">
        <f>H1352+G1353</f>
        <v>2.9</v>
      </c>
      <c r="I1353" s="50">
        <v>3.125E-2</v>
      </c>
      <c r="J1353" s="50">
        <f>J1352+I1353</f>
        <v>3.125E-2</v>
      </c>
      <c r="K1353" s="142">
        <f>M1353-N1352</f>
        <v>2.7083333333333348E-2</v>
      </c>
      <c r="L1353" s="140">
        <f>N1353-M1353</f>
        <v>0</v>
      </c>
      <c r="M1353" s="143">
        <v>0.55972222222222223</v>
      </c>
      <c r="N1353" s="143">
        <v>0.55972222222222223</v>
      </c>
      <c r="O1353" s="3"/>
      <c r="P1353" s="3"/>
      <c r="R1353" s="52"/>
      <c r="S1353" s="52"/>
      <c r="T1353" s="52"/>
      <c r="U1353" s="52"/>
      <c r="V1353" s="52"/>
    </row>
    <row r="1354" spans="1:22" hidden="1" outlineLevel="2">
      <c r="A1354" s="38">
        <v>133</v>
      </c>
      <c r="B1354" s="2" t="s">
        <v>28</v>
      </c>
      <c r="C1354" s="38">
        <v>19</v>
      </c>
      <c r="D1354" s="39" t="s">
        <v>1366</v>
      </c>
      <c r="E1354" s="115" t="s">
        <v>1373</v>
      </c>
      <c r="F1354" s="49">
        <v>8.8000000000000007</v>
      </c>
      <c r="G1354" s="141">
        <v>1.5</v>
      </c>
      <c r="H1354" s="141">
        <f>H1353+G1354</f>
        <v>4.4000000000000004</v>
      </c>
      <c r="I1354" s="50">
        <v>1.3888888888888888E-2</v>
      </c>
      <c r="J1354" s="50">
        <f>J1353+I1354</f>
        <v>4.5138888888888888E-2</v>
      </c>
      <c r="K1354" s="142">
        <f>M1354-N1353</f>
        <v>1.5277777777777835E-2</v>
      </c>
      <c r="L1354" s="140">
        <f>N1354-M1354</f>
        <v>3.4722222222220989E-3</v>
      </c>
      <c r="M1354" s="143">
        <v>0.57500000000000007</v>
      </c>
      <c r="N1354" s="143">
        <v>0.57847222222222217</v>
      </c>
      <c r="O1354" s="3"/>
      <c r="P1354" s="3"/>
      <c r="R1354" s="52"/>
      <c r="S1354" s="52"/>
      <c r="T1354" s="52"/>
      <c r="U1354" s="52"/>
      <c r="V1354" s="52"/>
    </row>
    <row r="1355" spans="1:22" hidden="1" outlineLevel="2">
      <c r="A1355" s="38">
        <v>133</v>
      </c>
      <c r="B1355" s="2" t="s">
        <v>28</v>
      </c>
      <c r="C1355" s="38">
        <v>19</v>
      </c>
      <c r="D1355" s="39" t="s">
        <v>1366</v>
      </c>
      <c r="E1355" s="115" t="s">
        <v>1375</v>
      </c>
      <c r="F1355" s="49">
        <v>3.6</v>
      </c>
      <c r="G1355" s="141">
        <v>1</v>
      </c>
      <c r="H1355" s="141">
        <f>H1354+G1355</f>
        <v>5.4</v>
      </c>
      <c r="I1355" s="50">
        <v>1.0416666666666666E-2</v>
      </c>
      <c r="J1355" s="50">
        <f>J1353+I1355</f>
        <v>4.1666666666666664E-2</v>
      </c>
      <c r="K1355" s="142">
        <f>M1355-N1354</f>
        <v>1.3888888888888951E-2</v>
      </c>
      <c r="L1355" s="140">
        <f>N1355-M1355</f>
        <v>1.1805555555555514E-2</v>
      </c>
      <c r="M1355" s="143">
        <v>0.59236111111111112</v>
      </c>
      <c r="N1355" s="143">
        <v>0.60416666666666663</v>
      </c>
      <c r="O1355" s="3" t="s">
        <v>1352</v>
      </c>
      <c r="P1355" s="3"/>
      <c r="R1355" s="52"/>
      <c r="S1355" s="52"/>
      <c r="T1355" s="52"/>
      <c r="U1355" s="52"/>
      <c r="V1355" s="52"/>
    </row>
    <row r="1356" spans="1:22" hidden="1" outlineLevel="2">
      <c r="A1356" s="38">
        <v>133</v>
      </c>
      <c r="B1356" s="2" t="s">
        <v>28</v>
      </c>
      <c r="C1356" s="38">
        <v>19</v>
      </c>
      <c r="D1356" s="39" t="s">
        <v>1366</v>
      </c>
      <c r="E1356" s="115" t="s">
        <v>1374</v>
      </c>
      <c r="F1356" s="49">
        <v>12.6</v>
      </c>
      <c r="G1356" s="141">
        <v>0.7</v>
      </c>
      <c r="H1356" s="141">
        <f>H1355+G1356</f>
        <v>6.1000000000000005</v>
      </c>
      <c r="I1356" s="50">
        <v>6.9444444444444441E-3</v>
      </c>
      <c r="J1356" s="50">
        <f>J1354+I1356</f>
        <v>5.2083333333333329E-2</v>
      </c>
      <c r="K1356" s="142">
        <f>M1356-N1355</f>
        <v>6.9444444444444198E-3</v>
      </c>
      <c r="L1356" s="140"/>
      <c r="M1356" s="144">
        <v>0.61111111111111105</v>
      </c>
      <c r="N1356" s="143"/>
      <c r="O1356" s="3"/>
      <c r="P1356" s="3"/>
      <c r="R1356" s="52"/>
      <c r="S1356" s="52"/>
      <c r="T1356" s="52"/>
      <c r="U1356" s="52"/>
      <c r="V1356" s="52"/>
    </row>
    <row r="1357" spans="1:22" hidden="1" outlineLevel="2">
      <c r="A1357" s="38">
        <v>133</v>
      </c>
      <c r="B1357" s="2" t="s">
        <v>28</v>
      </c>
      <c r="C1357" s="38">
        <v>19</v>
      </c>
      <c r="D1357" s="39" t="s">
        <v>1407</v>
      </c>
      <c r="E1357" s="117" t="s">
        <v>1635</v>
      </c>
      <c r="F1357" s="111"/>
      <c r="G1357" s="58"/>
      <c r="H1357" s="58"/>
      <c r="I1357" s="59"/>
      <c r="J1357" s="59"/>
      <c r="K1357" s="60"/>
      <c r="L1357" s="61"/>
      <c r="M1357" s="60"/>
      <c r="N1357" s="60"/>
      <c r="O1357" s="62"/>
      <c r="P1357" s="62"/>
      <c r="R1357" s="52">
        <v>2222</v>
      </c>
      <c r="S1357" s="52"/>
      <c r="T1357" s="52"/>
      <c r="U1357" s="52"/>
      <c r="V1357" s="52">
        <f>SUM(R1357:U1357)</f>
        <v>2222</v>
      </c>
    </row>
    <row r="1358" spans="1:22" hidden="1" outlineLevel="2">
      <c r="A1358" s="38">
        <v>133</v>
      </c>
      <c r="B1358" s="2" t="s">
        <v>28</v>
      </c>
      <c r="C1358" s="38">
        <v>19</v>
      </c>
      <c r="D1358" s="39" t="s">
        <v>1366</v>
      </c>
      <c r="E1358" s="118" t="s">
        <v>1636</v>
      </c>
      <c r="F1358" s="112"/>
      <c r="G1358" s="63"/>
      <c r="H1358" s="63"/>
      <c r="I1358" s="64"/>
      <c r="J1358" s="64"/>
      <c r="K1358" s="65"/>
      <c r="L1358" s="66"/>
      <c r="M1358" s="65"/>
      <c r="N1358" s="65"/>
      <c r="O1358" s="67"/>
      <c r="P1358" s="67"/>
      <c r="R1358" s="54"/>
      <c r="S1358" s="54"/>
      <c r="T1358" s="54"/>
      <c r="U1358" s="54"/>
      <c r="V1358" s="54"/>
    </row>
    <row r="1359" spans="1:22" hidden="1" outlineLevel="1" collapsed="1">
      <c r="A1359" s="148" t="s">
        <v>2281</v>
      </c>
      <c r="B1359" s="149"/>
      <c r="C1359" s="150">
        <v>19</v>
      </c>
      <c r="D1359" s="151" t="s">
        <v>2282</v>
      </c>
      <c r="E1359" s="152" t="s">
        <v>1403</v>
      </c>
      <c r="F1359" s="169" t="s">
        <v>2567</v>
      </c>
      <c r="G1359" s="154">
        <f>SUBTOTAL(9,G1351:G1358)</f>
        <v>6.1000000000000005</v>
      </c>
      <c r="H1359" s="154"/>
      <c r="I1359" s="156">
        <f>SUBTOTAL(9,I1351:I1357)</f>
        <v>6.25E-2</v>
      </c>
      <c r="J1359" s="156"/>
      <c r="K1359" s="157">
        <f>SUBTOTAL(9,K1351:K1357)</f>
        <v>6.3194444444444553E-2</v>
      </c>
      <c r="L1359" s="157">
        <f>SUBTOTAL(9,L1351:L1357)</f>
        <v>1.5277777777777612E-2</v>
      </c>
      <c r="M1359" s="157">
        <f>M1356-N1352</f>
        <v>7.8472222222222165E-2</v>
      </c>
      <c r="N1359" s="158" t="s">
        <v>552</v>
      </c>
      <c r="O1359" s="149" t="s">
        <v>553</v>
      </c>
      <c r="P1359" s="149"/>
      <c r="R1359" s="55">
        <f>SUM(R1351:R1358)</f>
        <v>2222</v>
      </c>
      <c r="S1359" s="55">
        <f>SUM(S1351:S1358)</f>
        <v>0</v>
      </c>
      <c r="T1359" s="55">
        <f>SUM(T1351:T1358)</f>
        <v>0</v>
      </c>
      <c r="U1359" s="55">
        <f>SUM(U1351:U1358)</f>
        <v>0</v>
      </c>
      <c r="V1359" s="55">
        <f>SUM(V1351:V1358)</f>
        <v>2222</v>
      </c>
    </row>
    <row r="1360" spans="1:22" hidden="1" outlineLevel="2">
      <c r="A1360" s="38">
        <v>134</v>
      </c>
      <c r="B1360" s="2" t="s">
        <v>28</v>
      </c>
      <c r="C1360" s="38">
        <v>20</v>
      </c>
      <c r="D1360" s="39" t="s">
        <v>1390</v>
      </c>
      <c r="E1360" s="40" t="s">
        <v>1523</v>
      </c>
      <c r="F1360" s="111"/>
      <c r="G1360" s="58"/>
      <c r="H1360" s="58"/>
      <c r="I1360" s="59"/>
      <c r="J1360" s="59"/>
      <c r="K1360" s="60"/>
      <c r="L1360" s="61"/>
      <c r="M1360" s="60"/>
      <c r="N1360" s="60"/>
      <c r="O1360" s="62"/>
      <c r="P1360" s="62"/>
      <c r="R1360" s="47"/>
      <c r="S1360" s="47"/>
      <c r="T1360" s="47"/>
      <c r="U1360" s="47"/>
      <c r="V1360" s="47"/>
    </row>
    <row r="1361" spans="1:22" hidden="1" outlineLevel="2">
      <c r="A1361" s="38">
        <v>134</v>
      </c>
      <c r="B1361" s="2" t="s">
        <v>28</v>
      </c>
      <c r="C1361" s="38">
        <v>20</v>
      </c>
      <c r="D1361" s="39" t="s">
        <v>1390</v>
      </c>
      <c r="E1361" s="115" t="s">
        <v>1389</v>
      </c>
      <c r="F1361" s="49">
        <v>71.5</v>
      </c>
      <c r="G1361" s="141"/>
      <c r="H1361" s="141">
        <v>0</v>
      </c>
      <c r="I1361" s="50"/>
      <c r="J1361" s="50">
        <v>0</v>
      </c>
      <c r="K1361" s="142"/>
      <c r="L1361" s="140"/>
      <c r="M1361" s="143"/>
      <c r="N1361" s="144">
        <v>0.48125000000000001</v>
      </c>
      <c r="O1361" s="3"/>
      <c r="P1361" s="3"/>
      <c r="R1361" s="52"/>
      <c r="S1361" s="52"/>
      <c r="T1361" s="52"/>
      <c r="U1361" s="52"/>
      <c r="V1361" s="52"/>
    </row>
    <row r="1362" spans="1:22" hidden="1" outlineLevel="2">
      <c r="A1362" s="38">
        <v>134</v>
      </c>
      <c r="B1362" s="2" t="s">
        <v>28</v>
      </c>
      <c r="C1362" s="38">
        <v>20</v>
      </c>
      <c r="D1362" s="39" t="s">
        <v>1390</v>
      </c>
      <c r="E1362" s="115" t="s">
        <v>1388</v>
      </c>
      <c r="F1362" s="49">
        <v>7.3</v>
      </c>
      <c r="G1362" s="141">
        <v>4.0999999999999996</v>
      </c>
      <c r="H1362" s="141">
        <f>H1361+G1362</f>
        <v>4.0999999999999996</v>
      </c>
      <c r="I1362" s="50">
        <v>4.8611111111111112E-2</v>
      </c>
      <c r="J1362" s="50">
        <f>J1361+I1362</f>
        <v>4.8611111111111112E-2</v>
      </c>
      <c r="K1362" s="142">
        <f>M1362-N1361</f>
        <v>4.3055555555555569E-2</v>
      </c>
      <c r="L1362" s="140">
        <f>N1362-M1362</f>
        <v>2.0833333333333259E-3</v>
      </c>
      <c r="M1362" s="143">
        <v>0.52430555555555558</v>
      </c>
      <c r="N1362" s="143">
        <v>0.52638888888888891</v>
      </c>
      <c r="O1362" s="3"/>
      <c r="P1362" s="3"/>
      <c r="R1362" s="52"/>
      <c r="S1362" s="52"/>
      <c r="T1362" s="52"/>
      <c r="U1362" s="52"/>
      <c r="V1362" s="52"/>
    </row>
    <row r="1363" spans="1:22" hidden="1" outlineLevel="2">
      <c r="A1363" s="38">
        <v>134</v>
      </c>
      <c r="B1363" s="2" t="s">
        <v>28</v>
      </c>
      <c r="C1363" s="38">
        <v>20</v>
      </c>
      <c r="D1363" s="39" t="s">
        <v>1390</v>
      </c>
      <c r="E1363" s="115" t="s">
        <v>1385</v>
      </c>
      <c r="F1363" s="49">
        <v>6.7</v>
      </c>
      <c r="G1363" s="141">
        <v>2</v>
      </c>
      <c r="H1363" s="141">
        <f>H1362+G1363</f>
        <v>6.1</v>
      </c>
      <c r="I1363" s="50">
        <v>1.7361111111111112E-2</v>
      </c>
      <c r="J1363" s="50">
        <f>J1362+I1363</f>
        <v>6.5972222222222224E-2</v>
      </c>
      <c r="K1363" s="142">
        <f>M1363-N1362</f>
        <v>1.736111111111116E-2</v>
      </c>
      <c r="L1363" s="140">
        <f>N1363-M1363</f>
        <v>4.8611111111109828E-3</v>
      </c>
      <c r="M1363" s="143">
        <v>0.54375000000000007</v>
      </c>
      <c r="N1363" s="143">
        <v>0.54861111111111105</v>
      </c>
      <c r="O1363" s="3" t="s">
        <v>1387</v>
      </c>
      <c r="P1363" s="3"/>
      <c r="R1363" s="52"/>
      <c r="S1363" s="52"/>
      <c r="T1363" s="52"/>
      <c r="U1363" s="52"/>
      <c r="V1363" s="52"/>
    </row>
    <row r="1364" spans="1:22" hidden="1" outlineLevel="2">
      <c r="A1364" s="38">
        <v>134</v>
      </c>
      <c r="B1364" s="2" t="s">
        <v>28</v>
      </c>
      <c r="C1364" s="38">
        <v>20</v>
      </c>
      <c r="D1364" s="39" t="s">
        <v>1390</v>
      </c>
      <c r="E1364" s="115" t="s">
        <v>1384</v>
      </c>
      <c r="F1364" s="49">
        <v>45.8</v>
      </c>
      <c r="G1364" s="141">
        <v>3</v>
      </c>
      <c r="H1364" s="141">
        <f>H1363+G1364</f>
        <v>9.1</v>
      </c>
      <c r="I1364" s="50">
        <v>3.4722222222222224E-2</v>
      </c>
      <c r="J1364" s="50">
        <f>J1363+I1364</f>
        <v>0.10069444444444445</v>
      </c>
      <c r="K1364" s="142">
        <f>M1364-N1363</f>
        <v>2.7777777777777901E-2</v>
      </c>
      <c r="L1364" s="140">
        <f>N1364-M1364</f>
        <v>6.9444444444444198E-3</v>
      </c>
      <c r="M1364" s="143">
        <v>0.57638888888888895</v>
      </c>
      <c r="N1364" s="143">
        <v>0.58333333333333337</v>
      </c>
      <c r="O1364" s="3"/>
      <c r="P1364" s="3"/>
      <c r="R1364" s="52"/>
      <c r="S1364" s="52"/>
      <c r="T1364" s="52"/>
      <c r="U1364" s="52"/>
      <c r="V1364" s="52"/>
    </row>
    <row r="1365" spans="1:22" hidden="1" outlineLevel="2">
      <c r="A1365" s="38">
        <v>134</v>
      </c>
      <c r="B1365" s="2" t="s">
        <v>28</v>
      </c>
      <c r="C1365" s="38">
        <v>20</v>
      </c>
      <c r="D1365" s="39" t="s">
        <v>1390</v>
      </c>
      <c r="E1365" s="115" t="s">
        <v>1383</v>
      </c>
      <c r="F1365" s="49">
        <v>34.4</v>
      </c>
      <c r="G1365" s="141">
        <v>0.3</v>
      </c>
      <c r="H1365" s="141">
        <f>H1364+G1365</f>
        <v>9.4</v>
      </c>
      <c r="I1365" s="50">
        <v>6.9444444444444441E-3</v>
      </c>
      <c r="J1365" s="50">
        <f>J1364+I1365</f>
        <v>0.1076388888888889</v>
      </c>
      <c r="K1365" s="142">
        <f>M1365-N1364</f>
        <v>7.6388888888888618E-3</v>
      </c>
      <c r="L1365" s="140"/>
      <c r="M1365" s="144">
        <v>0.59097222222222223</v>
      </c>
      <c r="N1365" s="143"/>
      <c r="O1365" s="3"/>
      <c r="P1365" s="3"/>
      <c r="R1365" s="52"/>
      <c r="S1365" s="52"/>
      <c r="T1365" s="52"/>
      <c r="U1365" s="52"/>
      <c r="V1365" s="52"/>
    </row>
    <row r="1366" spans="1:22" hidden="1" outlineLevel="2">
      <c r="A1366" s="38">
        <v>134</v>
      </c>
      <c r="B1366" s="2" t="s">
        <v>28</v>
      </c>
      <c r="C1366" s="38">
        <v>20</v>
      </c>
      <c r="D1366" s="39" t="s">
        <v>1390</v>
      </c>
      <c r="E1366" s="117" t="s">
        <v>1428</v>
      </c>
      <c r="F1366" s="111"/>
      <c r="G1366" s="58"/>
      <c r="H1366" s="58"/>
      <c r="I1366" s="59"/>
      <c r="J1366" s="59"/>
      <c r="K1366" s="60"/>
      <c r="L1366" s="61"/>
      <c r="M1366" s="60"/>
      <c r="N1366" s="60"/>
      <c r="O1366" s="62"/>
      <c r="P1366" s="62"/>
      <c r="R1366" s="52">
        <v>2222</v>
      </c>
      <c r="S1366" s="52"/>
      <c r="T1366" s="52"/>
      <c r="U1366" s="52"/>
      <c r="V1366" s="52">
        <f>SUM(R1366:U1366)</f>
        <v>2222</v>
      </c>
    </row>
    <row r="1367" spans="1:22" hidden="1" outlineLevel="2">
      <c r="A1367" s="38">
        <v>134</v>
      </c>
      <c r="B1367" s="2" t="s">
        <v>28</v>
      </c>
      <c r="C1367" s="38">
        <v>20</v>
      </c>
      <c r="D1367" s="39" t="s">
        <v>1390</v>
      </c>
      <c r="E1367" s="118" t="s">
        <v>1420</v>
      </c>
      <c r="F1367" s="112"/>
      <c r="G1367" s="63"/>
      <c r="H1367" s="63"/>
      <c r="I1367" s="64"/>
      <c r="J1367" s="64"/>
      <c r="K1367" s="65"/>
      <c r="L1367" s="66"/>
      <c r="M1367" s="65"/>
      <c r="N1367" s="65"/>
      <c r="O1367" s="67"/>
      <c r="P1367" s="67"/>
      <c r="R1367" s="54"/>
      <c r="S1367" s="54"/>
      <c r="T1367" s="54"/>
      <c r="U1367" s="54"/>
      <c r="V1367" s="54"/>
    </row>
    <row r="1368" spans="1:22" hidden="1" outlineLevel="1" collapsed="1">
      <c r="A1368" s="148" t="s">
        <v>2290</v>
      </c>
      <c r="B1368" s="149"/>
      <c r="C1368" s="150">
        <v>20</v>
      </c>
      <c r="D1368" s="151" t="s">
        <v>2291</v>
      </c>
      <c r="E1368" s="152" t="s">
        <v>2289</v>
      </c>
      <c r="F1368" s="169" t="s">
        <v>2566</v>
      </c>
      <c r="G1368" s="154">
        <f>SUBTOTAL(9,G1360:G1367)</f>
        <v>9.4</v>
      </c>
      <c r="H1368" s="154"/>
      <c r="I1368" s="156">
        <f>SUBTOTAL(9,I1360:I1367)</f>
        <v>0.1076388888888889</v>
      </c>
      <c r="J1368" s="156"/>
      <c r="K1368" s="157">
        <f>SUBTOTAL(9,K1360:K1367)</f>
        <v>9.5833333333333492E-2</v>
      </c>
      <c r="L1368" s="157">
        <f>SUBTOTAL(9,L1360:L1367)</f>
        <v>1.3888888888888729E-2</v>
      </c>
      <c r="M1368" s="157">
        <f>M1365-N1361</f>
        <v>0.10972222222222222</v>
      </c>
      <c r="N1368" s="158" t="s">
        <v>552</v>
      </c>
      <c r="O1368" s="149" t="s">
        <v>1822</v>
      </c>
      <c r="P1368" s="149"/>
      <c r="R1368" s="55">
        <f>SUM(R1360:R1367)</f>
        <v>2222</v>
      </c>
      <c r="S1368" s="55">
        <f>SUM(S1360:S1367)</f>
        <v>0</v>
      </c>
      <c r="T1368" s="55">
        <f>SUM(T1360:T1367)</f>
        <v>0</v>
      </c>
      <c r="U1368" s="55">
        <f>SUM(U1360:U1367)</f>
        <v>0</v>
      </c>
      <c r="V1368" s="55">
        <f>SUM(V1360:V1367)</f>
        <v>2222</v>
      </c>
    </row>
    <row r="1369" spans="1:22" hidden="1" outlineLevel="2">
      <c r="A1369" s="38">
        <v>135</v>
      </c>
      <c r="B1369" s="2" t="s">
        <v>28</v>
      </c>
      <c r="C1369" s="38">
        <v>21</v>
      </c>
      <c r="D1369" s="39" t="s">
        <v>1391</v>
      </c>
      <c r="E1369" s="117" t="s">
        <v>1435</v>
      </c>
      <c r="F1369" s="111"/>
      <c r="G1369" s="58"/>
      <c r="H1369" s="58"/>
      <c r="I1369" s="59"/>
      <c r="J1369" s="59"/>
      <c r="K1369" s="60"/>
      <c r="L1369" s="61"/>
      <c r="M1369" s="60"/>
      <c r="N1369" s="60"/>
      <c r="O1369" s="62"/>
      <c r="P1369" s="62"/>
      <c r="R1369" s="47"/>
      <c r="S1369" s="47"/>
      <c r="T1369" s="47"/>
      <c r="U1369" s="47"/>
      <c r="V1369" s="47"/>
    </row>
    <row r="1370" spans="1:22" hidden="1" outlineLevel="2">
      <c r="A1370" s="38">
        <v>135</v>
      </c>
      <c r="B1370" s="2" t="s">
        <v>28</v>
      </c>
      <c r="C1370" s="38">
        <v>21</v>
      </c>
      <c r="D1370" s="39" t="s">
        <v>1391</v>
      </c>
      <c r="E1370" s="118" t="s">
        <v>1436</v>
      </c>
      <c r="F1370" s="112"/>
      <c r="G1370" s="63"/>
      <c r="H1370" s="63"/>
      <c r="I1370" s="64"/>
      <c r="J1370" s="64"/>
      <c r="K1370" s="65"/>
      <c r="L1370" s="66"/>
      <c r="M1370" s="65"/>
      <c r="N1370" s="65"/>
      <c r="O1370" s="67"/>
      <c r="P1370" s="67"/>
      <c r="R1370" s="52">
        <v>2546</v>
      </c>
      <c r="S1370" s="52">
        <v>200</v>
      </c>
      <c r="T1370" s="52"/>
      <c r="U1370" s="52"/>
      <c r="V1370" s="52">
        <f>SUM(R1370:U1370)</f>
        <v>2746</v>
      </c>
    </row>
    <row r="1371" spans="1:22" hidden="1" outlineLevel="2">
      <c r="A1371" s="38">
        <v>135</v>
      </c>
      <c r="B1371" s="2" t="s">
        <v>28</v>
      </c>
      <c r="C1371" s="38">
        <v>21</v>
      </c>
      <c r="D1371" s="39" t="s">
        <v>1391</v>
      </c>
      <c r="E1371" s="115" t="s">
        <v>1438</v>
      </c>
      <c r="F1371" s="49">
        <v>12.7</v>
      </c>
      <c r="G1371" s="141"/>
      <c r="H1371" s="141"/>
      <c r="I1371" s="50"/>
      <c r="J1371" s="50"/>
      <c r="K1371" s="142"/>
      <c r="L1371" s="140"/>
      <c r="M1371" s="143"/>
      <c r="N1371" s="144">
        <v>0.39930555555555558</v>
      </c>
      <c r="O1371" s="3"/>
      <c r="P1371" s="3"/>
      <c r="R1371" s="52"/>
      <c r="S1371" s="52"/>
      <c r="T1371" s="52"/>
      <c r="U1371" s="52"/>
      <c r="V1371" s="52"/>
    </row>
    <row r="1372" spans="1:22" hidden="1" outlineLevel="2">
      <c r="A1372" s="38">
        <v>135</v>
      </c>
      <c r="B1372" s="2" t="s">
        <v>28</v>
      </c>
      <c r="C1372" s="38">
        <v>21</v>
      </c>
      <c r="D1372" s="39" t="s">
        <v>1391</v>
      </c>
      <c r="E1372" s="115" t="s">
        <v>1437</v>
      </c>
      <c r="F1372" s="49">
        <v>310</v>
      </c>
      <c r="G1372" s="141"/>
      <c r="H1372" s="141">
        <v>0</v>
      </c>
      <c r="I1372" s="50"/>
      <c r="J1372" s="50">
        <v>0</v>
      </c>
      <c r="K1372" s="142">
        <f>M1372-N1371</f>
        <v>2.0833333333332704E-3</v>
      </c>
      <c r="L1372" s="140">
        <f>N1372-M1372</f>
        <v>4.8611111111111494E-3</v>
      </c>
      <c r="M1372" s="143">
        <v>0.40138888888888885</v>
      </c>
      <c r="N1372" s="143">
        <v>0.40625</v>
      </c>
      <c r="O1372" s="3" t="s">
        <v>1386</v>
      </c>
      <c r="P1372" s="3"/>
      <c r="R1372" s="52"/>
      <c r="S1372" s="52"/>
      <c r="T1372" s="52"/>
      <c r="U1372" s="52"/>
      <c r="V1372" s="52"/>
    </row>
    <row r="1373" spans="1:22" hidden="1" outlineLevel="2">
      <c r="A1373" s="38">
        <v>135</v>
      </c>
      <c r="B1373" s="2" t="s">
        <v>28</v>
      </c>
      <c r="C1373" s="38">
        <v>21</v>
      </c>
      <c r="D1373" s="39" t="s">
        <v>1391</v>
      </c>
      <c r="E1373" s="115" t="s">
        <v>1392</v>
      </c>
      <c r="F1373" s="49">
        <v>287</v>
      </c>
      <c r="G1373" s="141">
        <v>3.1</v>
      </c>
      <c r="H1373" s="141">
        <f>H1372+G1373</f>
        <v>3.1</v>
      </c>
      <c r="I1373" s="50">
        <v>3.4722222222222224E-2</v>
      </c>
      <c r="J1373" s="50">
        <f>J1372+I1373</f>
        <v>3.4722222222222224E-2</v>
      </c>
      <c r="K1373" s="142">
        <f>M1373-N1372</f>
        <v>2.8472222222222232E-2</v>
      </c>
      <c r="L1373" s="140">
        <f>N1373-M1373</f>
        <v>0</v>
      </c>
      <c r="M1373" s="143">
        <v>0.43472222222222223</v>
      </c>
      <c r="N1373" s="143">
        <v>0.43472222222222223</v>
      </c>
      <c r="O1373" s="3"/>
      <c r="P1373" s="3"/>
      <c r="R1373" s="52"/>
      <c r="S1373" s="52"/>
      <c r="T1373" s="52"/>
      <c r="U1373" s="52"/>
      <c r="V1373" s="52"/>
    </row>
    <row r="1374" spans="1:22" hidden="1" outlineLevel="2">
      <c r="A1374" s="38">
        <v>135</v>
      </c>
      <c r="B1374" s="2" t="s">
        <v>28</v>
      </c>
      <c r="C1374" s="38">
        <v>21</v>
      </c>
      <c r="D1374" s="39" t="s">
        <v>1391</v>
      </c>
      <c r="E1374" s="115" t="s">
        <v>1389</v>
      </c>
      <c r="F1374" s="49">
        <v>71.5</v>
      </c>
      <c r="G1374" s="141">
        <v>4.8</v>
      </c>
      <c r="H1374" s="141">
        <f>H1373+G1374</f>
        <v>7.9</v>
      </c>
      <c r="I1374" s="50">
        <v>4.8611111111111112E-2</v>
      </c>
      <c r="J1374" s="50">
        <f>J1373+I1374</f>
        <v>8.3333333333333343E-2</v>
      </c>
      <c r="K1374" s="142">
        <f>M1374-N1373</f>
        <v>4.6527777777777779E-2</v>
      </c>
      <c r="L1374" s="140"/>
      <c r="M1374" s="144">
        <v>0.48125000000000001</v>
      </c>
      <c r="N1374" s="143"/>
      <c r="O1374" s="3" t="s">
        <v>1276</v>
      </c>
      <c r="P1374" s="3"/>
      <c r="R1374" s="52"/>
      <c r="S1374" s="52"/>
      <c r="T1374" s="52"/>
      <c r="U1374" s="52"/>
      <c r="V1374" s="52"/>
    </row>
    <row r="1375" spans="1:22" hidden="1" outlineLevel="2">
      <c r="A1375" s="38">
        <v>135</v>
      </c>
      <c r="B1375" s="2" t="s">
        <v>28</v>
      </c>
      <c r="C1375" s="38">
        <v>21</v>
      </c>
      <c r="D1375" s="39" t="s">
        <v>1391</v>
      </c>
      <c r="E1375" s="40" t="s">
        <v>1522</v>
      </c>
      <c r="F1375" s="112"/>
      <c r="G1375" s="63"/>
      <c r="H1375" s="63"/>
      <c r="I1375" s="64"/>
      <c r="J1375" s="64"/>
      <c r="K1375" s="65"/>
      <c r="L1375" s="66"/>
      <c r="M1375" s="65"/>
      <c r="N1375" s="65"/>
      <c r="O1375" s="67"/>
      <c r="P1375" s="67"/>
      <c r="R1375" s="54"/>
      <c r="S1375" s="54"/>
      <c r="T1375" s="54"/>
      <c r="U1375" s="54"/>
      <c r="V1375" s="54"/>
    </row>
    <row r="1376" spans="1:22" hidden="1" outlineLevel="1" collapsed="1">
      <c r="A1376" s="148" t="s">
        <v>2287</v>
      </c>
      <c r="B1376" s="149"/>
      <c r="C1376" s="150">
        <v>21</v>
      </c>
      <c r="D1376" s="151" t="s">
        <v>2288</v>
      </c>
      <c r="E1376" s="152" t="s">
        <v>2289</v>
      </c>
      <c r="F1376" s="169" t="s">
        <v>2565</v>
      </c>
      <c r="G1376" s="154">
        <f>SUBTOTAL(9,G1369:G1375)</f>
        <v>7.9</v>
      </c>
      <c r="H1376" s="154"/>
      <c r="I1376" s="156">
        <f>SUBTOTAL(9,I1370:I1374)</f>
        <v>8.3333333333333343E-2</v>
      </c>
      <c r="J1376" s="156"/>
      <c r="K1376" s="157">
        <f>SUBTOTAL(9,K1370:K1374)</f>
        <v>7.7083333333333282E-2</v>
      </c>
      <c r="L1376" s="157">
        <f>SUBTOTAL(9,L1370:L1374)</f>
        <v>4.8611111111111494E-3</v>
      </c>
      <c r="M1376" s="157">
        <f>M1374-N1371</f>
        <v>8.1944444444444431E-2</v>
      </c>
      <c r="N1376" s="158" t="s">
        <v>552</v>
      </c>
      <c r="O1376" s="149" t="s">
        <v>2157</v>
      </c>
      <c r="P1376" s="149"/>
      <c r="R1376" s="55">
        <f>SUM(R1370:R1375)</f>
        <v>2546</v>
      </c>
      <c r="S1376" s="55">
        <f>SUM(S1370:S1375)</f>
        <v>200</v>
      </c>
      <c r="T1376" s="55">
        <f>SUM(T1370:T1375)</f>
        <v>0</v>
      </c>
      <c r="U1376" s="55">
        <f>SUM(U1370:U1375)</f>
        <v>0</v>
      </c>
      <c r="V1376" s="55">
        <f>SUM(V1370:V1375)</f>
        <v>2746</v>
      </c>
    </row>
    <row r="1377" spans="1:22" hidden="1" outlineLevel="2">
      <c r="A1377" s="38">
        <v>136</v>
      </c>
      <c r="B1377" s="2" t="s">
        <v>28</v>
      </c>
      <c r="C1377" s="38">
        <v>22</v>
      </c>
      <c r="D1377" s="39" t="s">
        <v>1430</v>
      </c>
      <c r="E1377" s="117" t="s">
        <v>1446</v>
      </c>
      <c r="F1377" s="111"/>
      <c r="G1377" s="58"/>
      <c r="H1377" s="58"/>
      <c r="I1377" s="59"/>
      <c r="J1377" s="59"/>
      <c r="K1377" s="60"/>
      <c r="L1377" s="61"/>
      <c r="M1377" s="60"/>
      <c r="N1377" s="60"/>
      <c r="O1377" s="62"/>
      <c r="P1377" s="62"/>
      <c r="R1377" s="47"/>
      <c r="S1377" s="47"/>
      <c r="T1377" s="47"/>
      <c r="U1377" s="47"/>
      <c r="V1377" s="47"/>
    </row>
    <row r="1378" spans="1:22" hidden="1" outlineLevel="2">
      <c r="A1378" s="38">
        <v>136</v>
      </c>
      <c r="B1378" s="2" t="s">
        <v>28</v>
      </c>
      <c r="C1378" s="38">
        <v>22</v>
      </c>
      <c r="D1378" s="39" t="s">
        <v>1430</v>
      </c>
      <c r="E1378" s="118" t="s">
        <v>1447</v>
      </c>
      <c r="F1378" s="112"/>
      <c r="G1378" s="63"/>
      <c r="H1378" s="63"/>
      <c r="I1378" s="64"/>
      <c r="J1378" s="64"/>
      <c r="K1378" s="65"/>
      <c r="L1378" s="66"/>
      <c r="M1378" s="65"/>
      <c r="N1378" s="65"/>
      <c r="O1378" s="67"/>
      <c r="P1378" s="67"/>
      <c r="R1378" s="52">
        <v>2546</v>
      </c>
      <c r="S1378" s="52">
        <v>380</v>
      </c>
      <c r="T1378" s="52"/>
      <c r="U1378" s="52"/>
      <c r="V1378" s="52">
        <f>SUM(R1378:U1378)</f>
        <v>2926</v>
      </c>
    </row>
    <row r="1379" spans="1:22" hidden="1" outlineLevel="2">
      <c r="A1379" s="38">
        <v>136</v>
      </c>
      <c r="B1379" s="2" t="s">
        <v>28</v>
      </c>
      <c r="C1379" s="38">
        <v>22</v>
      </c>
      <c r="D1379" s="39" t="s">
        <v>1429</v>
      </c>
      <c r="E1379" s="115" t="s">
        <v>1442</v>
      </c>
      <c r="F1379" s="49">
        <v>46.1</v>
      </c>
      <c r="G1379" s="141"/>
      <c r="H1379" s="141">
        <v>0</v>
      </c>
      <c r="I1379" s="50"/>
      <c r="J1379" s="50">
        <v>0</v>
      </c>
      <c r="K1379" s="142"/>
      <c r="L1379" s="140"/>
      <c r="M1379" s="143"/>
      <c r="N1379" s="144">
        <v>0.4597222222222222</v>
      </c>
      <c r="O1379" s="3"/>
      <c r="P1379" s="3"/>
      <c r="R1379" s="52"/>
      <c r="S1379" s="52"/>
      <c r="T1379" s="52"/>
      <c r="U1379" s="52"/>
      <c r="V1379" s="52"/>
    </row>
    <row r="1380" spans="1:22" hidden="1" outlineLevel="2">
      <c r="A1380" s="38">
        <v>136</v>
      </c>
      <c r="B1380" s="2" t="s">
        <v>28</v>
      </c>
      <c r="C1380" s="38">
        <v>22</v>
      </c>
      <c r="D1380" s="39" t="s">
        <v>1429</v>
      </c>
      <c r="E1380" s="115" t="s">
        <v>1445</v>
      </c>
      <c r="F1380" s="49">
        <v>64</v>
      </c>
      <c r="G1380" s="141">
        <v>0.6</v>
      </c>
      <c r="H1380" s="141">
        <f>H1379+G1380</f>
        <v>0.6</v>
      </c>
      <c r="I1380" s="50">
        <v>6.9444444444444441E-3</v>
      </c>
      <c r="J1380" s="50">
        <f>J1379+I1380</f>
        <v>6.9444444444444441E-3</v>
      </c>
      <c r="K1380" s="142">
        <f>M1380-N1379</f>
        <v>6.2500000000000333E-3</v>
      </c>
      <c r="L1380" s="140">
        <f>N1380-M1380</f>
        <v>3.4722222222222654E-3</v>
      </c>
      <c r="M1380" s="143">
        <v>0.46597222222222223</v>
      </c>
      <c r="N1380" s="143">
        <v>0.4694444444444445</v>
      </c>
      <c r="O1380" s="3" t="s">
        <v>1352</v>
      </c>
      <c r="P1380" s="3"/>
      <c r="R1380" s="52"/>
      <c r="S1380" s="52"/>
      <c r="T1380" s="52"/>
      <c r="U1380" s="52"/>
      <c r="V1380" s="52"/>
    </row>
    <row r="1381" spans="1:22" hidden="1" outlineLevel="2">
      <c r="A1381" s="38">
        <v>136</v>
      </c>
      <c r="B1381" s="2" t="s">
        <v>28</v>
      </c>
      <c r="C1381" s="38">
        <v>22</v>
      </c>
      <c r="D1381" s="39" t="s">
        <v>1429</v>
      </c>
      <c r="E1381" s="115" t="s">
        <v>1443</v>
      </c>
      <c r="F1381" s="49">
        <v>344.3</v>
      </c>
      <c r="G1381" s="141">
        <v>4.9000000000000004</v>
      </c>
      <c r="H1381" s="141">
        <f>H1380+G1381</f>
        <v>5.5</v>
      </c>
      <c r="I1381" s="50">
        <v>6.9444444444444434E-2</v>
      </c>
      <c r="J1381" s="50">
        <f>J1380+I1381</f>
        <v>7.6388888888888881E-2</v>
      </c>
      <c r="K1381" s="142">
        <f>M1381-N1380</f>
        <v>7.9166666666666552E-2</v>
      </c>
      <c r="L1381" s="140">
        <f>N1381-M1381</f>
        <v>1.388888888888884E-3</v>
      </c>
      <c r="M1381" s="143">
        <v>0.54861111111111105</v>
      </c>
      <c r="N1381" s="143">
        <v>0.54999999999999993</v>
      </c>
      <c r="O1381" s="3"/>
      <c r="P1381" s="3"/>
      <c r="R1381" s="52"/>
      <c r="S1381" s="52"/>
      <c r="T1381" s="52"/>
      <c r="U1381" s="52"/>
      <c r="V1381" s="52"/>
    </row>
    <row r="1382" spans="1:22" hidden="1" outlineLevel="2">
      <c r="A1382" s="38">
        <v>136</v>
      </c>
      <c r="B1382" s="2" t="s">
        <v>28</v>
      </c>
      <c r="C1382" s="38">
        <v>22</v>
      </c>
      <c r="D1382" s="39" t="s">
        <v>1429</v>
      </c>
      <c r="E1382" s="115" t="s">
        <v>1444</v>
      </c>
      <c r="F1382" s="49">
        <v>305</v>
      </c>
      <c r="G1382" s="141">
        <v>8</v>
      </c>
      <c r="H1382" s="141">
        <f>H1381+G1382</f>
        <v>13.5</v>
      </c>
      <c r="I1382" s="50">
        <v>0.1111111111111111</v>
      </c>
      <c r="J1382" s="50">
        <f>J1381+I1382</f>
        <v>0.1875</v>
      </c>
      <c r="K1382" s="142">
        <f>M1382-N1381</f>
        <v>8.5416666666666696E-2</v>
      </c>
      <c r="L1382" s="140"/>
      <c r="M1382" s="144">
        <v>0.63541666666666663</v>
      </c>
      <c r="N1382" s="143"/>
      <c r="O1382" s="3"/>
      <c r="P1382" s="3"/>
      <c r="R1382" s="52"/>
      <c r="S1382" s="52"/>
      <c r="T1382" s="52"/>
      <c r="U1382" s="52"/>
      <c r="V1382" s="52"/>
    </row>
    <row r="1383" spans="1:22" hidden="1" outlineLevel="2">
      <c r="A1383" s="38">
        <v>136</v>
      </c>
      <c r="B1383" s="2" t="s">
        <v>28</v>
      </c>
      <c r="C1383" s="38">
        <v>22</v>
      </c>
      <c r="D1383" s="39" t="s">
        <v>1429</v>
      </c>
      <c r="E1383" s="117" t="s">
        <v>2659</v>
      </c>
      <c r="F1383" s="111"/>
      <c r="G1383" s="58"/>
      <c r="H1383" s="58"/>
      <c r="I1383" s="59"/>
      <c r="J1383" s="59"/>
      <c r="K1383" s="60"/>
      <c r="L1383" s="61"/>
      <c r="M1383" s="60"/>
      <c r="N1383" s="60"/>
      <c r="O1383" s="62"/>
      <c r="P1383" s="62"/>
      <c r="R1383" s="52">
        <v>2546</v>
      </c>
      <c r="S1383" s="52">
        <v>200</v>
      </c>
      <c r="T1383" s="52"/>
      <c r="U1383" s="52"/>
      <c r="V1383" s="52">
        <f>SUM(R1383:U1383)</f>
        <v>2746</v>
      </c>
    </row>
    <row r="1384" spans="1:22" hidden="1" outlineLevel="2">
      <c r="A1384" s="38">
        <v>136</v>
      </c>
      <c r="B1384" s="2" t="s">
        <v>28</v>
      </c>
      <c r="C1384" s="38">
        <v>22</v>
      </c>
      <c r="D1384" s="39" t="s">
        <v>1429</v>
      </c>
      <c r="E1384" s="118" t="s">
        <v>2660</v>
      </c>
      <c r="F1384" s="112"/>
      <c r="G1384" s="63"/>
      <c r="H1384" s="63"/>
      <c r="I1384" s="64"/>
      <c r="J1384" s="64"/>
      <c r="K1384" s="65"/>
      <c r="L1384" s="66"/>
      <c r="M1384" s="65"/>
      <c r="N1384" s="65"/>
      <c r="O1384" s="67"/>
      <c r="P1384" s="67"/>
      <c r="R1384" s="54"/>
      <c r="S1384" s="54"/>
      <c r="T1384" s="54"/>
      <c r="U1384" s="54"/>
      <c r="V1384" s="54"/>
    </row>
    <row r="1385" spans="1:22" hidden="1" outlineLevel="1" collapsed="1">
      <c r="A1385" s="148" t="s">
        <v>2292</v>
      </c>
      <c r="B1385" s="149"/>
      <c r="C1385" s="150">
        <v>22</v>
      </c>
      <c r="D1385" s="151" t="s">
        <v>2293</v>
      </c>
      <c r="E1385" s="152" t="s">
        <v>2294</v>
      </c>
      <c r="F1385" s="168" t="s">
        <v>2564</v>
      </c>
      <c r="G1385" s="154">
        <f>SUBTOTAL(9,G1377:G1384)</f>
        <v>13.5</v>
      </c>
      <c r="H1385" s="154"/>
      <c r="I1385" s="156">
        <f>SUBTOTAL(9,I1377:I1384)</f>
        <v>0.1875</v>
      </c>
      <c r="J1385" s="156"/>
      <c r="K1385" s="157">
        <f>SUBTOTAL(9,K1377:K1384)</f>
        <v>0.17083333333333328</v>
      </c>
      <c r="L1385" s="157">
        <f>SUBTOTAL(9,L1377:L1384)</f>
        <v>4.8611111111111494E-3</v>
      </c>
      <c r="M1385" s="157">
        <f>M1382-N1379</f>
        <v>0.17569444444444443</v>
      </c>
      <c r="N1385" s="158" t="s">
        <v>552</v>
      </c>
      <c r="O1385" s="149" t="s">
        <v>682</v>
      </c>
      <c r="P1385" s="149"/>
      <c r="R1385" s="55">
        <f>SUM(R1377:R1384)</f>
        <v>5092</v>
      </c>
      <c r="S1385" s="55">
        <f>SUM(S1377:S1384)</f>
        <v>580</v>
      </c>
      <c r="T1385" s="55">
        <f>SUM(T1377:T1384)</f>
        <v>0</v>
      </c>
      <c r="U1385" s="55">
        <f>SUM(U1377:U1384)</f>
        <v>0</v>
      </c>
      <c r="V1385" s="55">
        <f>SUM(V1377:V1384)</f>
        <v>5672</v>
      </c>
    </row>
    <row r="1386" spans="1:22" hidden="1" outlineLevel="2">
      <c r="A1386" s="38">
        <v>137</v>
      </c>
      <c r="B1386" s="2" t="s">
        <v>28</v>
      </c>
      <c r="C1386" s="38">
        <v>23</v>
      </c>
      <c r="D1386" s="39" t="s">
        <v>1431</v>
      </c>
      <c r="E1386" s="117" t="s">
        <v>1463</v>
      </c>
      <c r="F1386" s="111"/>
      <c r="G1386" s="58"/>
      <c r="H1386" s="58"/>
      <c r="I1386" s="59"/>
      <c r="J1386" s="59"/>
      <c r="K1386" s="60"/>
      <c r="L1386" s="61"/>
      <c r="M1386" s="60"/>
      <c r="N1386" s="60"/>
      <c r="O1386" s="62"/>
      <c r="P1386" s="62"/>
      <c r="R1386" s="47"/>
      <c r="S1386" s="47"/>
      <c r="T1386" s="47"/>
      <c r="U1386" s="47"/>
      <c r="V1386" s="47"/>
    </row>
    <row r="1387" spans="1:22" hidden="1" outlineLevel="2">
      <c r="A1387" s="38">
        <v>137</v>
      </c>
      <c r="B1387" s="2" t="s">
        <v>28</v>
      </c>
      <c r="C1387" s="38">
        <v>23</v>
      </c>
      <c r="D1387" s="39" t="s">
        <v>1431</v>
      </c>
      <c r="E1387" s="118" t="s">
        <v>1464</v>
      </c>
      <c r="F1387" s="112"/>
      <c r="G1387" s="63"/>
      <c r="H1387" s="63"/>
      <c r="I1387" s="64"/>
      <c r="J1387" s="64"/>
      <c r="K1387" s="65"/>
      <c r="L1387" s="66"/>
      <c r="M1387" s="65"/>
      <c r="N1387" s="65"/>
      <c r="O1387" s="67"/>
      <c r="P1387" s="67"/>
      <c r="R1387" s="52">
        <v>2546</v>
      </c>
      <c r="S1387" s="52"/>
      <c r="T1387" s="52">
        <v>3780</v>
      </c>
      <c r="U1387" s="52"/>
      <c r="V1387" s="52">
        <f>SUM(R1387:U1387)</f>
        <v>6326</v>
      </c>
    </row>
    <row r="1388" spans="1:22" hidden="1" outlineLevel="2">
      <c r="A1388" s="38">
        <v>137</v>
      </c>
      <c r="B1388" s="2" t="s">
        <v>28</v>
      </c>
      <c r="C1388" s="38">
        <v>23</v>
      </c>
      <c r="D1388" s="39" t="s">
        <v>1431</v>
      </c>
      <c r="E1388" s="115" t="s">
        <v>1459</v>
      </c>
      <c r="F1388" s="49">
        <v>173</v>
      </c>
      <c r="G1388" s="141"/>
      <c r="H1388" s="141">
        <v>0</v>
      </c>
      <c r="I1388" s="50"/>
      <c r="J1388" s="50">
        <v>0</v>
      </c>
      <c r="K1388" s="142"/>
      <c r="L1388" s="140"/>
      <c r="M1388" s="143"/>
      <c r="N1388" s="144">
        <v>0.44444444444444442</v>
      </c>
      <c r="O1388" s="3"/>
      <c r="P1388" s="3"/>
      <c r="R1388" s="52"/>
      <c r="S1388" s="52"/>
      <c r="T1388" s="52"/>
      <c r="U1388" s="52"/>
      <c r="V1388" s="52"/>
    </row>
    <row r="1389" spans="1:22" hidden="1" outlineLevel="2">
      <c r="A1389" s="38">
        <v>137</v>
      </c>
      <c r="B1389" s="2" t="s">
        <v>28</v>
      </c>
      <c r="C1389" s="38">
        <v>23</v>
      </c>
      <c r="D1389" s="39" t="s">
        <v>1431</v>
      </c>
      <c r="E1389" s="115" t="s">
        <v>1460</v>
      </c>
      <c r="F1389" s="49">
        <v>126</v>
      </c>
      <c r="G1389" s="141">
        <v>6.5</v>
      </c>
      <c r="H1389" s="141">
        <f>H1388+G1389</f>
        <v>6.5</v>
      </c>
      <c r="I1389" s="50">
        <v>9.0277777777777776E-2</v>
      </c>
      <c r="J1389" s="50">
        <f>J1388+I1389</f>
        <v>9.0277777777777776E-2</v>
      </c>
      <c r="K1389" s="142">
        <f>M1389-N1388</f>
        <v>8.333333333333337E-2</v>
      </c>
      <c r="L1389" s="140">
        <f>N1389-M1389</f>
        <v>6.9444444444444198E-3</v>
      </c>
      <c r="M1389" s="143">
        <v>0.52777777777777779</v>
      </c>
      <c r="N1389" s="143">
        <v>0.53472222222222221</v>
      </c>
      <c r="O1389" s="3" t="s">
        <v>1462</v>
      </c>
      <c r="P1389" s="3"/>
      <c r="R1389" s="52"/>
      <c r="S1389" s="52"/>
      <c r="T1389" s="52"/>
      <c r="U1389" s="52"/>
      <c r="V1389" s="52"/>
    </row>
    <row r="1390" spans="1:22" hidden="1" outlineLevel="2">
      <c r="A1390" s="38">
        <v>137</v>
      </c>
      <c r="B1390" s="2" t="s">
        <v>28</v>
      </c>
      <c r="C1390" s="38">
        <v>23</v>
      </c>
      <c r="D1390" s="39" t="s">
        <v>1431</v>
      </c>
      <c r="E1390" s="115" t="s">
        <v>1461</v>
      </c>
      <c r="F1390" s="49">
        <v>137</v>
      </c>
      <c r="G1390" s="141">
        <v>2.5</v>
      </c>
      <c r="H1390" s="141">
        <f>H1389+G1390</f>
        <v>9</v>
      </c>
      <c r="I1390" s="50">
        <v>2.7777777777777776E-2</v>
      </c>
      <c r="J1390" s="50">
        <f>J1389+I1390</f>
        <v>0.11805555555555555</v>
      </c>
      <c r="K1390" s="142">
        <f>M1390-N1389</f>
        <v>2.9166666666666674E-2</v>
      </c>
      <c r="L1390" s="140"/>
      <c r="M1390" s="144">
        <v>0.56388888888888888</v>
      </c>
      <c r="N1390" s="143"/>
      <c r="O1390" s="3"/>
      <c r="P1390" s="3"/>
      <c r="R1390" s="52"/>
      <c r="S1390" s="52"/>
      <c r="T1390" s="52"/>
      <c r="U1390" s="52"/>
      <c r="V1390" s="52"/>
    </row>
    <row r="1391" spans="1:22" hidden="1" outlineLevel="2">
      <c r="A1391" s="38">
        <v>137</v>
      </c>
      <c r="B1391" s="2" t="s">
        <v>28</v>
      </c>
      <c r="C1391" s="38">
        <v>23</v>
      </c>
      <c r="D1391" s="39" t="s">
        <v>1431</v>
      </c>
      <c r="E1391" s="120" t="s">
        <v>1623</v>
      </c>
      <c r="F1391" s="49"/>
      <c r="G1391" s="141"/>
      <c r="H1391" s="141"/>
      <c r="I1391" s="50"/>
      <c r="J1391" s="50"/>
      <c r="K1391" s="142"/>
      <c r="L1391" s="140"/>
      <c r="M1391" s="143"/>
      <c r="N1391" s="143"/>
      <c r="O1391" s="3"/>
      <c r="P1391" s="3"/>
      <c r="R1391" s="52"/>
      <c r="S1391" s="52"/>
      <c r="T1391" s="52"/>
      <c r="U1391" s="52"/>
      <c r="V1391" s="52"/>
    </row>
    <row r="1392" spans="1:22" hidden="1" outlineLevel="2">
      <c r="A1392" s="38">
        <v>137</v>
      </c>
      <c r="B1392" s="2" t="s">
        <v>28</v>
      </c>
      <c r="C1392" s="38">
        <v>23</v>
      </c>
      <c r="D1392" s="39" t="s">
        <v>1431</v>
      </c>
      <c r="E1392" s="40" t="s">
        <v>1524</v>
      </c>
      <c r="F1392" s="112"/>
      <c r="G1392" s="63"/>
      <c r="H1392" s="63"/>
      <c r="I1392" s="64"/>
      <c r="J1392" s="64"/>
      <c r="K1392" s="65"/>
      <c r="L1392" s="66"/>
      <c r="M1392" s="65"/>
      <c r="N1392" s="65"/>
      <c r="O1392" s="67"/>
      <c r="P1392" s="67"/>
      <c r="R1392" s="54"/>
      <c r="S1392" s="54"/>
      <c r="T1392" s="54"/>
      <c r="U1392" s="54"/>
      <c r="V1392" s="54"/>
    </row>
    <row r="1393" spans="1:22" hidden="1" outlineLevel="1" collapsed="1">
      <c r="A1393" s="148" t="s">
        <v>2298</v>
      </c>
      <c r="B1393" s="149"/>
      <c r="C1393" s="150">
        <v>23</v>
      </c>
      <c r="D1393" s="151" t="s">
        <v>2299</v>
      </c>
      <c r="E1393" s="152" t="s">
        <v>1458</v>
      </c>
      <c r="F1393" s="169" t="s">
        <v>2563</v>
      </c>
      <c r="G1393" s="154">
        <f>SUBTOTAL(9,G1386:G1392)</f>
        <v>9</v>
      </c>
      <c r="H1393" s="154"/>
      <c r="I1393" s="156">
        <f>SUBTOTAL(9,I1386:I1392)</f>
        <v>0.11805555555555555</v>
      </c>
      <c r="J1393" s="156"/>
      <c r="K1393" s="157">
        <f>SUBTOTAL(9,K1386:K1392)</f>
        <v>0.11250000000000004</v>
      </c>
      <c r="L1393" s="157">
        <f>SUBTOTAL(9,L1386:L1392)</f>
        <v>6.9444444444444198E-3</v>
      </c>
      <c r="M1393" s="157">
        <f>M1390-N1388</f>
        <v>0.11944444444444446</v>
      </c>
      <c r="N1393" s="158" t="s">
        <v>552</v>
      </c>
      <c r="O1393" s="149" t="s">
        <v>682</v>
      </c>
      <c r="P1393" s="149"/>
      <c r="R1393" s="55">
        <f>SUM(R1386:R1392)</f>
        <v>2546</v>
      </c>
      <c r="S1393" s="55">
        <f>SUM(S1386:S1392)</f>
        <v>0</v>
      </c>
      <c r="T1393" s="55">
        <f>SUM(T1386:T1392)</f>
        <v>3780</v>
      </c>
      <c r="U1393" s="55">
        <f>SUM(U1386:U1392)</f>
        <v>0</v>
      </c>
      <c r="V1393" s="55">
        <f>SUM(V1386:V1392)</f>
        <v>6326</v>
      </c>
    </row>
    <row r="1394" spans="1:22" hidden="1" outlineLevel="2">
      <c r="A1394" s="38">
        <v>138</v>
      </c>
      <c r="B1394" s="2" t="s">
        <v>28</v>
      </c>
      <c r="C1394" s="38">
        <v>24</v>
      </c>
      <c r="D1394" s="39" t="s">
        <v>1432</v>
      </c>
      <c r="E1394" s="40" t="s">
        <v>1525</v>
      </c>
      <c r="F1394" s="111"/>
      <c r="G1394" s="58"/>
      <c r="H1394" s="58"/>
      <c r="I1394" s="59"/>
      <c r="J1394" s="59"/>
      <c r="K1394" s="60"/>
      <c r="L1394" s="61"/>
      <c r="M1394" s="60"/>
      <c r="N1394" s="60"/>
      <c r="O1394" s="62"/>
      <c r="P1394" s="62"/>
      <c r="R1394" s="47"/>
      <c r="S1394" s="47"/>
      <c r="T1394" s="47"/>
      <c r="U1394" s="47"/>
      <c r="V1394" s="47"/>
    </row>
    <row r="1395" spans="1:22" hidden="1" outlineLevel="2">
      <c r="A1395" s="38">
        <v>138</v>
      </c>
      <c r="B1395" s="2" t="s">
        <v>28</v>
      </c>
      <c r="C1395" s="38">
        <v>24</v>
      </c>
      <c r="D1395" s="39" t="s">
        <v>1432</v>
      </c>
      <c r="E1395" s="120" t="s">
        <v>1623</v>
      </c>
      <c r="F1395" s="49"/>
      <c r="G1395" s="141"/>
      <c r="H1395" s="141"/>
      <c r="I1395" s="50"/>
      <c r="J1395" s="50"/>
      <c r="K1395" s="142"/>
      <c r="L1395" s="140"/>
      <c r="M1395" s="143"/>
      <c r="N1395" s="143"/>
      <c r="O1395" s="3"/>
      <c r="P1395" s="3"/>
      <c r="R1395" s="52"/>
      <c r="S1395" s="52"/>
      <c r="T1395" s="52"/>
      <c r="U1395" s="52"/>
      <c r="V1395" s="52"/>
    </row>
    <row r="1396" spans="1:22" hidden="1" outlineLevel="2">
      <c r="A1396" s="38">
        <v>138</v>
      </c>
      <c r="B1396" s="2" t="s">
        <v>28</v>
      </c>
      <c r="C1396" s="38">
        <v>24</v>
      </c>
      <c r="D1396" s="39" t="s">
        <v>1432</v>
      </c>
      <c r="E1396" s="115" t="s">
        <v>1461</v>
      </c>
      <c r="F1396" s="49">
        <v>137</v>
      </c>
      <c r="G1396" s="141"/>
      <c r="H1396" s="141">
        <v>0</v>
      </c>
      <c r="I1396" s="50"/>
      <c r="J1396" s="50">
        <v>0</v>
      </c>
      <c r="K1396" s="142"/>
      <c r="L1396" s="140"/>
      <c r="M1396" s="143"/>
      <c r="N1396" s="144">
        <v>0.56388888888888888</v>
      </c>
      <c r="O1396" s="3"/>
      <c r="P1396" s="3"/>
      <c r="R1396" s="52"/>
      <c r="S1396" s="52"/>
      <c r="T1396" s="52"/>
      <c r="U1396" s="52"/>
      <c r="V1396" s="52"/>
    </row>
    <row r="1397" spans="1:22" hidden="1" outlineLevel="2">
      <c r="A1397" s="38">
        <v>138</v>
      </c>
      <c r="B1397" s="2" t="s">
        <v>28</v>
      </c>
      <c r="C1397" s="38">
        <v>24</v>
      </c>
      <c r="D1397" s="39" t="s">
        <v>1432</v>
      </c>
      <c r="E1397" s="115" t="s">
        <v>1465</v>
      </c>
      <c r="F1397" s="49">
        <v>315</v>
      </c>
      <c r="G1397" s="141">
        <v>3.1</v>
      </c>
      <c r="H1397" s="141">
        <f>H1396+G1397</f>
        <v>3.1</v>
      </c>
      <c r="I1397" s="50">
        <v>3.4722222222222224E-2</v>
      </c>
      <c r="J1397" s="50">
        <f>J1396+I1397</f>
        <v>3.4722222222222224E-2</v>
      </c>
      <c r="K1397" s="142">
        <f>M1397-N1396</f>
        <v>4.4444444444444398E-2</v>
      </c>
      <c r="L1397" s="140">
        <f>N1397-M1397</f>
        <v>2.083333333333437E-3</v>
      </c>
      <c r="M1397" s="143">
        <v>0.60833333333333328</v>
      </c>
      <c r="N1397" s="143">
        <v>0.61041666666666672</v>
      </c>
      <c r="O1397" s="3"/>
      <c r="P1397" s="3"/>
      <c r="R1397" s="52"/>
      <c r="S1397" s="52"/>
      <c r="T1397" s="52"/>
      <c r="U1397" s="52"/>
      <c r="V1397" s="52"/>
    </row>
    <row r="1398" spans="1:22" hidden="1" outlineLevel="2">
      <c r="A1398" s="38">
        <v>138</v>
      </c>
      <c r="B1398" s="2" t="s">
        <v>28</v>
      </c>
      <c r="C1398" s="38">
        <v>24</v>
      </c>
      <c r="D1398" s="39" t="s">
        <v>1432</v>
      </c>
      <c r="E1398" s="115" t="s">
        <v>1466</v>
      </c>
      <c r="F1398" s="49">
        <v>260</v>
      </c>
      <c r="G1398" s="141">
        <v>0.2</v>
      </c>
      <c r="H1398" s="141">
        <f>H1397+G1398</f>
        <v>3.3000000000000003</v>
      </c>
      <c r="I1398" s="50">
        <v>1.0416666666666666E-2</v>
      </c>
      <c r="J1398" s="50">
        <f>J1397+I1398</f>
        <v>4.5138888888888888E-2</v>
      </c>
      <c r="K1398" s="142">
        <f>M1398-N1397</f>
        <v>3.4722222222220989E-3</v>
      </c>
      <c r="L1398" s="140">
        <f>N1398-M1398</f>
        <v>4.1666666666667629E-3</v>
      </c>
      <c r="M1398" s="143">
        <v>0.61388888888888882</v>
      </c>
      <c r="N1398" s="143">
        <v>0.61805555555555558</v>
      </c>
      <c r="O1398" s="48" t="s">
        <v>1467</v>
      </c>
      <c r="P1398" s="48"/>
      <c r="R1398" s="52"/>
      <c r="S1398" s="52"/>
      <c r="T1398" s="52"/>
      <c r="U1398" s="52"/>
      <c r="V1398" s="52"/>
    </row>
    <row r="1399" spans="1:22" hidden="1" outlineLevel="2">
      <c r="A1399" s="38">
        <v>138</v>
      </c>
      <c r="B1399" s="2" t="s">
        <v>28</v>
      </c>
      <c r="C1399" s="38">
        <v>24</v>
      </c>
      <c r="D1399" s="39" t="s">
        <v>1432</v>
      </c>
      <c r="E1399" s="115" t="s">
        <v>1468</v>
      </c>
      <c r="F1399" s="49">
        <v>230</v>
      </c>
      <c r="G1399" s="141">
        <v>2</v>
      </c>
      <c r="H1399" s="141">
        <f>H1398+G1399</f>
        <v>5.3000000000000007</v>
      </c>
      <c r="I1399" s="50">
        <v>3.4722222222222224E-2</v>
      </c>
      <c r="J1399" s="50">
        <f>J1398+I1399</f>
        <v>7.9861111111111105E-2</v>
      </c>
      <c r="K1399" s="142">
        <f>M1399-N1398</f>
        <v>2.5000000000000022E-2</v>
      </c>
      <c r="L1399" s="140">
        <f>N1399-M1399</f>
        <v>0</v>
      </c>
      <c r="M1399" s="143">
        <v>0.6430555555555556</v>
      </c>
      <c r="N1399" s="143">
        <v>0.6430555555555556</v>
      </c>
      <c r="O1399" s="3"/>
      <c r="P1399" s="3"/>
      <c r="R1399" s="52"/>
      <c r="S1399" s="52"/>
      <c r="T1399" s="52"/>
      <c r="U1399" s="52"/>
      <c r="V1399" s="52"/>
    </row>
    <row r="1400" spans="1:22" hidden="1" outlineLevel="2">
      <c r="A1400" s="38">
        <v>138</v>
      </c>
      <c r="B1400" s="2" t="s">
        <v>28</v>
      </c>
      <c r="C1400" s="38">
        <v>24</v>
      </c>
      <c r="D1400" s="39" t="s">
        <v>1432</v>
      </c>
      <c r="E1400" s="115" t="s">
        <v>1469</v>
      </c>
      <c r="F1400" s="49">
        <v>75.7</v>
      </c>
      <c r="G1400" s="141">
        <v>3.1</v>
      </c>
      <c r="H1400" s="141">
        <f>H1399+G1400</f>
        <v>8.4</v>
      </c>
      <c r="I1400" s="50">
        <v>4.8611111111111112E-2</v>
      </c>
      <c r="J1400" s="50">
        <f>J1399+I1400</f>
        <v>0.12847222222222221</v>
      </c>
      <c r="K1400" s="142">
        <f>M1400-N1399</f>
        <v>3.4722222222222099E-2</v>
      </c>
      <c r="L1400" s="140">
        <f>N1400-M1400</f>
        <v>0</v>
      </c>
      <c r="M1400" s="143">
        <v>0.6777777777777777</v>
      </c>
      <c r="N1400" s="143">
        <v>0.6777777777777777</v>
      </c>
      <c r="O1400" s="3"/>
      <c r="P1400" s="3"/>
      <c r="R1400" s="52"/>
      <c r="S1400" s="52"/>
      <c r="T1400" s="52"/>
      <c r="U1400" s="52"/>
      <c r="V1400" s="52"/>
    </row>
    <row r="1401" spans="1:22" hidden="1" outlineLevel="2">
      <c r="A1401" s="38">
        <v>138</v>
      </c>
      <c r="B1401" s="2" t="s">
        <v>28</v>
      </c>
      <c r="C1401" s="38">
        <v>24</v>
      </c>
      <c r="D1401" s="39" t="s">
        <v>1432</v>
      </c>
      <c r="E1401" s="115" t="s">
        <v>1470</v>
      </c>
      <c r="F1401" s="49"/>
      <c r="G1401" s="141">
        <v>2.2000000000000002</v>
      </c>
      <c r="H1401" s="141">
        <f>H1400+G1401</f>
        <v>10.600000000000001</v>
      </c>
      <c r="I1401" s="50">
        <v>2.0833333333333332E-2</v>
      </c>
      <c r="J1401" s="50">
        <f>J1400+I1401</f>
        <v>0.14930555555555555</v>
      </c>
      <c r="K1401" s="142">
        <f>M1401-N1400</f>
        <v>2.3611111111111138E-2</v>
      </c>
      <c r="L1401" s="140"/>
      <c r="M1401" s="144">
        <v>0.70138888888888884</v>
      </c>
      <c r="N1401" s="143"/>
      <c r="O1401" s="3"/>
      <c r="P1401" s="3"/>
      <c r="R1401" s="52"/>
      <c r="S1401" s="52"/>
      <c r="T1401" s="52"/>
      <c r="U1401" s="52"/>
      <c r="V1401" s="52"/>
    </row>
    <row r="1402" spans="1:22" hidden="1" outlineLevel="2">
      <c r="A1402" s="38">
        <v>138</v>
      </c>
      <c r="B1402" s="2" t="s">
        <v>28</v>
      </c>
      <c r="C1402" s="38">
        <v>24</v>
      </c>
      <c r="D1402" s="39" t="s">
        <v>1432</v>
      </c>
      <c r="E1402" s="117" t="s">
        <v>1471</v>
      </c>
      <c r="F1402" s="111"/>
      <c r="G1402" s="58"/>
      <c r="H1402" s="58"/>
      <c r="I1402" s="59"/>
      <c r="J1402" s="59"/>
      <c r="K1402" s="60"/>
      <c r="L1402" s="61"/>
      <c r="M1402" s="60"/>
      <c r="N1402" s="60"/>
      <c r="O1402" s="62"/>
      <c r="P1402" s="62"/>
      <c r="R1402" s="52">
        <v>1768</v>
      </c>
      <c r="S1402" s="52">
        <v>800</v>
      </c>
      <c r="T1402" s="52"/>
      <c r="U1402" s="52"/>
      <c r="V1402" s="52">
        <f>SUM(R1402:U1402)</f>
        <v>2568</v>
      </c>
    </row>
    <row r="1403" spans="1:22" hidden="1" outlineLevel="2">
      <c r="A1403" s="38">
        <v>138</v>
      </c>
      <c r="B1403" s="2" t="s">
        <v>28</v>
      </c>
      <c r="C1403" s="38">
        <v>24</v>
      </c>
      <c r="D1403" s="39" t="s">
        <v>1432</v>
      </c>
      <c r="E1403" s="118" t="s">
        <v>1472</v>
      </c>
      <c r="F1403" s="112"/>
      <c r="G1403" s="63"/>
      <c r="H1403" s="63"/>
      <c r="I1403" s="64"/>
      <c r="J1403" s="64"/>
      <c r="K1403" s="65"/>
      <c r="L1403" s="66"/>
      <c r="M1403" s="65"/>
      <c r="N1403" s="65"/>
      <c r="O1403" s="67"/>
      <c r="P1403" s="67"/>
      <c r="R1403" s="54"/>
      <c r="S1403" s="54"/>
      <c r="T1403" s="54"/>
      <c r="U1403" s="54"/>
      <c r="V1403" s="54"/>
    </row>
    <row r="1404" spans="1:22" hidden="1" outlineLevel="1" collapsed="1">
      <c r="A1404" s="148" t="s">
        <v>2300</v>
      </c>
      <c r="B1404" s="149"/>
      <c r="C1404" s="150">
        <v>24</v>
      </c>
      <c r="D1404" s="151" t="s">
        <v>2301</v>
      </c>
      <c r="E1404" s="152" t="s">
        <v>1458</v>
      </c>
      <c r="F1404" s="169" t="s">
        <v>2556</v>
      </c>
      <c r="G1404" s="154">
        <f>SUBTOTAL(9,G1394:G1403)</f>
        <v>10.600000000000001</v>
      </c>
      <c r="H1404" s="154"/>
      <c r="I1404" s="156">
        <f>SUBTOTAL(9,I1394:I1403)</f>
        <v>0.14930555555555555</v>
      </c>
      <c r="J1404" s="156"/>
      <c r="K1404" s="157">
        <f>SUBTOTAL(9,K1394:K1403)</f>
        <v>0.13124999999999976</v>
      </c>
      <c r="L1404" s="157">
        <f>SUBTOTAL(9,L1394:L1403)</f>
        <v>6.2500000000001998E-3</v>
      </c>
      <c r="M1404" s="157">
        <f>M1401-N1396</f>
        <v>0.13749999999999996</v>
      </c>
      <c r="N1404" s="158" t="s">
        <v>552</v>
      </c>
      <c r="O1404" s="149" t="s">
        <v>1457</v>
      </c>
      <c r="P1404" s="149"/>
      <c r="R1404" s="55">
        <f>SUM(R1394:R1403)</f>
        <v>1768</v>
      </c>
      <c r="S1404" s="55">
        <f>SUM(S1394:S1403)</f>
        <v>800</v>
      </c>
      <c r="T1404" s="55">
        <f>SUM(T1394:T1403)</f>
        <v>0</v>
      </c>
      <c r="U1404" s="55">
        <f>SUM(U1394:U1403)</f>
        <v>0</v>
      </c>
      <c r="V1404" s="55">
        <f>SUM(V1394:V1403)</f>
        <v>2568</v>
      </c>
    </row>
    <row r="1405" spans="1:22" hidden="1" outlineLevel="2">
      <c r="A1405" s="38">
        <v>139</v>
      </c>
      <c r="B1405" s="2" t="s">
        <v>28</v>
      </c>
      <c r="C1405" s="38">
        <v>25</v>
      </c>
      <c r="D1405" s="39" t="s">
        <v>1433</v>
      </c>
      <c r="E1405" s="117" t="s">
        <v>1572</v>
      </c>
      <c r="F1405" s="111"/>
      <c r="G1405" s="58"/>
      <c r="H1405" s="58"/>
      <c r="I1405" s="59"/>
      <c r="J1405" s="59"/>
      <c r="K1405" s="60"/>
      <c r="L1405" s="61"/>
      <c r="M1405" s="60"/>
      <c r="N1405" s="60"/>
      <c r="O1405" s="62"/>
      <c r="P1405" s="62"/>
      <c r="R1405" s="47"/>
      <c r="S1405" s="47"/>
      <c r="T1405" s="47"/>
      <c r="U1405" s="47"/>
      <c r="V1405" s="47"/>
    </row>
    <row r="1406" spans="1:22" hidden="1" outlineLevel="2">
      <c r="A1406" s="38">
        <v>139</v>
      </c>
      <c r="B1406" s="2" t="s">
        <v>28</v>
      </c>
      <c r="C1406" s="38">
        <v>25</v>
      </c>
      <c r="D1406" s="39" t="s">
        <v>1433</v>
      </c>
      <c r="E1406" s="118" t="s">
        <v>1568</v>
      </c>
      <c r="F1406" s="112"/>
      <c r="G1406" s="63"/>
      <c r="H1406" s="63"/>
      <c r="I1406" s="64"/>
      <c r="J1406" s="64"/>
      <c r="K1406" s="65"/>
      <c r="L1406" s="66"/>
      <c r="M1406" s="65"/>
      <c r="N1406" s="65"/>
      <c r="O1406" s="67"/>
      <c r="P1406" s="67"/>
      <c r="R1406" s="52">
        <v>2222</v>
      </c>
      <c r="S1406" s="52">
        <v>570</v>
      </c>
      <c r="T1406" s="52"/>
      <c r="U1406" s="52"/>
      <c r="V1406" s="52">
        <f>SUM(R1406:U1406)</f>
        <v>2792</v>
      </c>
    </row>
    <row r="1407" spans="1:22" hidden="1" outlineLevel="2">
      <c r="A1407" s="38">
        <v>139</v>
      </c>
      <c r="B1407" s="2" t="s">
        <v>28</v>
      </c>
      <c r="C1407" s="38">
        <v>25</v>
      </c>
      <c r="D1407" s="39" t="s">
        <v>1433</v>
      </c>
      <c r="E1407" s="115" t="s">
        <v>1567</v>
      </c>
      <c r="F1407" s="49">
        <v>348.1</v>
      </c>
      <c r="G1407" s="141"/>
      <c r="H1407" s="141">
        <v>0</v>
      </c>
      <c r="I1407" s="50"/>
      <c r="J1407" s="50">
        <v>0</v>
      </c>
      <c r="K1407" s="142"/>
      <c r="L1407" s="140"/>
      <c r="M1407" s="143"/>
      <c r="N1407" s="144">
        <v>0.43472222222222223</v>
      </c>
      <c r="O1407" s="3"/>
      <c r="P1407" s="3"/>
      <c r="R1407" s="52"/>
      <c r="S1407" s="52"/>
      <c r="T1407" s="52"/>
      <c r="U1407" s="52"/>
      <c r="V1407" s="52"/>
    </row>
    <row r="1408" spans="1:22" hidden="1" outlineLevel="2">
      <c r="A1408" s="38">
        <v>139</v>
      </c>
      <c r="B1408" s="2" t="s">
        <v>28</v>
      </c>
      <c r="C1408" s="38">
        <v>25</v>
      </c>
      <c r="D1408" s="39" t="s">
        <v>1433</v>
      </c>
      <c r="E1408" s="115" t="s">
        <v>1624</v>
      </c>
      <c r="F1408" s="49">
        <v>351.5</v>
      </c>
      <c r="G1408" s="141">
        <v>1</v>
      </c>
      <c r="H1408" s="141">
        <f t="shared" ref="H1408:H1413" si="196">H1407+G1408</f>
        <v>1</v>
      </c>
      <c r="I1408" s="50">
        <v>1.3888888888888888E-2</v>
      </c>
      <c r="J1408" s="50">
        <f>J1407+I1408</f>
        <v>1.3888888888888888E-2</v>
      </c>
      <c r="K1408" s="142">
        <f t="shared" ref="K1408:K1413" si="197">M1408-N1407</f>
        <v>9.7222222222221877E-3</v>
      </c>
      <c r="L1408" s="140">
        <f>N1408-M1408</f>
        <v>3.4722222222222654E-3</v>
      </c>
      <c r="M1408" s="143">
        <v>0.44444444444444442</v>
      </c>
      <c r="N1408" s="143">
        <v>0.44791666666666669</v>
      </c>
      <c r="O1408" s="3"/>
      <c r="P1408" s="3"/>
      <c r="R1408" s="52"/>
      <c r="S1408" s="52"/>
      <c r="T1408" s="52"/>
      <c r="U1408" s="52"/>
      <c r="V1408" s="52"/>
    </row>
    <row r="1409" spans="1:22" hidden="1" outlineLevel="2">
      <c r="A1409" s="38">
        <v>139</v>
      </c>
      <c r="B1409" s="2" t="s">
        <v>28</v>
      </c>
      <c r="C1409" s="38">
        <v>25</v>
      </c>
      <c r="D1409" s="39" t="s">
        <v>1433</v>
      </c>
      <c r="E1409" s="115" t="s">
        <v>1551</v>
      </c>
      <c r="F1409" s="49">
        <v>348.1</v>
      </c>
      <c r="G1409" s="141">
        <v>1</v>
      </c>
      <c r="H1409" s="141">
        <f t="shared" si="196"/>
        <v>2</v>
      </c>
      <c r="I1409" s="50">
        <v>1.3888888888888888E-2</v>
      </c>
      <c r="J1409" s="50">
        <f>J1407+I1409</f>
        <v>1.3888888888888888E-2</v>
      </c>
      <c r="K1409" s="142">
        <f t="shared" si="197"/>
        <v>9.0277777777777457E-3</v>
      </c>
      <c r="L1409" s="140">
        <f>N1409-M1409</f>
        <v>0</v>
      </c>
      <c r="M1409" s="143">
        <v>0.45694444444444443</v>
      </c>
      <c r="N1409" s="143">
        <v>0.45694444444444443</v>
      </c>
      <c r="O1409" s="3" t="s">
        <v>1386</v>
      </c>
      <c r="P1409" s="3"/>
      <c r="R1409" s="52"/>
      <c r="S1409" s="52"/>
      <c r="T1409" s="52"/>
      <c r="U1409" s="52"/>
      <c r="V1409" s="52"/>
    </row>
    <row r="1410" spans="1:22" hidden="1" outlineLevel="2">
      <c r="A1410" s="38">
        <v>139</v>
      </c>
      <c r="B1410" s="2" t="s">
        <v>28</v>
      </c>
      <c r="C1410" s="38">
        <v>25</v>
      </c>
      <c r="D1410" s="39" t="s">
        <v>1433</v>
      </c>
      <c r="E1410" s="115" t="s">
        <v>1552</v>
      </c>
      <c r="F1410" s="49">
        <v>267.89999999999998</v>
      </c>
      <c r="G1410" s="141">
        <v>3.1</v>
      </c>
      <c r="H1410" s="141">
        <f t="shared" si="196"/>
        <v>5.0999999999999996</v>
      </c>
      <c r="I1410" s="50">
        <v>3.8194444444444441E-2</v>
      </c>
      <c r="J1410" s="50">
        <f>J1407+I1410</f>
        <v>3.8194444444444441E-2</v>
      </c>
      <c r="K1410" s="142">
        <f t="shared" si="197"/>
        <v>3.125E-2</v>
      </c>
      <c r="L1410" s="140">
        <f>N1410-M1410</f>
        <v>6.9444444444444198E-4</v>
      </c>
      <c r="M1410" s="143">
        <v>0.48819444444444443</v>
      </c>
      <c r="N1410" s="143">
        <v>0.48888888888888887</v>
      </c>
      <c r="O1410" s="3"/>
      <c r="P1410" s="3"/>
      <c r="R1410" s="52"/>
      <c r="S1410" s="52"/>
      <c r="T1410" s="52"/>
      <c r="U1410" s="52"/>
      <c r="V1410" s="52"/>
    </row>
    <row r="1411" spans="1:22" hidden="1" outlineLevel="2">
      <c r="A1411" s="38">
        <v>139</v>
      </c>
      <c r="B1411" s="2" t="s">
        <v>28</v>
      </c>
      <c r="C1411" s="38">
        <v>25</v>
      </c>
      <c r="D1411" s="39" t="s">
        <v>1433</v>
      </c>
      <c r="E1411" s="115" t="s">
        <v>1553</v>
      </c>
      <c r="F1411" s="49">
        <v>63.9</v>
      </c>
      <c r="G1411" s="141">
        <v>6.5</v>
      </c>
      <c r="H1411" s="141">
        <f t="shared" si="196"/>
        <v>11.6</v>
      </c>
      <c r="I1411" s="50">
        <v>9.375E-2</v>
      </c>
      <c r="J1411" s="50">
        <f>J1408+I1411</f>
        <v>0.1076388888888889</v>
      </c>
      <c r="K1411" s="142">
        <f t="shared" si="197"/>
        <v>6.7361111111111149E-2</v>
      </c>
      <c r="L1411" s="140">
        <f>N1411-M1411</f>
        <v>0</v>
      </c>
      <c r="M1411" s="143">
        <v>0.55625000000000002</v>
      </c>
      <c r="N1411" s="143">
        <v>0.55625000000000002</v>
      </c>
      <c r="O1411" s="3"/>
      <c r="P1411" s="3"/>
      <c r="R1411" s="52"/>
      <c r="S1411" s="52"/>
      <c r="T1411" s="52"/>
      <c r="U1411" s="52"/>
      <c r="V1411" s="52"/>
    </row>
    <row r="1412" spans="1:22" hidden="1" outlineLevel="2">
      <c r="A1412" s="38">
        <v>139</v>
      </c>
      <c r="B1412" s="2" t="s">
        <v>28</v>
      </c>
      <c r="C1412" s="38">
        <v>25</v>
      </c>
      <c r="D1412" s="39" t="s">
        <v>1433</v>
      </c>
      <c r="E1412" s="115" t="s">
        <v>1569</v>
      </c>
      <c r="F1412" s="49">
        <v>65.400000000000006</v>
      </c>
      <c r="G1412" s="141">
        <v>3.4</v>
      </c>
      <c r="H1412" s="141">
        <f t="shared" si="196"/>
        <v>15</v>
      </c>
      <c r="I1412" s="50">
        <v>3.4722222222222224E-2</v>
      </c>
      <c r="J1412" s="50">
        <f>J1410+I1412</f>
        <v>7.2916666666666657E-2</v>
      </c>
      <c r="K1412" s="142">
        <f t="shared" si="197"/>
        <v>3.7499999999999978E-2</v>
      </c>
      <c r="L1412" s="140">
        <f>N1412-M1412</f>
        <v>0</v>
      </c>
      <c r="M1412" s="143">
        <v>0.59375</v>
      </c>
      <c r="N1412" s="143">
        <v>0.59375</v>
      </c>
      <c r="O1412" s="3"/>
      <c r="P1412" s="3"/>
      <c r="R1412" s="52"/>
      <c r="S1412" s="52"/>
      <c r="T1412" s="52"/>
      <c r="U1412" s="52"/>
      <c r="V1412" s="52"/>
    </row>
    <row r="1413" spans="1:22" hidden="1" outlineLevel="2">
      <c r="A1413" s="38">
        <v>139</v>
      </c>
      <c r="B1413" s="2" t="s">
        <v>28</v>
      </c>
      <c r="C1413" s="38">
        <v>25</v>
      </c>
      <c r="D1413" s="39" t="s">
        <v>1433</v>
      </c>
      <c r="E1413" s="115" t="s">
        <v>1570</v>
      </c>
      <c r="F1413" s="49">
        <v>65.400000000000006</v>
      </c>
      <c r="G1413" s="141">
        <v>0.9</v>
      </c>
      <c r="H1413" s="141">
        <f t="shared" si="196"/>
        <v>15.9</v>
      </c>
      <c r="I1413" s="50">
        <v>1.0416666666666666E-2</v>
      </c>
      <c r="J1413" s="50">
        <f>J1411+I1413</f>
        <v>0.11805555555555557</v>
      </c>
      <c r="K1413" s="142">
        <f t="shared" si="197"/>
        <v>1.041666666666663E-2</v>
      </c>
      <c r="L1413" s="140"/>
      <c r="M1413" s="144">
        <v>0.60416666666666663</v>
      </c>
      <c r="N1413" s="143"/>
      <c r="O1413" s="3"/>
      <c r="P1413" s="3"/>
      <c r="R1413" s="52"/>
      <c r="S1413" s="52"/>
      <c r="T1413" s="52"/>
      <c r="U1413" s="52"/>
      <c r="V1413" s="52"/>
    </row>
    <row r="1414" spans="1:22" hidden="1" outlineLevel="2">
      <c r="A1414" s="38">
        <v>139</v>
      </c>
      <c r="B1414" s="2" t="s">
        <v>28</v>
      </c>
      <c r="C1414" s="38">
        <v>25</v>
      </c>
      <c r="D1414" s="39" t="s">
        <v>1433</v>
      </c>
      <c r="E1414" s="117" t="s">
        <v>1571</v>
      </c>
      <c r="F1414" s="111"/>
      <c r="G1414" s="58"/>
      <c r="H1414" s="58"/>
      <c r="I1414" s="59"/>
      <c r="J1414" s="59"/>
      <c r="K1414" s="60"/>
      <c r="L1414" s="61"/>
      <c r="M1414" s="60"/>
      <c r="N1414" s="60"/>
      <c r="O1414" s="62"/>
      <c r="P1414" s="62"/>
      <c r="R1414" s="52">
        <v>1768</v>
      </c>
      <c r="S1414" s="52">
        <v>800</v>
      </c>
      <c r="T1414" s="52"/>
      <c r="U1414" s="52"/>
      <c r="V1414" s="52">
        <f>SUM(R1414:U1414)</f>
        <v>2568</v>
      </c>
    </row>
    <row r="1415" spans="1:22" hidden="1" outlineLevel="2">
      <c r="A1415" s="38">
        <v>139</v>
      </c>
      <c r="B1415" s="2" t="s">
        <v>28</v>
      </c>
      <c r="C1415" s="38">
        <v>25</v>
      </c>
      <c r="D1415" s="39" t="s">
        <v>1433</v>
      </c>
      <c r="E1415" s="118" t="s">
        <v>1573</v>
      </c>
      <c r="F1415" s="112"/>
      <c r="G1415" s="63"/>
      <c r="H1415" s="63"/>
      <c r="I1415" s="64"/>
      <c r="J1415" s="64"/>
      <c r="K1415" s="65"/>
      <c r="L1415" s="66"/>
      <c r="M1415" s="65"/>
      <c r="N1415" s="65"/>
      <c r="O1415" s="67"/>
      <c r="P1415" s="67"/>
      <c r="R1415" s="54"/>
      <c r="S1415" s="54"/>
      <c r="T1415" s="54"/>
      <c r="U1415" s="54"/>
      <c r="V1415" s="54"/>
    </row>
    <row r="1416" spans="1:22" hidden="1" outlineLevel="1" collapsed="1">
      <c r="A1416" s="148" t="s">
        <v>2302</v>
      </c>
      <c r="B1416" s="149"/>
      <c r="C1416" s="150">
        <v>25</v>
      </c>
      <c r="D1416" s="151" t="s">
        <v>2303</v>
      </c>
      <c r="E1416" s="152" t="s">
        <v>2304</v>
      </c>
      <c r="F1416" s="169" t="s">
        <v>2562</v>
      </c>
      <c r="G1416" s="154">
        <f>SUBTOTAL(9,G1405:G1415)</f>
        <v>15.9</v>
      </c>
      <c r="H1416" s="154"/>
      <c r="I1416" s="156">
        <f>SUBTOTAL(9,I1406:I1413)</f>
        <v>0.20486111111111108</v>
      </c>
      <c r="J1416" s="156"/>
      <c r="K1416" s="157">
        <f>SUBTOTAL(9,K1406:K1413)</f>
        <v>0.16527777777777769</v>
      </c>
      <c r="L1416" s="157">
        <f>SUBTOTAL(9,L1406:L1413)</f>
        <v>4.1666666666667074E-3</v>
      </c>
      <c r="M1416" s="157">
        <f>M1413-N1407</f>
        <v>0.1694444444444444</v>
      </c>
      <c r="N1416" s="158" t="s">
        <v>552</v>
      </c>
      <c r="O1416" s="149" t="s">
        <v>2165</v>
      </c>
      <c r="P1416" s="149"/>
      <c r="R1416" s="55">
        <f>SUM(R1406:R1415)</f>
        <v>3990</v>
      </c>
      <c r="S1416" s="55">
        <f>SUM(S1406:S1415)</f>
        <v>1370</v>
      </c>
      <c r="T1416" s="55">
        <f>SUM(T1406:T1415)</f>
        <v>0</v>
      </c>
      <c r="U1416" s="55">
        <f>SUM(U1406:U1415)</f>
        <v>0</v>
      </c>
      <c r="V1416" s="55">
        <f>SUM(V1406:V1415)</f>
        <v>5360</v>
      </c>
    </row>
    <row r="1417" spans="1:22" hidden="1" outlineLevel="2">
      <c r="A1417" s="38">
        <v>140</v>
      </c>
      <c r="B1417" s="2" t="s">
        <v>28</v>
      </c>
      <c r="C1417" s="38">
        <v>26</v>
      </c>
      <c r="D1417" s="39" t="s">
        <v>1434</v>
      </c>
      <c r="E1417" s="117" t="s">
        <v>1448</v>
      </c>
      <c r="F1417" s="111"/>
      <c r="G1417" s="58"/>
      <c r="H1417" s="58"/>
      <c r="I1417" s="59"/>
      <c r="J1417" s="59"/>
      <c r="K1417" s="60"/>
      <c r="L1417" s="61"/>
      <c r="M1417" s="60"/>
      <c r="N1417" s="60"/>
      <c r="O1417" s="62"/>
      <c r="P1417" s="62"/>
      <c r="R1417" s="47"/>
      <c r="S1417" s="47"/>
      <c r="T1417" s="47"/>
      <c r="U1417" s="47"/>
      <c r="V1417" s="47"/>
    </row>
    <row r="1418" spans="1:22" hidden="1" outlineLevel="2">
      <c r="A1418" s="38">
        <v>140</v>
      </c>
      <c r="B1418" s="2" t="s">
        <v>28</v>
      </c>
      <c r="C1418" s="38">
        <v>26</v>
      </c>
      <c r="D1418" s="39" t="s">
        <v>1434</v>
      </c>
      <c r="E1418" s="118" t="s">
        <v>1449</v>
      </c>
      <c r="F1418" s="112"/>
      <c r="G1418" s="63"/>
      <c r="H1418" s="63"/>
      <c r="I1418" s="64"/>
      <c r="J1418" s="64"/>
      <c r="K1418" s="65"/>
      <c r="L1418" s="66"/>
      <c r="M1418" s="65"/>
      <c r="N1418" s="65"/>
      <c r="O1418" s="67"/>
      <c r="P1418" s="67"/>
      <c r="R1418" s="52">
        <v>2222</v>
      </c>
      <c r="S1418" s="52"/>
      <c r="T1418" s="52"/>
      <c r="U1418" s="52"/>
      <c r="V1418" s="52">
        <f>SUM(R1418:U1418)</f>
        <v>2222</v>
      </c>
    </row>
    <row r="1419" spans="1:22" hidden="1" outlineLevel="2">
      <c r="A1419" s="38">
        <v>140</v>
      </c>
      <c r="B1419" s="2" t="s">
        <v>28</v>
      </c>
      <c r="C1419" s="38">
        <v>26</v>
      </c>
      <c r="D1419" s="39" t="s">
        <v>1434</v>
      </c>
      <c r="E1419" s="115" t="s">
        <v>1393</v>
      </c>
      <c r="F1419" s="49">
        <v>7.2</v>
      </c>
      <c r="G1419" s="141"/>
      <c r="H1419" s="141">
        <v>0</v>
      </c>
      <c r="I1419" s="50"/>
      <c r="J1419" s="50">
        <v>0</v>
      </c>
      <c r="K1419" s="142"/>
      <c r="L1419" s="140"/>
      <c r="M1419" s="143"/>
      <c r="N1419" s="144">
        <v>0.4201388888888889</v>
      </c>
      <c r="O1419" s="3"/>
      <c r="P1419" s="3"/>
      <c r="R1419" s="52"/>
      <c r="S1419" s="52"/>
      <c r="T1419" s="52"/>
      <c r="U1419" s="52"/>
      <c r="V1419" s="52"/>
    </row>
    <row r="1420" spans="1:22" hidden="1" outlineLevel="2">
      <c r="A1420" s="38">
        <v>140</v>
      </c>
      <c r="B1420" s="2" t="s">
        <v>28</v>
      </c>
      <c r="C1420" s="38">
        <v>26</v>
      </c>
      <c r="D1420" s="39" t="s">
        <v>1434</v>
      </c>
      <c r="E1420" s="115" t="s">
        <v>1394</v>
      </c>
      <c r="F1420" s="49">
        <v>63.7</v>
      </c>
      <c r="G1420" s="141">
        <v>1.1000000000000001</v>
      </c>
      <c r="H1420" s="141">
        <f t="shared" ref="H1420:H1425" si="198">H1419+G1420</f>
        <v>1.1000000000000001</v>
      </c>
      <c r="I1420" s="50">
        <v>2.0833333333333332E-2</v>
      </c>
      <c r="J1420" s="50">
        <f t="shared" ref="J1420:J1425" si="199">J1419+I1420</f>
        <v>2.0833333333333332E-2</v>
      </c>
      <c r="K1420" s="142">
        <f t="shared" ref="K1420:K1425" si="200">M1420-N1419</f>
        <v>1.388888888888884E-2</v>
      </c>
      <c r="L1420" s="140">
        <f>N1420-M1420</f>
        <v>0</v>
      </c>
      <c r="M1420" s="143">
        <v>0.43402777777777773</v>
      </c>
      <c r="N1420" s="143">
        <v>0.43402777777777773</v>
      </c>
      <c r="O1420" s="3"/>
      <c r="P1420" s="3"/>
      <c r="R1420" s="52"/>
      <c r="S1420" s="52"/>
      <c r="T1420" s="52"/>
      <c r="U1420" s="52"/>
      <c r="V1420" s="52"/>
    </row>
    <row r="1421" spans="1:22" hidden="1" outlineLevel="2">
      <c r="A1421" s="38">
        <v>140</v>
      </c>
      <c r="B1421" s="2" t="s">
        <v>28</v>
      </c>
      <c r="C1421" s="38">
        <v>26</v>
      </c>
      <c r="D1421" s="39" t="s">
        <v>1434</v>
      </c>
      <c r="E1421" s="115" t="s">
        <v>1395</v>
      </c>
      <c r="F1421" s="49">
        <v>209.1</v>
      </c>
      <c r="G1421" s="141">
        <v>0.6</v>
      </c>
      <c r="H1421" s="141">
        <f t="shared" si="198"/>
        <v>1.7000000000000002</v>
      </c>
      <c r="I1421" s="50">
        <v>2.4305555555555556E-2</v>
      </c>
      <c r="J1421" s="50">
        <f t="shared" si="199"/>
        <v>4.5138888888888888E-2</v>
      </c>
      <c r="K1421" s="142">
        <f t="shared" si="200"/>
        <v>1.736111111111116E-2</v>
      </c>
      <c r="L1421" s="140">
        <f>N1421-M1421</f>
        <v>0</v>
      </c>
      <c r="M1421" s="143">
        <v>0.4513888888888889</v>
      </c>
      <c r="N1421" s="143">
        <v>0.4513888888888889</v>
      </c>
      <c r="O1421" s="3"/>
      <c r="P1421" s="3"/>
      <c r="R1421" s="52"/>
      <c r="S1421" s="52"/>
      <c r="T1421" s="52"/>
      <c r="U1421" s="52"/>
      <c r="V1421" s="52"/>
    </row>
    <row r="1422" spans="1:22" hidden="1" outlineLevel="2">
      <c r="A1422" s="38">
        <v>140</v>
      </c>
      <c r="B1422" s="2" t="s">
        <v>28</v>
      </c>
      <c r="C1422" s="38">
        <v>26</v>
      </c>
      <c r="D1422" s="39" t="s">
        <v>1434</v>
      </c>
      <c r="E1422" s="115" t="s">
        <v>1396</v>
      </c>
      <c r="F1422" s="49">
        <v>294.7</v>
      </c>
      <c r="G1422" s="141">
        <v>0.3</v>
      </c>
      <c r="H1422" s="141">
        <f t="shared" si="198"/>
        <v>2</v>
      </c>
      <c r="I1422" s="50">
        <v>2.4305555555555556E-2</v>
      </c>
      <c r="J1422" s="50">
        <f t="shared" si="199"/>
        <v>6.9444444444444448E-2</v>
      </c>
      <c r="K1422" s="142">
        <f t="shared" si="200"/>
        <v>1.4583333333333337E-2</v>
      </c>
      <c r="L1422" s="140">
        <f>N1422-M1422</f>
        <v>2.0833333333332704E-3</v>
      </c>
      <c r="M1422" s="143">
        <v>0.46597222222222223</v>
      </c>
      <c r="N1422" s="143">
        <v>0.4680555555555555</v>
      </c>
      <c r="O1422" s="3"/>
      <c r="P1422" s="3"/>
      <c r="R1422" s="52"/>
      <c r="S1422" s="52"/>
      <c r="T1422" s="52"/>
      <c r="U1422" s="52"/>
      <c r="V1422" s="52"/>
    </row>
    <row r="1423" spans="1:22" hidden="1" outlineLevel="2">
      <c r="A1423" s="38">
        <v>140</v>
      </c>
      <c r="B1423" s="2" t="s">
        <v>28</v>
      </c>
      <c r="C1423" s="38">
        <v>26</v>
      </c>
      <c r="D1423" s="39" t="s">
        <v>1434</v>
      </c>
      <c r="E1423" s="115" t="s">
        <v>1397</v>
      </c>
      <c r="F1423" s="49">
        <v>329.5</v>
      </c>
      <c r="G1423" s="141">
        <v>0.4</v>
      </c>
      <c r="H1423" s="141">
        <f t="shared" si="198"/>
        <v>2.4</v>
      </c>
      <c r="I1423" s="50">
        <v>1.3888888888888888E-2</v>
      </c>
      <c r="J1423" s="50">
        <f t="shared" si="199"/>
        <v>8.3333333333333343E-2</v>
      </c>
      <c r="K1423" s="142">
        <f t="shared" si="200"/>
        <v>1.5972222222222276E-2</v>
      </c>
      <c r="L1423" s="140">
        <f>N1423-M1423</f>
        <v>1.0416666666666685E-2</v>
      </c>
      <c r="M1423" s="143">
        <v>0.48402777777777778</v>
      </c>
      <c r="N1423" s="143">
        <v>0.49444444444444446</v>
      </c>
      <c r="O1423" s="3" t="s">
        <v>1351</v>
      </c>
      <c r="P1423" s="3"/>
      <c r="R1423" s="52"/>
      <c r="S1423" s="52"/>
      <c r="T1423" s="52"/>
      <c r="U1423" s="52"/>
      <c r="V1423" s="52"/>
    </row>
    <row r="1424" spans="1:22" hidden="1" outlineLevel="2">
      <c r="A1424" s="38">
        <v>140</v>
      </c>
      <c r="B1424" s="2" t="s">
        <v>28</v>
      </c>
      <c r="C1424" s="38">
        <v>26</v>
      </c>
      <c r="D1424" s="39" t="s">
        <v>1434</v>
      </c>
      <c r="E1424" s="115" t="s">
        <v>1398</v>
      </c>
      <c r="F1424" s="49">
        <v>189</v>
      </c>
      <c r="G1424" s="141">
        <v>1.4</v>
      </c>
      <c r="H1424" s="141">
        <f t="shared" si="198"/>
        <v>3.8</v>
      </c>
      <c r="I1424" s="50">
        <v>3.4722222222222224E-2</v>
      </c>
      <c r="J1424" s="50">
        <f t="shared" si="199"/>
        <v>0.11805555555555557</v>
      </c>
      <c r="K1424" s="142">
        <f t="shared" si="200"/>
        <v>2.777777777777779E-2</v>
      </c>
      <c r="L1424" s="140">
        <f>N1424-M1424</f>
        <v>6.9444444444444198E-4</v>
      </c>
      <c r="M1424" s="143">
        <v>0.52222222222222225</v>
      </c>
      <c r="N1424" s="143">
        <v>0.5229166666666667</v>
      </c>
      <c r="O1424" s="3"/>
      <c r="P1424" s="3"/>
      <c r="R1424" s="52"/>
      <c r="S1424" s="52"/>
      <c r="T1424" s="52"/>
      <c r="U1424" s="52"/>
      <c r="V1424" s="52"/>
    </row>
    <row r="1425" spans="1:22" hidden="1" outlineLevel="2">
      <c r="A1425" s="38">
        <v>140</v>
      </c>
      <c r="B1425" s="2" t="s">
        <v>28</v>
      </c>
      <c r="C1425" s="38">
        <v>26</v>
      </c>
      <c r="D1425" s="39" t="s">
        <v>1434</v>
      </c>
      <c r="E1425" s="115" t="s">
        <v>1399</v>
      </c>
      <c r="F1425" s="49">
        <v>8</v>
      </c>
      <c r="G1425" s="141">
        <v>4.5999999999999996</v>
      </c>
      <c r="H1425" s="141">
        <f t="shared" si="198"/>
        <v>8.3999999999999986</v>
      </c>
      <c r="I1425" s="50">
        <v>6.25E-2</v>
      </c>
      <c r="J1425" s="50">
        <f t="shared" si="199"/>
        <v>0.18055555555555558</v>
      </c>
      <c r="K1425" s="142">
        <f t="shared" si="200"/>
        <v>4.5833333333333282E-2</v>
      </c>
      <c r="L1425" s="140"/>
      <c r="M1425" s="144">
        <v>0.56874999999999998</v>
      </c>
      <c r="N1425" s="143"/>
      <c r="O1425" s="3"/>
      <c r="P1425" s="3"/>
      <c r="R1425" s="52"/>
      <c r="S1425" s="52"/>
      <c r="T1425" s="52"/>
      <c r="U1425" s="52"/>
      <c r="V1425" s="52"/>
    </row>
    <row r="1426" spans="1:22" hidden="1" outlineLevel="2">
      <c r="A1426" s="38">
        <v>140</v>
      </c>
      <c r="B1426" s="2" t="s">
        <v>28</v>
      </c>
      <c r="C1426" s="38">
        <v>26</v>
      </c>
      <c r="D1426" s="39" t="s">
        <v>1434</v>
      </c>
      <c r="E1426" s="117" t="s">
        <v>1450</v>
      </c>
      <c r="F1426" s="111"/>
      <c r="G1426" s="58"/>
      <c r="H1426" s="58"/>
      <c r="I1426" s="59"/>
      <c r="J1426" s="59"/>
      <c r="K1426" s="60"/>
      <c r="L1426" s="61"/>
      <c r="M1426" s="60"/>
      <c r="N1426" s="60"/>
      <c r="O1426" s="62"/>
      <c r="P1426" s="62"/>
      <c r="R1426" s="52">
        <v>2222</v>
      </c>
      <c r="S1426" s="52"/>
      <c r="T1426" s="52"/>
      <c r="U1426" s="52"/>
      <c r="V1426" s="52">
        <f>SUM(R1426:U1426)</f>
        <v>2222</v>
      </c>
    </row>
    <row r="1427" spans="1:22" hidden="1" outlineLevel="2">
      <c r="A1427" s="38">
        <v>140</v>
      </c>
      <c r="B1427" s="2" t="s">
        <v>28</v>
      </c>
      <c r="C1427" s="38">
        <v>26</v>
      </c>
      <c r="D1427" s="39" t="s">
        <v>1434</v>
      </c>
      <c r="E1427" s="118" t="s">
        <v>1451</v>
      </c>
      <c r="F1427" s="112"/>
      <c r="G1427" s="63"/>
      <c r="H1427" s="63"/>
      <c r="I1427" s="64"/>
      <c r="J1427" s="64"/>
      <c r="K1427" s="65"/>
      <c r="L1427" s="66"/>
      <c r="M1427" s="65"/>
      <c r="N1427" s="65"/>
      <c r="O1427" s="67"/>
      <c r="P1427" s="67"/>
      <c r="R1427" s="54"/>
      <c r="S1427" s="54"/>
      <c r="T1427" s="54"/>
      <c r="U1427" s="54"/>
      <c r="V1427" s="54"/>
    </row>
    <row r="1428" spans="1:22" hidden="1" outlineLevel="1" collapsed="1">
      <c r="A1428" s="148" t="s">
        <v>2295</v>
      </c>
      <c r="B1428" s="149"/>
      <c r="C1428" s="150">
        <v>26</v>
      </c>
      <c r="D1428" s="151" t="s">
        <v>2296</v>
      </c>
      <c r="E1428" s="152" t="s">
        <v>2297</v>
      </c>
      <c r="F1428" s="169" t="s">
        <v>2561</v>
      </c>
      <c r="G1428" s="154">
        <f>SUBTOTAL(9,G1417:G1427)</f>
        <v>8.3999999999999986</v>
      </c>
      <c r="H1428" s="154"/>
      <c r="I1428" s="156">
        <f>SUBTOTAL(9,I1417:I1427)</f>
        <v>0.18055555555555558</v>
      </c>
      <c r="J1428" s="156"/>
      <c r="K1428" s="157">
        <f>SUBTOTAL(9,K1417:K1427)</f>
        <v>0.13541666666666669</v>
      </c>
      <c r="L1428" s="157">
        <f>SUBTOTAL(9,L1417:L1427)</f>
        <v>1.3194444444444398E-2</v>
      </c>
      <c r="M1428" s="157">
        <f>M1425-N1419</f>
        <v>0.14861111111111108</v>
      </c>
      <c r="N1428" s="158" t="s">
        <v>552</v>
      </c>
      <c r="O1428" s="149" t="s">
        <v>682</v>
      </c>
      <c r="P1428" s="149"/>
      <c r="R1428" s="55">
        <f>SUM(R1417:R1427)</f>
        <v>4444</v>
      </c>
      <c r="S1428" s="55">
        <f>SUM(S1417:S1427)</f>
        <v>0</v>
      </c>
      <c r="T1428" s="55">
        <f>SUM(T1417:T1427)</f>
        <v>0</v>
      </c>
      <c r="U1428" s="55">
        <f>SUM(U1417:U1427)</f>
        <v>0</v>
      </c>
      <c r="V1428" s="55">
        <f>SUM(V1417:V1427)</f>
        <v>4444</v>
      </c>
    </row>
    <row r="1429" spans="1:22" hidden="1" outlineLevel="2">
      <c r="A1429" s="38">
        <v>141</v>
      </c>
      <c r="B1429" s="2" t="s">
        <v>28</v>
      </c>
      <c r="C1429" s="38">
        <v>27</v>
      </c>
      <c r="D1429" s="39" t="s">
        <v>229</v>
      </c>
      <c r="E1429" s="40" t="s">
        <v>837</v>
      </c>
      <c r="F1429" s="111"/>
      <c r="G1429" s="58"/>
      <c r="H1429" s="58"/>
      <c r="I1429" s="59"/>
      <c r="J1429" s="59"/>
      <c r="K1429" s="60"/>
      <c r="L1429" s="61"/>
      <c r="M1429" s="60"/>
      <c r="N1429" s="60"/>
      <c r="O1429" s="62"/>
      <c r="P1429" s="62"/>
      <c r="R1429" s="47"/>
      <c r="S1429" s="47"/>
      <c r="T1429" s="47"/>
      <c r="U1429" s="47"/>
      <c r="V1429" s="47"/>
    </row>
    <row r="1430" spans="1:22" hidden="1" outlineLevel="2">
      <c r="A1430" s="38">
        <v>141</v>
      </c>
      <c r="B1430" s="2" t="s">
        <v>28</v>
      </c>
      <c r="C1430" s="38">
        <v>27</v>
      </c>
      <c r="D1430" s="39" t="s">
        <v>229</v>
      </c>
      <c r="E1430" s="116" t="s">
        <v>824</v>
      </c>
      <c r="F1430" s="49">
        <v>4.5999999999999996</v>
      </c>
      <c r="G1430" s="141"/>
      <c r="H1430" s="141"/>
      <c r="I1430" s="50"/>
      <c r="J1430" s="50"/>
      <c r="K1430" s="142"/>
      <c r="L1430" s="140"/>
      <c r="M1430" s="143"/>
      <c r="N1430" s="143"/>
      <c r="O1430" s="3" t="s">
        <v>838</v>
      </c>
      <c r="P1430" s="3"/>
      <c r="R1430" s="52"/>
      <c r="S1430" s="52"/>
      <c r="T1430" s="52"/>
      <c r="U1430" s="52"/>
      <c r="V1430" s="52"/>
    </row>
    <row r="1431" spans="1:22" hidden="1" outlineLevel="2">
      <c r="A1431" s="38">
        <v>141</v>
      </c>
      <c r="B1431" s="2" t="s">
        <v>28</v>
      </c>
      <c r="C1431" s="38">
        <v>27</v>
      </c>
      <c r="D1431" s="39" t="s">
        <v>229</v>
      </c>
      <c r="E1431" s="115" t="s">
        <v>1620</v>
      </c>
      <c r="F1431" s="49">
        <v>6.1</v>
      </c>
      <c r="G1431" s="141"/>
      <c r="H1431" s="141"/>
      <c r="I1431" s="50"/>
      <c r="J1431" s="50"/>
      <c r="K1431" s="142"/>
      <c r="L1431" s="140"/>
      <c r="M1431" s="143"/>
      <c r="N1431" s="143"/>
      <c r="O1431" s="3" t="s">
        <v>838</v>
      </c>
      <c r="P1431" s="3"/>
      <c r="R1431" s="52"/>
      <c r="S1431" s="52"/>
      <c r="T1431" s="52"/>
      <c r="U1431" s="52"/>
      <c r="V1431" s="52"/>
    </row>
    <row r="1432" spans="1:22" hidden="1" outlineLevel="2">
      <c r="A1432" s="38">
        <v>141</v>
      </c>
      <c r="B1432" s="2" t="s">
        <v>28</v>
      </c>
      <c r="C1432" s="38">
        <v>27</v>
      </c>
      <c r="D1432" s="39" t="s">
        <v>229</v>
      </c>
      <c r="E1432" s="115" t="s">
        <v>1621</v>
      </c>
      <c r="F1432" s="49">
        <v>8</v>
      </c>
      <c r="G1432" s="141"/>
      <c r="H1432" s="141"/>
      <c r="I1432" s="50"/>
      <c r="J1432" s="50"/>
      <c r="K1432" s="142"/>
      <c r="L1432" s="140"/>
      <c r="M1432" s="143"/>
      <c r="N1432" s="143"/>
      <c r="O1432" s="3" t="s">
        <v>839</v>
      </c>
      <c r="P1432" s="3"/>
      <c r="R1432" s="52"/>
      <c r="S1432" s="52"/>
      <c r="T1432" s="52"/>
      <c r="U1432" s="52"/>
      <c r="V1432" s="52"/>
    </row>
    <row r="1433" spans="1:22" hidden="1" outlineLevel="2">
      <c r="A1433" s="38">
        <v>141</v>
      </c>
      <c r="B1433" s="2" t="s">
        <v>28</v>
      </c>
      <c r="C1433" s="38">
        <v>27</v>
      </c>
      <c r="D1433" s="39" t="s">
        <v>229</v>
      </c>
      <c r="E1433" s="115" t="s">
        <v>840</v>
      </c>
      <c r="F1433" s="49">
        <v>28.8</v>
      </c>
      <c r="G1433" s="141"/>
      <c r="H1433" s="141">
        <v>0</v>
      </c>
      <c r="I1433" s="50"/>
      <c r="J1433" s="50">
        <v>0</v>
      </c>
      <c r="K1433" s="142"/>
      <c r="L1433" s="140"/>
      <c r="M1433" s="143"/>
      <c r="N1433" s="144">
        <v>0.51180555555555551</v>
      </c>
      <c r="O1433" s="3"/>
      <c r="P1433" s="3"/>
      <c r="R1433" s="52"/>
      <c r="S1433" s="52"/>
      <c r="T1433" s="52"/>
      <c r="U1433" s="52"/>
      <c r="V1433" s="52"/>
    </row>
    <row r="1434" spans="1:22" hidden="1" outlineLevel="2">
      <c r="A1434" s="38">
        <v>141</v>
      </c>
      <c r="B1434" s="2" t="s">
        <v>28</v>
      </c>
      <c r="C1434" s="38">
        <v>27</v>
      </c>
      <c r="D1434" s="39" t="s">
        <v>229</v>
      </c>
      <c r="E1434" s="115" t="s">
        <v>841</v>
      </c>
      <c r="F1434" s="49">
        <v>6.9</v>
      </c>
      <c r="G1434" s="141">
        <v>3.6</v>
      </c>
      <c r="H1434" s="141">
        <f>H1432+G1434</f>
        <v>3.6</v>
      </c>
      <c r="I1434" s="50">
        <v>3.4722222222222224E-2</v>
      </c>
      <c r="J1434" s="50">
        <f>J1433+I1434</f>
        <v>3.4722222222222224E-2</v>
      </c>
      <c r="K1434" s="142">
        <f>M1434-N1433</f>
        <v>4.2361111111111183E-2</v>
      </c>
      <c r="L1434" s="140">
        <f>N1434-M1434</f>
        <v>8.3333333333333037E-3</v>
      </c>
      <c r="M1434" s="143">
        <v>0.5541666666666667</v>
      </c>
      <c r="N1434" s="143">
        <v>0.5625</v>
      </c>
      <c r="O1434" s="3" t="s">
        <v>547</v>
      </c>
      <c r="P1434" s="3"/>
      <c r="R1434" s="52"/>
      <c r="S1434" s="52"/>
      <c r="T1434" s="52"/>
      <c r="U1434" s="52"/>
      <c r="V1434" s="52"/>
    </row>
    <row r="1435" spans="1:22" hidden="1" outlineLevel="2">
      <c r="A1435" s="38">
        <v>141</v>
      </c>
      <c r="B1435" s="2" t="s">
        <v>28</v>
      </c>
      <c r="C1435" s="38">
        <v>27</v>
      </c>
      <c r="D1435" s="39" t="s">
        <v>229</v>
      </c>
      <c r="E1435" s="115" t="s">
        <v>840</v>
      </c>
      <c r="F1435" s="49">
        <v>28.8</v>
      </c>
      <c r="G1435" s="141">
        <v>3.6</v>
      </c>
      <c r="H1435" s="141">
        <f>H1434+G1435</f>
        <v>7.2</v>
      </c>
      <c r="I1435" s="50">
        <v>3.4722222222222224E-2</v>
      </c>
      <c r="J1435" s="50">
        <f>J1434+I1435</f>
        <v>6.9444444444444448E-2</v>
      </c>
      <c r="K1435" s="142">
        <f>M1435-N1434</f>
        <v>4.0277777777777746E-2</v>
      </c>
      <c r="L1435" s="140"/>
      <c r="M1435" s="144">
        <v>0.60277777777777775</v>
      </c>
      <c r="N1435" s="143"/>
      <c r="O1435" s="3"/>
      <c r="P1435" s="3"/>
      <c r="R1435" s="52"/>
      <c r="S1435" s="52"/>
      <c r="T1435" s="52"/>
      <c r="U1435" s="52"/>
      <c r="V1435" s="52"/>
    </row>
    <row r="1436" spans="1:22" hidden="1" outlineLevel="2">
      <c r="A1436" s="38">
        <v>141</v>
      </c>
      <c r="B1436" s="2" t="s">
        <v>28</v>
      </c>
      <c r="C1436" s="38">
        <v>27</v>
      </c>
      <c r="D1436" s="39" t="s">
        <v>229</v>
      </c>
      <c r="E1436" s="40" t="s">
        <v>1503</v>
      </c>
      <c r="F1436" s="112"/>
      <c r="G1436" s="63"/>
      <c r="H1436" s="63"/>
      <c r="I1436" s="64"/>
      <c r="J1436" s="64"/>
      <c r="K1436" s="65"/>
      <c r="L1436" s="66"/>
      <c r="M1436" s="65"/>
      <c r="N1436" s="65"/>
      <c r="O1436" s="67"/>
      <c r="P1436" s="67"/>
      <c r="R1436" s="52"/>
      <c r="S1436" s="52"/>
      <c r="T1436" s="52"/>
      <c r="U1436" s="52"/>
      <c r="V1436" s="52"/>
    </row>
    <row r="1437" spans="1:22" hidden="1" outlineLevel="2">
      <c r="A1437" s="38">
        <v>141</v>
      </c>
      <c r="B1437" s="2" t="s">
        <v>28</v>
      </c>
      <c r="C1437" s="38">
        <v>27</v>
      </c>
      <c r="D1437" s="39" t="s">
        <v>229</v>
      </c>
      <c r="E1437" s="117" t="s">
        <v>842</v>
      </c>
      <c r="F1437" s="111"/>
      <c r="G1437" s="58"/>
      <c r="H1437" s="58"/>
      <c r="I1437" s="59"/>
      <c r="J1437" s="59"/>
      <c r="K1437" s="60"/>
      <c r="L1437" s="61"/>
      <c r="M1437" s="60"/>
      <c r="N1437" s="60"/>
      <c r="O1437" s="62"/>
      <c r="P1437" s="62"/>
      <c r="R1437" s="52">
        <v>1402</v>
      </c>
      <c r="S1437" s="52"/>
      <c r="T1437" s="52"/>
      <c r="U1437" s="52"/>
      <c r="V1437" s="52">
        <f>SUM(R1437:U1437)</f>
        <v>1402</v>
      </c>
    </row>
    <row r="1438" spans="1:22" hidden="1" outlineLevel="2">
      <c r="A1438" s="38">
        <v>141</v>
      </c>
      <c r="B1438" s="2" t="s">
        <v>28</v>
      </c>
      <c r="C1438" s="38">
        <v>27</v>
      </c>
      <c r="D1438" s="39" t="s">
        <v>229</v>
      </c>
      <c r="E1438" s="118" t="s">
        <v>843</v>
      </c>
      <c r="F1438" s="112"/>
      <c r="G1438" s="63"/>
      <c r="H1438" s="63"/>
      <c r="I1438" s="64"/>
      <c r="J1438" s="64"/>
      <c r="K1438" s="65"/>
      <c r="L1438" s="66"/>
      <c r="M1438" s="65"/>
      <c r="N1438" s="65"/>
      <c r="O1438" s="67"/>
      <c r="P1438" s="67"/>
      <c r="R1438" s="54"/>
      <c r="S1438" s="54"/>
      <c r="T1438" s="54"/>
      <c r="U1438" s="54"/>
      <c r="V1438" s="54"/>
    </row>
    <row r="1439" spans="1:22" hidden="1" outlineLevel="1" collapsed="1">
      <c r="A1439" s="148" t="s">
        <v>2243</v>
      </c>
      <c r="B1439" s="149"/>
      <c r="C1439" s="150">
        <v>27</v>
      </c>
      <c r="D1439" s="151" t="s">
        <v>2244</v>
      </c>
      <c r="E1439" s="152" t="s">
        <v>836</v>
      </c>
      <c r="F1439" s="169" t="s">
        <v>2560</v>
      </c>
      <c r="G1439" s="154">
        <f>SUBTOTAL(9,G1430:G1435)</f>
        <v>7.2</v>
      </c>
      <c r="H1439" s="154"/>
      <c r="I1439" s="156">
        <f>SUBTOTAL(9,I1430:I1435)</f>
        <v>6.9444444444444448E-2</v>
      </c>
      <c r="J1439" s="156"/>
      <c r="K1439" s="157">
        <f>SUBTOTAL(9,K1430:K1435)</f>
        <v>8.2638888888888928E-2</v>
      </c>
      <c r="L1439" s="157">
        <f>SUBTOTAL(9,L1430:L1435)</f>
        <v>8.3333333333333037E-3</v>
      </c>
      <c r="M1439" s="157">
        <f>M1435-N1433</f>
        <v>9.0972222222222232E-2</v>
      </c>
      <c r="N1439" s="158" t="s">
        <v>552</v>
      </c>
      <c r="O1439" s="149" t="s">
        <v>777</v>
      </c>
      <c r="P1439" s="149"/>
      <c r="R1439" s="55">
        <f>SUM(R1429:R1438)</f>
        <v>1402</v>
      </c>
      <c r="S1439" s="55">
        <f>SUM(S1429:S1438)</f>
        <v>0</v>
      </c>
      <c r="T1439" s="55">
        <f>SUM(T1429:T1438)</f>
        <v>0</v>
      </c>
      <c r="U1439" s="55">
        <f>SUM(U1429:U1438)</f>
        <v>0</v>
      </c>
      <c r="V1439" s="55">
        <f>SUM(V1429:V1438)</f>
        <v>1402</v>
      </c>
    </row>
    <row r="1440" spans="1:22" hidden="1" outlineLevel="2">
      <c r="A1440" s="38">
        <v>142</v>
      </c>
      <c r="B1440" s="2" t="s">
        <v>28</v>
      </c>
      <c r="C1440" s="38">
        <v>28</v>
      </c>
      <c r="D1440" s="39" t="s">
        <v>231</v>
      </c>
      <c r="E1440" s="117" t="s">
        <v>2095</v>
      </c>
      <c r="F1440" s="111"/>
      <c r="G1440" s="58"/>
      <c r="H1440" s="58"/>
      <c r="I1440" s="59"/>
      <c r="J1440" s="59"/>
      <c r="K1440" s="60"/>
      <c r="L1440" s="61"/>
      <c r="M1440" s="60"/>
      <c r="N1440" s="60"/>
      <c r="O1440" s="62"/>
      <c r="P1440" s="62"/>
      <c r="R1440" s="47"/>
      <c r="S1440" s="47"/>
      <c r="T1440" s="47"/>
      <c r="U1440" s="47"/>
      <c r="V1440" s="47"/>
    </row>
    <row r="1441" spans="1:22" hidden="1" outlineLevel="2">
      <c r="A1441" s="38">
        <v>142</v>
      </c>
      <c r="B1441" s="2" t="s">
        <v>28</v>
      </c>
      <c r="C1441" s="38">
        <v>28</v>
      </c>
      <c r="D1441" s="39" t="s">
        <v>231</v>
      </c>
      <c r="E1441" s="115" t="s">
        <v>2093</v>
      </c>
      <c r="F1441" s="49">
        <v>4.3</v>
      </c>
      <c r="G1441" s="141"/>
      <c r="H1441" s="141">
        <v>0</v>
      </c>
      <c r="I1441" s="50"/>
      <c r="J1441" s="50">
        <v>0</v>
      </c>
      <c r="K1441" s="142"/>
      <c r="L1441" s="140"/>
      <c r="M1441" s="143"/>
      <c r="N1441" s="144">
        <v>0.4236111111111111</v>
      </c>
      <c r="O1441" s="48"/>
      <c r="P1441" s="48"/>
      <c r="R1441" s="52"/>
      <c r="S1441" s="52"/>
      <c r="T1441" s="52"/>
      <c r="U1441" s="52"/>
      <c r="V1441" s="52"/>
    </row>
    <row r="1442" spans="1:22" hidden="1" outlineLevel="2">
      <c r="A1442" s="38">
        <v>142</v>
      </c>
      <c r="B1442" s="2" t="s">
        <v>28</v>
      </c>
      <c r="C1442" s="38">
        <v>28</v>
      </c>
      <c r="D1442" s="39" t="s">
        <v>231</v>
      </c>
      <c r="E1442" s="115" t="s">
        <v>1355</v>
      </c>
      <c r="F1442" s="49">
        <v>5</v>
      </c>
      <c r="G1442" s="141">
        <v>3.6</v>
      </c>
      <c r="H1442" s="141">
        <f>H1441+G1442</f>
        <v>3.6</v>
      </c>
      <c r="I1442" s="50">
        <v>4.1666666666666664E-2</v>
      </c>
      <c r="J1442" s="50">
        <f>J1441+I1442</f>
        <v>4.1666666666666664E-2</v>
      </c>
      <c r="K1442" s="142">
        <f>M1442-N1441</f>
        <v>3.3333333333333326E-2</v>
      </c>
      <c r="L1442" s="140">
        <f>N1442-M1442</f>
        <v>0</v>
      </c>
      <c r="M1442" s="143">
        <v>0.45694444444444443</v>
      </c>
      <c r="N1442" s="143">
        <v>0.45694444444444443</v>
      </c>
      <c r="O1442" s="3" t="s">
        <v>849</v>
      </c>
      <c r="P1442" s="3"/>
      <c r="R1442" s="52"/>
      <c r="S1442" s="52"/>
      <c r="T1442" s="52"/>
      <c r="U1442" s="52"/>
      <c r="V1442" s="52"/>
    </row>
    <row r="1443" spans="1:22" hidden="1" outlineLevel="2">
      <c r="A1443" s="38">
        <v>142</v>
      </c>
      <c r="B1443" s="2" t="s">
        <v>28</v>
      </c>
      <c r="C1443" s="38">
        <v>28</v>
      </c>
      <c r="D1443" s="39" t="s">
        <v>231</v>
      </c>
      <c r="E1443" s="115" t="s">
        <v>2094</v>
      </c>
      <c r="F1443" s="49"/>
      <c r="G1443" s="141">
        <v>4.7</v>
      </c>
      <c r="H1443" s="141">
        <f>H1442+G1443</f>
        <v>8.3000000000000007</v>
      </c>
      <c r="I1443" s="50">
        <v>4.8611111111111112E-2</v>
      </c>
      <c r="J1443" s="50">
        <f>J1442+I1443</f>
        <v>9.0277777777777776E-2</v>
      </c>
      <c r="K1443" s="142">
        <f>M1443-N1442</f>
        <v>4.7222222222222221E-2</v>
      </c>
      <c r="L1443" s="140"/>
      <c r="M1443" s="144">
        <v>0.50416666666666665</v>
      </c>
      <c r="N1443" s="143"/>
      <c r="O1443" s="3"/>
      <c r="P1443" s="3"/>
      <c r="R1443" s="52"/>
      <c r="S1443" s="52"/>
      <c r="T1443" s="52"/>
      <c r="U1443" s="52"/>
      <c r="V1443" s="52"/>
    </row>
    <row r="1444" spans="1:22" hidden="1" outlineLevel="2">
      <c r="A1444" s="38">
        <v>142</v>
      </c>
      <c r="B1444" s="2" t="s">
        <v>28</v>
      </c>
      <c r="C1444" s="38">
        <v>28</v>
      </c>
      <c r="D1444" s="39" t="s">
        <v>231</v>
      </c>
      <c r="E1444" s="117" t="s">
        <v>850</v>
      </c>
      <c r="F1444" s="111"/>
      <c r="G1444" s="58"/>
      <c r="H1444" s="58"/>
      <c r="I1444" s="59"/>
      <c r="J1444" s="59"/>
      <c r="K1444" s="60"/>
      <c r="L1444" s="61"/>
      <c r="M1444" s="60"/>
      <c r="N1444" s="60"/>
      <c r="O1444" s="62"/>
      <c r="P1444" s="62"/>
      <c r="R1444" s="52">
        <v>1326</v>
      </c>
      <c r="S1444" s="52"/>
      <c r="T1444" s="52"/>
      <c r="U1444" s="52"/>
      <c r="V1444" s="52">
        <f>SUM(R1444:U1444)</f>
        <v>1326</v>
      </c>
    </row>
    <row r="1445" spans="1:22" hidden="1" outlineLevel="2">
      <c r="A1445" s="38">
        <v>142</v>
      </c>
      <c r="B1445" s="2" t="s">
        <v>28</v>
      </c>
      <c r="C1445" s="38">
        <v>28</v>
      </c>
      <c r="D1445" s="39" t="s">
        <v>231</v>
      </c>
      <c r="E1445" s="118" t="s">
        <v>851</v>
      </c>
      <c r="F1445" s="112"/>
      <c r="G1445" s="63"/>
      <c r="H1445" s="63"/>
      <c r="I1445" s="64"/>
      <c r="J1445" s="64"/>
      <c r="K1445" s="65"/>
      <c r="L1445" s="66"/>
      <c r="M1445" s="65"/>
      <c r="N1445" s="65"/>
      <c r="O1445" s="67"/>
      <c r="P1445" s="67"/>
      <c r="R1445" s="54"/>
      <c r="S1445" s="54"/>
      <c r="T1445" s="54"/>
      <c r="U1445" s="54"/>
      <c r="V1445" s="54"/>
    </row>
    <row r="1446" spans="1:22" hidden="1" outlineLevel="1" collapsed="1">
      <c r="A1446" s="148" t="s">
        <v>2247</v>
      </c>
      <c r="B1446" s="149"/>
      <c r="C1446" s="150">
        <v>28</v>
      </c>
      <c r="D1446" s="151" t="s">
        <v>2248</v>
      </c>
      <c r="E1446" s="152" t="s">
        <v>847</v>
      </c>
      <c r="F1446" s="169" t="s">
        <v>2559</v>
      </c>
      <c r="G1446" s="154">
        <f>SUBTOTAL(9,G1440:G1445)</f>
        <v>8.3000000000000007</v>
      </c>
      <c r="H1446" s="154"/>
      <c r="I1446" s="156">
        <f>SUBTOTAL(9,I1441:I1443)</f>
        <v>9.0277777777777776E-2</v>
      </c>
      <c r="J1446" s="156"/>
      <c r="K1446" s="157">
        <f>SUBTOTAL(9,K1441:K1443)</f>
        <v>8.0555555555555547E-2</v>
      </c>
      <c r="L1446" s="157">
        <f>SUBTOTAL(9,L1441:L1443)</f>
        <v>0</v>
      </c>
      <c r="M1446" s="157">
        <f>M1443-N1441</f>
        <v>8.0555555555555547E-2</v>
      </c>
      <c r="N1446" s="158" t="s">
        <v>552</v>
      </c>
      <c r="O1446" s="149" t="s">
        <v>848</v>
      </c>
      <c r="P1446" s="149"/>
      <c r="R1446" s="55">
        <f>SUM(R1440:R1445)</f>
        <v>1326</v>
      </c>
      <c r="S1446" s="55">
        <f>SUM(S1440:S1445)</f>
        <v>0</v>
      </c>
      <c r="T1446" s="55">
        <f>SUM(T1440:T1445)</f>
        <v>0</v>
      </c>
      <c r="U1446" s="55">
        <f>SUM(U1440:U1445)</f>
        <v>0</v>
      </c>
      <c r="V1446" s="55">
        <f>SUM(V1440:V1445)</f>
        <v>1326</v>
      </c>
    </row>
    <row r="1447" spans="1:22" hidden="1" outlineLevel="2">
      <c r="A1447" s="38">
        <v>143</v>
      </c>
      <c r="B1447" s="2" t="s">
        <v>28</v>
      </c>
      <c r="C1447" s="38">
        <v>29</v>
      </c>
      <c r="D1447" s="39" t="s">
        <v>873</v>
      </c>
      <c r="E1447" s="40" t="s">
        <v>1508</v>
      </c>
      <c r="F1447" s="111"/>
      <c r="G1447" s="58"/>
      <c r="H1447" s="58"/>
      <c r="I1447" s="59"/>
      <c r="J1447" s="59"/>
      <c r="K1447" s="60"/>
      <c r="L1447" s="61"/>
      <c r="M1447" s="60"/>
      <c r="N1447" s="60"/>
      <c r="O1447" s="62"/>
      <c r="P1447" s="62"/>
      <c r="R1447" s="47"/>
      <c r="S1447" s="47"/>
      <c r="T1447" s="47"/>
      <c r="U1447" s="47"/>
      <c r="V1447" s="47"/>
    </row>
    <row r="1448" spans="1:22" hidden="1" outlineLevel="2">
      <c r="A1448" s="38">
        <v>143</v>
      </c>
      <c r="B1448" s="2" t="s">
        <v>28</v>
      </c>
      <c r="C1448" s="38">
        <v>29</v>
      </c>
      <c r="D1448" s="39" t="s">
        <v>873</v>
      </c>
      <c r="E1448" s="115" t="s">
        <v>1192</v>
      </c>
      <c r="F1448" s="49"/>
      <c r="G1448" s="141"/>
      <c r="H1448" s="141"/>
      <c r="I1448" s="50"/>
      <c r="J1448" s="50"/>
      <c r="K1448" s="142"/>
      <c r="L1448" s="140"/>
      <c r="M1448" s="143"/>
      <c r="N1448" s="143"/>
      <c r="O1448" s="3"/>
      <c r="P1448" s="3"/>
      <c r="R1448" s="52"/>
      <c r="S1448" s="52"/>
      <c r="T1448" s="52"/>
      <c r="U1448" s="52"/>
      <c r="V1448" s="52"/>
    </row>
    <row r="1449" spans="1:22" hidden="1" outlineLevel="2">
      <c r="A1449" s="38">
        <v>143</v>
      </c>
      <c r="B1449" s="2" t="s">
        <v>28</v>
      </c>
      <c r="C1449" s="38">
        <v>29</v>
      </c>
      <c r="D1449" s="39" t="s">
        <v>873</v>
      </c>
      <c r="E1449" s="115" t="s">
        <v>1195</v>
      </c>
      <c r="F1449" s="49">
        <v>12.5</v>
      </c>
      <c r="G1449" s="141"/>
      <c r="H1449" s="141">
        <v>0</v>
      </c>
      <c r="I1449" s="50"/>
      <c r="J1449" s="50">
        <v>0</v>
      </c>
      <c r="K1449" s="142"/>
      <c r="L1449" s="140"/>
      <c r="M1449" s="143"/>
      <c r="N1449" s="144">
        <v>0.54513888888888895</v>
      </c>
      <c r="O1449" s="3"/>
      <c r="P1449" s="3"/>
      <c r="R1449" s="52"/>
      <c r="S1449" s="52"/>
      <c r="T1449" s="52"/>
      <c r="U1449" s="52"/>
      <c r="V1449" s="52"/>
    </row>
    <row r="1450" spans="1:22" hidden="1" outlineLevel="2">
      <c r="A1450" s="38">
        <v>143</v>
      </c>
      <c r="B1450" s="2" t="s">
        <v>28</v>
      </c>
      <c r="C1450" s="38">
        <v>29</v>
      </c>
      <c r="D1450" s="39" t="s">
        <v>873</v>
      </c>
      <c r="E1450" s="115" t="s">
        <v>874</v>
      </c>
      <c r="F1450" s="49">
        <v>48.2</v>
      </c>
      <c r="G1450" s="141">
        <v>5.0999999999999996</v>
      </c>
      <c r="H1450" s="141">
        <f>H1449+G1450</f>
        <v>5.0999999999999996</v>
      </c>
      <c r="I1450" s="50">
        <v>6.25E-2</v>
      </c>
      <c r="J1450" s="50">
        <f>J1449+I1450</f>
        <v>6.25E-2</v>
      </c>
      <c r="K1450" s="142">
        <f>M1450-N1449</f>
        <v>5.3472222222222143E-2</v>
      </c>
      <c r="L1450" s="140">
        <f>N1450-M1450</f>
        <v>6.9444444444444198E-3</v>
      </c>
      <c r="M1450" s="143">
        <v>0.59861111111111109</v>
      </c>
      <c r="N1450" s="143">
        <v>0.60555555555555551</v>
      </c>
      <c r="O1450" s="3" t="s">
        <v>858</v>
      </c>
      <c r="P1450" s="3"/>
      <c r="R1450" s="52"/>
      <c r="S1450" s="52"/>
      <c r="T1450" s="52"/>
      <c r="U1450" s="52"/>
      <c r="V1450" s="52"/>
    </row>
    <row r="1451" spans="1:22" hidden="1" outlineLevel="2">
      <c r="A1451" s="38">
        <v>143</v>
      </c>
      <c r="B1451" s="2" t="s">
        <v>28</v>
      </c>
      <c r="C1451" s="38">
        <v>29</v>
      </c>
      <c r="D1451" s="39" t="s">
        <v>873</v>
      </c>
      <c r="E1451" s="115" t="s">
        <v>871</v>
      </c>
      <c r="F1451" s="49">
        <v>8.3000000000000007</v>
      </c>
      <c r="G1451" s="141">
        <v>1.7</v>
      </c>
      <c r="H1451" s="141">
        <f>H1450+G1451</f>
        <v>6.8</v>
      </c>
      <c r="I1451" s="50">
        <v>2.0833333333333332E-2</v>
      </c>
      <c r="J1451" s="50">
        <f>J1450+I1451</f>
        <v>8.3333333333333329E-2</v>
      </c>
      <c r="K1451" s="142">
        <f>M1451-N1450</f>
        <v>3.6111111111111205E-2</v>
      </c>
      <c r="L1451" s="140">
        <f>N1451-M1451</f>
        <v>0</v>
      </c>
      <c r="M1451" s="143">
        <v>0.64166666666666672</v>
      </c>
      <c r="N1451" s="143">
        <v>0.64166666666666672</v>
      </c>
      <c r="O1451" s="3"/>
      <c r="P1451" s="3"/>
      <c r="R1451" s="52"/>
      <c r="S1451" s="52"/>
      <c r="T1451" s="52"/>
      <c r="U1451" s="52"/>
      <c r="V1451" s="52"/>
    </row>
    <row r="1452" spans="1:22" hidden="1" outlineLevel="2">
      <c r="A1452" s="38">
        <v>143</v>
      </c>
      <c r="B1452" s="2" t="s">
        <v>28</v>
      </c>
      <c r="C1452" s="38">
        <v>29</v>
      </c>
      <c r="D1452" s="39" t="s">
        <v>873</v>
      </c>
      <c r="E1452" s="115" t="s">
        <v>1197</v>
      </c>
      <c r="F1452" s="49">
        <v>6.1</v>
      </c>
      <c r="G1452" s="141">
        <v>2.2000000000000002</v>
      </c>
      <c r="H1452" s="141">
        <f>H1451+G1452</f>
        <v>9</v>
      </c>
      <c r="I1452" s="50">
        <v>2.4305555555555556E-2</v>
      </c>
      <c r="J1452" s="50">
        <f>J1451+I1452</f>
        <v>0.10763888888888888</v>
      </c>
      <c r="K1452" s="142">
        <f>M1452-N1451</f>
        <v>2.4999999999999911E-2</v>
      </c>
      <c r="L1452" s="140"/>
      <c r="M1452" s="144">
        <v>0.66666666666666663</v>
      </c>
      <c r="N1452" s="143"/>
      <c r="O1452" s="3"/>
      <c r="P1452" s="3"/>
      <c r="R1452" s="52"/>
      <c r="S1452" s="52"/>
      <c r="T1452" s="52"/>
      <c r="U1452" s="52"/>
      <c r="V1452" s="52"/>
    </row>
    <row r="1453" spans="1:22" hidden="1" outlineLevel="2">
      <c r="A1453" s="38">
        <v>143</v>
      </c>
      <c r="B1453" s="2" t="s">
        <v>28</v>
      </c>
      <c r="C1453" s="38">
        <v>29</v>
      </c>
      <c r="D1453" s="39" t="s">
        <v>873</v>
      </c>
      <c r="E1453" s="117" t="s">
        <v>1198</v>
      </c>
      <c r="F1453" s="111"/>
      <c r="G1453" s="58"/>
      <c r="H1453" s="58"/>
      <c r="I1453" s="59"/>
      <c r="J1453" s="59"/>
      <c r="K1453" s="60"/>
      <c r="L1453" s="61"/>
      <c r="M1453" s="60"/>
      <c r="N1453" s="60"/>
      <c r="O1453" s="62"/>
      <c r="P1453" s="62"/>
      <c r="R1453" s="52">
        <v>1595</v>
      </c>
      <c r="S1453" s="52"/>
      <c r="T1453" s="52"/>
      <c r="U1453" s="52"/>
      <c r="V1453" s="52">
        <f>SUM(R1453:U1453)</f>
        <v>1595</v>
      </c>
    </row>
    <row r="1454" spans="1:22" hidden="1" outlineLevel="2">
      <c r="A1454" s="38">
        <v>143</v>
      </c>
      <c r="B1454" s="2" t="s">
        <v>28</v>
      </c>
      <c r="C1454" s="38">
        <v>29</v>
      </c>
      <c r="D1454" s="39" t="s">
        <v>873</v>
      </c>
      <c r="E1454" s="118" t="s">
        <v>1199</v>
      </c>
      <c r="F1454" s="112"/>
      <c r="G1454" s="63"/>
      <c r="H1454" s="63"/>
      <c r="I1454" s="64"/>
      <c r="J1454" s="64"/>
      <c r="K1454" s="65"/>
      <c r="L1454" s="66"/>
      <c r="M1454" s="65"/>
      <c r="N1454" s="65"/>
      <c r="O1454" s="67"/>
      <c r="P1454" s="67"/>
      <c r="R1454" s="54"/>
      <c r="S1454" s="54"/>
      <c r="T1454" s="54"/>
      <c r="U1454" s="54"/>
      <c r="V1454" s="54"/>
    </row>
    <row r="1455" spans="1:22" hidden="1" outlineLevel="1" collapsed="1">
      <c r="A1455" s="148" t="s">
        <v>2257</v>
      </c>
      <c r="B1455" s="149"/>
      <c r="C1455" s="150">
        <v>29</v>
      </c>
      <c r="D1455" s="151" t="s">
        <v>2258</v>
      </c>
      <c r="E1455" s="152" t="s">
        <v>2256</v>
      </c>
      <c r="F1455" s="168" t="s">
        <v>4671</v>
      </c>
      <c r="G1455" s="154">
        <f>SUBTOTAL(9,G1447:G1454)</f>
        <v>9</v>
      </c>
      <c r="H1455" s="154"/>
      <c r="I1455" s="156">
        <f>SUBTOTAL(9,I1447:I1453)</f>
        <v>0.10763888888888888</v>
      </c>
      <c r="J1455" s="156"/>
      <c r="K1455" s="157">
        <f>SUBTOTAL(9,K1447:K1453)</f>
        <v>0.11458333333333326</v>
      </c>
      <c r="L1455" s="157">
        <f>SUBTOTAL(9,L1447:L1453)</f>
        <v>6.9444444444444198E-3</v>
      </c>
      <c r="M1455" s="157">
        <f>M1452-N1449</f>
        <v>0.12152777777777768</v>
      </c>
      <c r="N1455" s="158" t="s">
        <v>552</v>
      </c>
      <c r="O1455" s="149" t="s">
        <v>848</v>
      </c>
      <c r="P1455" s="149"/>
      <c r="R1455" s="55">
        <f>SUM(R1447:R1454)</f>
        <v>1595</v>
      </c>
      <c r="S1455" s="55">
        <f>SUM(S1447:S1454)</f>
        <v>0</v>
      </c>
      <c r="T1455" s="55">
        <f>SUM(T1447:T1454)</f>
        <v>0</v>
      </c>
      <c r="U1455" s="55">
        <f>SUM(U1447:U1454)</f>
        <v>0</v>
      </c>
      <c r="V1455" s="55">
        <f>SUM(V1447:V1454)</f>
        <v>1595</v>
      </c>
    </row>
    <row r="1456" spans="1:22" collapsed="1">
      <c r="A1456" s="70"/>
      <c r="B1456" s="5" t="s">
        <v>28</v>
      </c>
      <c r="C1456" s="14">
        <v>29</v>
      </c>
      <c r="D1456" s="6" t="s">
        <v>36</v>
      </c>
      <c r="E1456" s="159">
        <v>304</v>
      </c>
      <c r="F1456" s="109" t="s">
        <v>1497</v>
      </c>
      <c r="G1456" s="147">
        <f>SUBTOTAL(9,G1180:G1455)</f>
        <v>312.50000000000011</v>
      </c>
      <c r="H1456" s="147"/>
      <c r="I1456" s="71">
        <f>SUBTOTAL(9,I1180:I1455)</f>
        <v>3.6493055555555571</v>
      </c>
      <c r="J1456" s="72"/>
      <c r="K1456" s="145">
        <f>SUBTOTAL(9,K1180:K1455)</f>
        <v>3.4791666666666656</v>
      </c>
      <c r="L1456" s="145">
        <f>SUBTOTAL(9,L1180:L1455)</f>
        <v>0.23888888888888876</v>
      </c>
      <c r="M1456" s="145">
        <f>K1456+L1456</f>
        <v>3.7180555555555546</v>
      </c>
      <c r="N1456" s="146" t="s">
        <v>552</v>
      </c>
      <c r="O1456" s="5">
        <f>COUNTA(O1187,O1200,O1212,O1439,O1220,O1446,O1229,O1237,O1248,O1455,O1259,O1269,O1277,O1286,O1332,O1341,O1294,O1304,O1350,O1359,O1314,O1324,O1368,O1376,O1428,O1393,O1404,O1416,O1385)</f>
        <v>29</v>
      </c>
      <c r="P1456" s="5"/>
      <c r="R1456" s="55">
        <f>SUM(R1180:R1416)/2</f>
        <v>52421</v>
      </c>
      <c r="S1456" s="55">
        <f>SUM(S1180:S1416)/2</f>
        <v>5100</v>
      </c>
      <c r="T1456" s="55">
        <f>SUM(T1180:T1416)/2</f>
        <v>3780</v>
      </c>
      <c r="U1456" s="55">
        <f>SUM(U1180:U1416)/2</f>
        <v>0</v>
      </c>
      <c r="V1456" s="55">
        <f>SUM(V1180:V1416)/2</f>
        <v>61301</v>
      </c>
    </row>
    <row r="1457" spans="1:23" hidden="1" outlineLevel="2">
      <c r="A1457" s="38">
        <v>144</v>
      </c>
      <c r="B1457" s="2" t="s">
        <v>29</v>
      </c>
      <c r="C1457" s="38">
        <v>1</v>
      </c>
      <c r="D1457" s="39" t="s">
        <v>884</v>
      </c>
      <c r="E1457" s="117" t="s">
        <v>885</v>
      </c>
      <c r="F1457" s="57"/>
      <c r="G1457" s="58"/>
      <c r="H1457" s="58"/>
      <c r="I1457" s="59"/>
      <c r="J1457" s="59"/>
      <c r="K1457" s="60"/>
      <c r="L1457" s="61"/>
      <c r="M1457" s="60"/>
      <c r="N1457" s="60"/>
      <c r="O1457" s="62"/>
      <c r="P1457" s="62"/>
      <c r="R1457" s="47"/>
      <c r="S1457" s="47"/>
      <c r="T1457" s="47"/>
      <c r="U1457" s="47"/>
      <c r="V1457" s="47"/>
      <c r="W1457" s="22" t="s">
        <v>29</v>
      </c>
    </row>
    <row r="1458" spans="1:23" hidden="1" outlineLevel="2">
      <c r="A1458" s="38">
        <v>144</v>
      </c>
      <c r="B1458" s="2" t="s">
        <v>29</v>
      </c>
      <c r="C1458" s="38">
        <v>1</v>
      </c>
      <c r="D1458" s="39" t="s">
        <v>884</v>
      </c>
      <c r="E1458" s="118" t="s">
        <v>886</v>
      </c>
      <c r="F1458" s="730"/>
      <c r="G1458" s="63"/>
      <c r="H1458" s="63"/>
      <c r="I1458" s="64"/>
      <c r="J1458" s="64"/>
      <c r="K1458" s="65"/>
      <c r="L1458" s="66"/>
      <c r="M1458" s="65"/>
      <c r="N1458" s="65"/>
      <c r="O1458" s="67"/>
      <c r="P1458" s="67"/>
      <c r="R1458" s="52">
        <v>1012</v>
      </c>
      <c r="S1458" s="52">
        <v>260</v>
      </c>
      <c r="T1458" s="52"/>
      <c r="U1458" s="52"/>
      <c r="V1458" s="52">
        <f>SUM(R1458:U1458)</f>
        <v>1272</v>
      </c>
    </row>
    <row r="1459" spans="1:23" hidden="1" outlineLevel="2">
      <c r="A1459" s="38">
        <v>144</v>
      </c>
      <c r="B1459" s="2" t="s">
        <v>29</v>
      </c>
      <c r="C1459" s="38">
        <v>1</v>
      </c>
      <c r="D1459" s="39" t="s">
        <v>884</v>
      </c>
      <c r="E1459" s="115" t="s">
        <v>887</v>
      </c>
      <c r="F1459" s="49">
        <v>50</v>
      </c>
      <c r="G1459" s="141"/>
      <c r="H1459" s="141">
        <v>0</v>
      </c>
      <c r="I1459" s="50"/>
      <c r="J1459" s="50">
        <v>0</v>
      </c>
      <c r="K1459" s="142"/>
      <c r="L1459" s="140"/>
      <c r="M1459" s="143"/>
      <c r="N1459" s="144">
        <v>0.37916666666666665</v>
      </c>
      <c r="O1459" s="3"/>
      <c r="P1459" s="3"/>
      <c r="R1459" s="52"/>
      <c r="S1459" s="52"/>
      <c r="T1459" s="52"/>
      <c r="U1459" s="52"/>
      <c r="V1459" s="52"/>
    </row>
    <row r="1460" spans="1:23" hidden="1" outlineLevel="2">
      <c r="A1460" s="38">
        <v>144</v>
      </c>
      <c r="B1460" s="2" t="s">
        <v>29</v>
      </c>
      <c r="C1460" s="38">
        <v>1</v>
      </c>
      <c r="D1460" s="39" t="s">
        <v>884</v>
      </c>
      <c r="E1460" s="115" t="s">
        <v>888</v>
      </c>
      <c r="F1460" s="49">
        <v>8</v>
      </c>
      <c r="G1460" s="141">
        <v>1.6</v>
      </c>
      <c r="H1460" s="141">
        <f>H1459+G1460</f>
        <v>1.6</v>
      </c>
      <c r="I1460" s="50">
        <v>1.7361111111111112E-2</v>
      </c>
      <c r="J1460" s="50">
        <f>J1459+I1460</f>
        <v>1.7361111111111112E-2</v>
      </c>
      <c r="K1460" s="142">
        <f t="shared" ref="K1460:K1467" si="201">M1460-N1459</f>
        <v>1.3888888888888895E-2</v>
      </c>
      <c r="L1460" s="140">
        <f t="shared" ref="L1460:L1466" si="202">N1460-M1460</f>
        <v>0</v>
      </c>
      <c r="M1460" s="143">
        <v>0.39305555555555555</v>
      </c>
      <c r="N1460" s="143">
        <v>0.39305555555555555</v>
      </c>
      <c r="O1460" s="3"/>
      <c r="P1460" s="3"/>
      <c r="R1460" s="52"/>
      <c r="S1460" s="52"/>
      <c r="T1460" s="52"/>
      <c r="U1460" s="52"/>
      <c r="V1460" s="52"/>
    </row>
    <row r="1461" spans="1:23" hidden="1" outlineLevel="2">
      <c r="A1461" s="38">
        <v>144</v>
      </c>
      <c r="B1461" s="2" t="s">
        <v>29</v>
      </c>
      <c r="C1461" s="38">
        <v>1</v>
      </c>
      <c r="D1461" s="39" t="s">
        <v>884</v>
      </c>
      <c r="E1461" s="115" t="s">
        <v>889</v>
      </c>
      <c r="F1461" s="49">
        <v>10</v>
      </c>
      <c r="G1461" s="141">
        <v>0.6</v>
      </c>
      <c r="H1461" s="141">
        <f t="shared" ref="H1461:H1467" si="203">H1460+G1461</f>
        <v>2.2000000000000002</v>
      </c>
      <c r="I1461" s="50">
        <v>1.0416666666666666E-2</v>
      </c>
      <c r="J1461" s="50">
        <f t="shared" ref="J1461:J1467" si="204">J1460+I1461</f>
        <v>2.7777777777777776E-2</v>
      </c>
      <c r="K1461" s="142">
        <f t="shared" si="201"/>
        <v>7.6388888888889173E-3</v>
      </c>
      <c r="L1461" s="140">
        <f t="shared" si="202"/>
        <v>6.9444444444438647E-4</v>
      </c>
      <c r="M1461" s="143">
        <v>0.40069444444444446</v>
      </c>
      <c r="N1461" s="143">
        <v>0.40138888888888885</v>
      </c>
      <c r="O1461" s="3"/>
      <c r="P1461" s="3"/>
      <c r="R1461" s="52"/>
      <c r="S1461" s="52"/>
      <c r="T1461" s="52"/>
      <c r="U1461" s="52"/>
      <c r="V1461" s="52"/>
    </row>
    <row r="1462" spans="1:23" hidden="1" outlineLevel="2">
      <c r="A1462" s="38">
        <v>144</v>
      </c>
      <c r="B1462" s="2" t="s">
        <v>29</v>
      </c>
      <c r="C1462" s="38">
        <v>1</v>
      </c>
      <c r="D1462" s="39" t="s">
        <v>884</v>
      </c>
      <c r="E1462" s="115" t="s">
        <v>890</v>
      </c>
      <c r="F1462" s="49">
        <v>7</v>
      </c>
      <c r="G1462" s="141">
        <v>2.4</v>
      </c>
      <c r="H1462" s="141">
        <f t="shared" si="203"/>
        <v>4.5999999999999996</v>
      </c>
      <c r="I1462" s="50">
        <v>3.125E-2</v>
      </c>
      <c r="J1462" s="50">
        <f t="shared" si="204"/>
        <v>5.9027777777777776E-2</v>
      </c>
      <c r="K1462" s="142">
        <f t="shared" si="201"/>
        <v>2.916666666666673E-2</v>
      </c>
      <c r="L1462" s="140">
        <f t="shared" si="202"/>
        <v>3.4722222222221544E-3</v>
      </c>
      <c r="M1462" s="143">
        <v>0.43055555555555558</v>
      </c>
      <c r="N1462" s="143">
        <v>0.43402777777777773</v>
      </c>
      <c r="O1462" s="3"/>
      <c r="P1462" s="3"/>
      <c r="R1462" s="52"/>
      <c r="S1462" s="52"/>
      <c r="T1462" s="52"/>
      <c r="U1462" s="52"/>
      <c r="V1462" s="52"/>
    </row>
    <row r="1463" spans="1:23" hidden="1" outlineLevel="2">
      <c r="A1463" s="38">
        <v>144</v>
      </c>
      <c r="B1463" s="2" t="s">
        <v>29</v>
      </c>
      <c r="C1463" s="38">
        <v>1</v>
      </c>
      <c r="D1463" s="39" t="s">
        <v>884</v>
      </c>
      <c r="E1463" s="115" t="s">
        <v>891</v>
      </c>
      <c r="F1463" s="49">
        <v>10</v>
      </c>
      <c r="G1463" s="141">
        <v>1.3</v>
      </c>
      <c r="H1463" s="141">
        <f t="shared" si="203"/>
        <v>5.8999999999999995</v>
      </c>
      <c r="I1463" s="50">
        <v>1.3888888888888888E-2</v>
      </c>
      <c r="J1463" s="50">
        <f t="shared" si="204"/>
        <v>7.2916666666666657E-2</v>
      </c>
      <c r="K1463" s="142">
        <f t="shared" si="201"/>
        <v>1.6666666666666718E-2</v>
      </c>
      <c r="L1463" s="140">
        <f t="shared" si="202"/>
        <v>0</v>
      </c>
      <c r="M1463" s="143">
        <v>0.45069444444444445</v>
      </c>
      <c r="N1463" s="143">
        <v>0.45069444444444445</v>
      </c>
      <c r="O1463" s="3"/>
      <c r="P1463" s="3"/>
      <c r="R1463" s="52"/>
      <c r="S1463" s="52"/>
      <c r="T1463" s="52"/>
      <c r="U1463" s="52"/>
      <c r="V1463" s="52"/>
    </row>
    <row r="1464" spans="1:23" hidden="1" outlineLevel="2">
      <c r="A1464" s="38">
        <v>144</v>
      </c>
      <c r="B1464" s="2" t="s">
        <v>29</v>
      </c>
      <c r="C1464" s="38">
        <v>1</v>
      </c>
      <c r="D1464" s="39" t="s">
        <v>884</v>
      </c>
      <c r="E1464" s="115" t="s">
        <v>892</v>
      </c>
      <c r="F1464" s="49">
        <v>27</v>
      </c>
      <c r="G1464" s="141">
        <v>1.5</v>
      </c>
      <c r="H1464" s="141">
        <f t="shared" si="203"/>
        <v>7.3999999999999995</v>
      </c>
      <c r="I1464" s="50">
        <v>1.7361111111111112E-2</v>
      </c>
      <c r="J1464" s="50">
        <f t="shared" si="204"/>
        <v>9.0277777777777762E-2</v>
      </c>
      <c r="K1464" s="142">
        <f t="shared" si="201"/>
        <v>2.0833333333333315E-2</v>
      </c>
      <c r="L1464" s="140">
        <f t="shared" si="202"/>
        <v>0</v>
      </c>
      <c r="M1464" s="143">
        <v>0.47152777777777777</v>
      </c>
      <c r="N1464" s="143">
        <v>0.47152777777777777</v>
      </c>
      <c r="O1464" s="3"/>
      <c r="P1464" s="3"/>
      <c r="R1464" s="52"/>
      <c r="S1464" s="52"/>
      <c r="T1464" s="52"/>
      <c r="U1464" s="52"/>
      <c r="V1464" s="52"/>
    </row>
    <row r="1465" spans="1:23" hidden="1" outlineLevel="2">
      <c r="A1465" s="38">
        <v>144</v>
      </c>
      <c r="B1465" s="2" t="s">
        <v>29</v>
      </c>
      <c r="C1465" s="38">
        <v>1</v>
      </c>
      <c r="D1465" s="39" t="s">
        <v>884</v>
      </c>
      <c r="E1465" s="115" t="s">
        <v>893</v>
      </c>
      <c r="F1465" s="49">
        <v>10</v>
      </c>
      <c r="G1465" s="141">
        <v>1.1000000000000001</v>
      </c>
      <c r="H1465" s="141">
        <f t="shared" si="203"/>
        <v>8.5</v>
      </c>
      <c r="I1465" s="50">
        <v>1.0416666666666666E-2</v>
      </c>
      <c r="J1465" s="50">
        <f t="shared" si="204"/>
        <v>0.10069444444444443</v>
      </c>
      <c r="K1465" s="142">
        <f t="shared" si="201"/>
        <v>1.4583333333333337E-2</v>
      </c>
      <c r="L1465" s="140">
        <f t="shared" si="202"/>
        <v>2.0833333333333259E-3</v>
      </c>
      <c r="M1465" s="143">
        <v>0.4861111111111111</v>
      </c>
      <c r="N1465" s="143">
        <v>0.48819444444444443</v>
      </c>
      <c r="O1465" s="3" t="s">
        <v>894</v>
      </c>
      <c r="P1465" s="3"/>
      <c r="R1465" s="52"/>
      <c r="S1465" s="52"/>
      <c r="T1465" s="52"/>
      <c r="U1465" s="52"/>
      <c r="V1465" s="52"/>
    </row>
    <row r="1466" spans="1:23" hidden="1" outlineLevel="2">
      <c r="A1466" s="38">
        <v>144</v>
      </c>
      <c r="B1466" s="2" t="s">
        <v>29</v>
      </c>
      <c r="C1466" s="38">
        <v>1</v>
      </c>
      <c r="D1466" s="39" t="s">
        <v>884</v>
      </c>
      <c r="E1466" s="115" t="s">
        <v>895</v>
      </c>
      <c r="F1466" s="49">
        <v>10</v>
      </c>
      <c r="G1466" s="141">
        <v>1.4</v>
      </c>
      <c r="H1466" s="141">
        <f t="shared" si="203"/>
        <v>9.9</v>
      </c>
      <c r="I1466" s="50">
        <v>1.7361111111111112E-2</v>
      </c>
      <c r="J1466" s="50">
        <f t="shared" si="204"/>
        <v>0.11805555555555555</v>
      </c>
      <c r="K1466" s="142">
        <f t="shared" si="201"/>
        <v>1.6666666666666663E-2</v>
      </c>
      <c r="L1466" s="140">
        <f t="shared" si="202"/>
        <v>0</v>
      </c>
      <c r="M1466" s="143">
        <v>0.50486111111111109</v>
      </c>
      <c r="N1466" s="143">
        <v>0.50486111111111109</v>
      </c>
      <c r="O1466" s="48"/>
      <c r="P1466" s="48"/>
      <c r="R1466" s="52"/>
      <c r="S1466" s="52"/>
      <c r="T1466" s="52"/>
      <c r="U1466" s="52"/>
      <c r="V1466" s="52"/>
    </row>
    <row r="1467" spans="1:23" hidden="1" outlineLevel="2">
      <c r="A1467" s="38">
        <v>144</v>
      </c>
      <c r="B1467" s="2" t="s">
        <v>29</v>
      </c>
      <c r="C1467" s="38">
        <v>1</v>
      </c>
      <c r="D1467" s="39" t="s">
        <v>884</v>
      </c>
      <c r="E1467" s="115" t="s">
        <v>896</v>
      </c>
      <c r="F1467" s="49">
        <v>30</v>
      </c>
      <c r="G1467" s="141">
        <v>0.4</v>
      </c>
      <c r="H1467" s="141">
        <f t="shared" si="203"/>
        <v>10.3</v>
      </c>
      <c r="I1467" s="50">
        <v>6.9444444444444441E-3</v>
      </c>
      <c r="J1467" s="50">
        <f t="shared" si="204"/>
        <v>0.125</v>
      </c>
      <c r="K1467" s="142">
        <f t="shared" si="201"/>
        <v>7.6388888888889728E-3</v>
      </c>
      <c r="L1467" s="140"/>
      <c r="M1467" s="144">
        <v>0.51250000000000007</v>
      </c>
      <c r="N1467" s="143"/>
      <c r="O1467" s="3" t="s">
        <v>611</v>
      </c>
      <c r="P1467" s="3"/>
      <c r="R1467" s="52"/>
      <c r="S1467" s="52"/>
      <c r="T1467" s="52"/>
      <c r="U1467" s="52"/>
      <c r="V1467" s="52"/>
    </row>
    <row r="1468" spans="1:23" hidden="1" outlineLevel="2">
      <c r="A1468" s="38">
        <v>144</v>
      </c>
      <c r="B1468" s="2" t="s">
        <v>29</v>
      </c>
      <c r="C1468" s="38">
        <v>1</v>
      </c>
      <c r="D1468" s="39" t="s">
        <v>884</v>
      </c>
      <c r="E1468" s="40" t="s">
        <v>1526</v>
      </c>
      <c r="F1468" s="730"/>
      <c r="G1468" s="63"/>
      <c r="H1468" s="63"/>
      <c r="I1468" s="64"/>
      <c r="J1468" s="64"/>
      <c r="K1468" s="65"/>
      <c r="L1468" s="66"/>
      <c r="M1468" s="65"/>
      <c r="N1468" s="65"/>
      <c r="O1468" s="731"/>
      <c r="P1468" s="731"/>
      <c r="R1468" s="54"/>
      <c r="S1468" s="54"/>
      <c r="T1468" s="54"/>
      <c r="U1468" s="54"/>
      <c r="V1468" s="54"/>
    </row>
    <row r="1469" spans="1:23" hidden="1" outlineLevel="1" collapsed="1">
      <c r="A1469" s="148" t="s">
        <v>897</v>
      </c>
      <c r="B1469" s="149"/>
      <c r="C1469" s="150">
        <v>1</v>
      </c>
      <c r="D1469" s="151" t="s">
        <v>884</v>
      </c>
      <c r="E1469" s="152" t="s">
        <v>2305</v>
      </c>
      <c r="F1469" s="153" t="s">
        <v>4672</v>
      </c>
      <c r="G1469" s="154">
        <f>SUBTOTAL(9,G1459:G1467)</f>
        <v>10.3</v>
      </c>
      <c r="H1469" s="169"/>
      <c r="I1469" s="156">
        <f>SUBTOTAL(9,I1457:I1468)</f>
        <v>0.125</v>
      </c>
      <c r="J1469" s="156"/>
      <c r="K1469" s="157">
        <f>SUBTOTAL(9,K1457:K1468)</f>
        <v>0.12708333333333355</v>
      </c>
      <c r="L1469" s="157">
        <f>SUBTOTAL(9,L1457:L1468)</f>
        <v>6.2499999999998668E-3</v>
      </c>
      <c r="M1469" s="157">
        <f>M1467-N1459</f>
        <v>0.13333333333333341</v>
      </c>
      <c r="N1469" s="158" t="s">
        <v>552</v>
      </c>
      <c r="O1469" s="149" t="s">
        <v>682</v>
      </c>
      <c r="P1469" s="149"/>
      <c r="R1469" s="55">
        <f>SUM(R1457:R1468)</f>
        <v>1012</v>
      </c>
      <c r="S1469" s="55">
        <f>SUM(S1457:S1468)</f>
        <v>260</v>
      </c>
      <c r="T1469" s="55">
        <f>SUM(T1457:T1468)</f>
        <v>0</v>
      </c>
      <c r="U1469" s="55">
        <f>SUM(U1457:U1468)</f>
        <v>0</v>
      </c>
      <c r="V1469" s="55">
        <f>SUM(V1457:V1468)</f>
        <v>1272</v>
      </c>
    </row>
    <row r="1470" spans="1:23" hidden="1" outlineLevel="2">
      <c r="A1470" s="38">
        <v>145</v>
      </c>
      <c r="B1470" s="2" t="s">
        <v>29</v>
      </c>
      <c r="C1470" s="38">
        <v>2</v>
      </c>
      <c r="D1470" s="39" t="s">
        <v>898</v>
      </c>
      <c r="E1470" s="40" t="s">
        <v>899</v>
      </c>
      <c r="F1470" s="69"/>
      <c r="G1470" s="58"/>
      <c r="H1470" s="58"/>
      <c r="I1470" s="59"/>
      <c r="J1470" s="59"/>
      <c r="K1470" s="60"/>
      <c r="L1470" s="61"/>
      <c r="M1470" s="60"/>
      <c r="N1470" s="60"/>
      <c r="O1470" s="62"/>
      <c r="P1470" s="62"/>
      <c r="R1470" s="47"/>
      <c r="S1470" s="47"/>
      <c r="T1470" s="47"/>
      <c r="U1470" s="47"/>
      <c r="V1470" s="47"/>
    </row>
    <row r="1471" spans="1:23" hidden="1" outlineLevel="2">
      <c r="A1471" s="38">
        <v>145</v>
      </c>
      <c r="B1471" s="2" t="s">
        <v>29</v>
      </c>
      <c r="C1471" s="38">
        <v>2</v>
      </c>
      <c r="D1471" s="39" t="s">
        <v>898</v>
      </c>
      <c r="E1471" s="115" t="s">
        <v>1625</v>
      </c>
      <c r="F1471" s="49">
        <v>30</v>
      </c>
      <c r="G1471" s="141"/>
      <c r="H1471" s="141">
        <v>0</v>
      </c>
      <c r="I1471" s="50"/>
      <c r="J1471" s="50">
        <v>0</v>
      </c>
      <c r="K1471" s="142"/>
      <c r="L1471" s="140"/>
      <c r="M1471" s="143"/>
      <c r="N1471" s="144">
        <v>0.51944444444444449</v>
      </c>
      <c r="O1471" s="3" t="s">
        <v>900</v>
      </c>
      <c r="P1471" s="3"/>
      <c r="R1471" s="52"/>
      <c r="S1471" s="52"/>
      <c r="T1471" s="52"/>
      <c r="U1471" s="52"/>
      <c r="V1471" s="52"/>
    </row>
    <row r="1472" spans="1:23" hidden="1" outlineLevel="2">
      <c r="A1472" s="38">
        <v>145</v>
      </c>
      <c r="B1472" s="2" t="s">
        <v>29</v>
      </c>
      <c r="C1472" s="38">
        <v>2</v>
      </c>
      <c r="D1472" s="39" t="s">
        <v>898</v>
      </c>
      <c r="E1472" s="115" t="s">
        <v>901</v>
      </c>
      <c r="F1472" s="49">
        <v>4</v>
      </c>
      <c r="G1472" s="141">
        <v>2</v>
      </c>
      <c r="H1472" s="141">
        <f>H1471+G1472</f>
        <v>2</v>
      </c>
      <c r="I1472" s="50">
        <v>2.0833333333333332E-2</v>
      </c>
      <c r="J1472" s="50">
        <f>J1471+I1472</f>
        <v>2.0833333333333332E-2</v>
      </c>
      <c r="K1472" s="142">
        <f>M1472-N1471</f>
        <v>2.2222222222222143E-2</v>
      </c>
      <c r="L1472" s="140">
        <f>N1472-M1472</f>
        <v>3.4722222222223209E-3</v>
      </c>
      <c r="M1472" s="143">
        <v>0.54166666666666663</v>
      </c>
      <c r="N1472" s="143">
        <v>0.54513888888888895</v>
      </c>
      <c r="O1472" s="3"/>
      <c r="P1472" s="3"/>
      <c r="R1472" s="52"/>
      <c r="S1472" s="52"/>
      <c r="T1472" s="52"/>
      <c r="U1472" s="52"/>
      <c r="V1472" s="52"/>
    </row>
    <row r="1473" spans="1:22" hidden="1" outlineLevel="2">
      <c r="A1473" s="38">
        <v>145</v>
      </c>
      <c r="B1473" s="2" t="s">
        <v>29</v>
      </c>
      <c r="C1473" s="38">
        <v>2</v>
      </c>
      <c r="D1473" s="39" t="s">
        <v>898</v>
      </c>
      <c r="E1473" s="115" t="s">
        <v>902</v>
      </c>
      <c r="F1473" s="49">
        <v>11</v>
      </c>
      <c r="G1473" s="141">
        <v>0.6</v>
      </c>
      <c r="H1473" s="141">
        <f>H1472+G1473</f>
        <v>2.6</v>
      </c>
      <c r="I1473" s="50">
        <v>6.9444444444444441E-3</v>
      </c>
      <c r="J1473" s="50">
        <f>J1472+I1473</f>
        <v>2.7777777777777776E-2</v>
      </c>
      <c r="K1473" s="142">
        <f>M1473-N1472</f>
        <v>6.9444444444444198E-3</v>
      </c>
      <c r="L1473" s="140">
        <f>N1473-M1473</f>
        <v>0</v>
      </c>
      <c r="M1473" s="143">
        <v>0.55208333333333337</v>
      </c>
      <c r="N1473" s="143">
        <v>0.55208333333333337</v>
      </c>
      <c r="O1473" s="3"/>
      <c r="P1473" s="3"/>
      <c r="R1473" s="52"/>
      <c r="S1473" s="52"/>
      <c r="T1473" s="52"/>
      <c r="U1473" s="52"/>
      <c r="V1473" s="52"/>
    </row>
    <row r="1474" spans="1:22" hidden="1" outlineLevel="2">
      <c r="A1474" s="38">
        <v>145</v>
      </c>
      <c r="B1474" s="2" t="s">
        <v>29</v>
      </c>
      <c r="C1474" s="38">
        <v>2</v>
      </c>
      <c r="D1474" s="39" t="s">
        <v>898</v>
      </c>
      <c r="E1474" s="115" t="s">
        <v>903</v>
      </c>
      <c r="F1474" s="49">
        <v>1</v>
      </c>
      <c r="G1474" s="141">
        <v>1.7</v>
      </c>
      <c r="H1474" s="141">
        <f>H1473+G1474</f>
        <v>4.3</v>
      </c>
      <c r="I1474" s="50">
        <v>2.0833333333333332E-2</v>
      </c>
      <c r="J1474" s="50">
        <f>J1473+I1474</f>
        <v>4.8611111111111105E-2</v>
      </c>
      <c r="K1474" s="142">
        <f>M1474-N1473</f>
        <v>1.7361111111111049E-2</v>
      </c>
      <c r="L1474" s="140">
        <f>N1474-M1474</f>
        <v>0</v>
      </c>
      <c r="M1474" s="143">
        <v>0.56944444444444442</v>
      </c>
      <c r="N1474" s="143">
        <v>0.56944444444444442</v>
      </c>
      <c r="O1474" s="3"/>
      <c r="P1474" s="3"/>
      <c r="R1474" s="52"/>
      <c r="S1474" s="52"/>
      <c r="T1474" s="52"/>
      <c r="U1474" s="52"/>
      <c r="V1474" s="52"/>
    </row>
    <row r="1475" spans="1:22" hidden="1" outlineLevel="2">
      <c r="A1475" s="38">
        <v>145</v>
      </c>
      <c r="B1475" s="2" t="s">
        <v>29</v>
      </c>
      <c r="C1475" s="38">
        <v>2</v>
      </c>
      <c r="D1475" s="39" t="s">
        <v>898</v>
      </c>
      <c r="E1475" s="115" t="s">
        <v>904</v>
      </c>
      <c r="F1475" s="49">
        <v>30</v>
      </c>
      <c r="G1475" s="141">
        <v>1.1000000000000001</v>
      </c>
      <c r="H1475" s="141">
        <f>H1474+G1475</f>
        <v>5.4</v>
      </c>
      <c r="I1475" s="50">
        <v>1.3888888888888888E-2</v>
      </c>
      <c r="J1475" s="50">
        <f>J1474+I1475</f>
        <v>6.2499999999999993E-2</v>
      </c>
      <c r="K1475" s="142">
        <f>M1475-N1474</f>
        <v>1.8055555555555602E-2</v>
      </c>
      <c r="L1475" s="140"/>
      <c r="M1475" s="144">
        <v>0.58750000000000002</v>
      </c>
      <c r="N1475" s="143"/>
      <c r="O1475" s="48" t="s">
        <v>905</v>
      </c>
      <c r="P1475" s="48"/>
      <c r="R1475" s="52"/>
      <c r="S1475" s="52"/>
      <c r="T1475" s="52"/>
      <c r="U1475" s="52"/>
      <c r="V1475" s="52"/>
    </row>
    <row r="1476" spans="1:22" hidden="1" outlineLevel="2">
      <c r="A1476" s="38">
        <v>145</v>
      </c>
      <c r="B1476" s="2" t="s">
        <v>29</v>
      </c>
      <c r="C1476" s="38">
        <v>2</v>
      </c>
      <c r="D1476" s="39" t="s">
        <v>898</v>
      </c>
      <c r="E1476" s="117" t="s">
        <v>906</v>
      </c>
      <c r="F1476" s="69"/>
      <c r="G1476" s="58"/>
      <c r="H1476" s="58"/>
      <c r="I1476" s="59"/>
      <c r="J1476" s="59"/>
      <c r="K1476" s="60"/>
      <c r="L1476" s="61"/>
      <c r="M1476" s="60"/>
      <c r="N1476" s="60"/>
      <c r="O1476" s="68"/>
      <c r="P1476" s="68"/>
      <c r="R1476" s="52">
        <v>1012</v>
      </c>
      <c r="S1476" s="52">
        <v>270</v>
      </c>
      <c r="T1476" s="52"/>
      <c r="U1476" s="52"/>
      <c r="V1476" s="52">
        <f>SUM(R1476:U1476)</f>
        <v>1282</v>
      </c>
    </row>
    <row r="1477" spans="1:22" hidden="1" outlineLevel="2">
      <c r="A1477" s="38">
        <v>145</v>
      </c>
      <c r="B1477" s="2" t="s">
        <v>29</v>
      </c>
      <c r="C1477" s="38">
        <v>2</v>
      </c>
      <c r="D1477" s="39" t="s">
        <v>898</v>
      </c>
      <c r="E1477" s="118" t="s">
        <v>907</v>
      </c>
      <c r="F1477" s="79"/>
      <c r="G1477" s="63"/>
      <c r="H1477" s="63"/>
      <c r="I1477" s="64"/>
      <c r="J1477" s="64"/>
      <c r="K1477" s="65"/>
      <c r="L1477" s="66"/>
      <c r="M1477" s="65"/>
      <c r="N1477" s="65"/>
      <c r="O1477" s="731"/>
      <c r="P1477" s="731"/>
      <c r="R1477" s="54"/>
      <c r="S1477" s="54"/>
      <c r="T1477" s="54"/>
      <c r="U1477" s="54"/>
      <c r="V1477" s="54"/>
    </row>
    <row r="1478" spans="1:22" hidden="1" outlineLevel="1" collapsed="1">
      <c r="A1478" s="148" t="s">
        <v>908</v>
      </c>
      <c r="B1478" s="149"/>
      <c r="C1478" s="150">
        <v>2</v>
      </c>
      <c r="D1478" s="151" t="s">
        <v>898</v>
      </c>
      <c r="E1478" s="152" t="s">
        <v>2305</v>
      </c>
      <c r="F1478" s="153" t="s">
        <v>1595</v>
      </c>
      <c r="G1478" s="154">
        <f>SUBTOTAL(9,G1470:G1477)</f>
        <v>5.4</v>
      </c>
      <c r="H1478" s="154"/>
      <c r="I1478" s="156">
        <f>SUBTOTAL(9,I1470:I1477)</f>
        <v>6.2499999999999993E-2</v>
      </c>
      <c r="J1478" s="156"/>
      <c r="K1478" s="157">
        <f>SUBTOTAL(9,K1470:K1477)</f>
        <v>6.4583333333333215E-2</v>
      </c>
      <c r="L1478" s="157">
        <f>SUBTOTAL(9,L1470:L1477)</f>
        <v>3.4722222222223209E-3</v>
      </c>
      <c r="M1478" s="157">
        <f>M1475-N1471</f>
        <v>6.8055555555555536E-2</v>
      </c>
      <c r="N1478" s="158" t="s">
        <v>552</v>
      </c>
      <c r="O1478" s="149" t="s">
        <v>682</v>
      </c>
      <c r="P1478" s="149"/>
      <c r="R1478" s="55">
        <f>SUM(R1470:R1477)</f>
        <v>1012</v>
      </c>
      <c r="S1478" s="55">
        <f>SUM(S1470:S1477)</f>
        <v>270</v>
      </c>
      <c r="T1478" s="55">
        <f>SUM(T1470:T1477)</f>
        <v>0</v>
      </c>
      <c r="U1478" s="55">
        <f>SUM(U1470:U1477)</f>
        <v>0</v>
      </c>
      <c r="V1478" s="55">
        <f>SUM(V1470:V1477)</f>
        <v>1282</v>
      </c>
    </row>
    <row r="1479" spans="1:22" hidden="1" outlineLevel="2">
      <c r="A1479" s="38">
        <v>146</v>
      </c>
      <c r="B1479" s="2" t="s">
        <v>29</v>
      </c>
      <c r="C1479" s="38">
        <v>3</v>
      </c>
      <c r="D1479" s="39" t="s">
        <v>909</v>
      </c>
      <c r="E1479" s="117" t="s">
        <v>910</v>
      </c>
      <c r="F1479" s="69"/>
      <c r="G1479" s="58"/>
      <c r="H1479" s="58"/>
      <c r="I1479" s="59"/>
      <c r="J1479" s="59"/>
      <c r="K1479" s="60"/>
      <c r="L1479" s="61"/>
      <c r="M1479" s="60"/>
      <c r="N1479" s="60"/>
      <c r="O1479" s="62"/>
      <c r="P1479" s="62"/>
      <c r="R1479" s="47"/>
      <c r="S1479" s="47"/>
      <c r="T1479" s="47"/>
      <c r="U1479" s="47"/>
      <c r="V1479" s="47"/>
    </row>
    <row r="1480" spans="1:22" hidden="1" outlineLevel="2">
      <c r="A1480" s="38">
        <v>146</v>
      </c>
      <c r="B1480" s="2" t="s">
        <v>29</v>
      </c>
      <c r="C1480" s="38">
        <v>3</v>
      </c>
      <c r="D1480" s="39" t="s">
        <v>909</v>
      </c>
      <c r="E1480" s="118" t="s">
        <v>911</v>
      </c>
      <c r="F1480" s="79"/>
      <c r="G1480" s="63"/>
      <c r="H1480" s="63"/>
      <c r="I1480" s="64"/>
      <c r="J1480" s="64"/>
      <c r="K1480" s="65"/>
      <c r="L1480" s="66"/>
      <c r="M1480" s="65"/>
      <c r="N1480" s="65"/>
      <c r="O1480" s="67"/>
      <c r="P1480" s="67"/>
      <c r="R1480" s="52">
        <v>1012</v>
      </c>
      <c r="S1480" s="52">
        <v>190</v>
      </c>
      <c r="T1480" s="52"/>
      <c r="U1480" s="52"/>
      <c r="V1480" s="52">
        <f>SUM(R1480:U1480)</f>
        <v>1202</v>
      </c>
    </row>
    <row r="1481" spans="1:22" hidden="1" outlineLevel="2">
      <c r="A1481" s="38">
        <v>146</v>
      </c>
      <c r="B1481" s="2" t="s">
        <v>29</v>
      </c>
      <c r="C1481" s="38">
        <v>3</v>
      </c>
      <c r="D1481" s="39" t="s">
        <v>909</v>
      </c>
      <c r="E1481" s="115" t="s">
        <v>912</v>
      </c>
      <c r="F1481" s="49">
        <v>9</v>
      </c>
      <c r="G1481" s="141"/>
      <c r="H1481" s="141">
        <v>0</v>
      </c>
      <c r="I1481" s="50"/>
      <c r="J1481" s="50">
        <v>0</v>
      </c>
      <c r="K1481" s="142"/>
      <c r="L1481" s="140"/>
      <c r="M1481" s="143"/>
      <c r="N1481" s="144">
        <v>0.35972222222222222</v>
      </c>
      <c r="O1481" s="3"/>
      <c r="P1481" s="3"/>
      <c r="R1481" s="52"/>
      <c r="S1481" s="52"/>
      <c r="T1481" s="52"/>
      <c r="U1481" s="52"/>
      <c r="V1481" s="52"/>
    </row>
    <row r="1482" spans="1:22" hidden="1" outlineLevel="2">
      <c r="A1482" s="38">
        <v>146</v>
      </c>
      <c r="B1482" s="2" t="s">
        <v>29</v>
      </c>
      <c r="C1482" s="38">
        <v>3</v>
      </c>
      <c r="D1482" s="39" t="s">
        <v>909</v>
      </c>
      <c r="E1482" s="115" t="s">
        <v>913</v>
      </c>
      <c r="F1482" s="49">
        <v>6</v>
      </c>
      <c r="G1482" s="141">
        <v>0.9</v>
      </c>
      <c r="H1482" s="141">
        <f>H1481+G1482</f>
        <v>0.9</v>
      </c>
      <c r="I1482" s="50">
        <v>1.0416666666666666E-2</v>
      </c>
      <c r="J1482" s="50">
        <f>J1481+I1482</f>
        <v>1.0416666666666666E-2</v>
      </c>
      <c r="K1482" s="142">
        <f t="shared" ref="K1482:K1489" si="205">M1482-N1481</f>
        <v>8.3333333333333592E-3</v>
      </c>
      <c r="L1482" s="140">
        <f t="shared" ref="L1482:L1488" si="206">N1482-M1482</f>
        <v>0</v>
      </c>
      <c r="M1482" s="143">
        <v>0.36805555555555558</v>
      </c>
      <c r="N1482" s="143">
        <v>0.36805555555555558</v>
      </c>
      <c r="O1482" s="3"/>
      <c r="P1482" s="3"/>
      <c r="R1482" s="52"/>
      <c r="S1482" s="52"/>
      <c r="T1482" s="52"/>
      <c r="U1482" s="52"/>
      <c r="V1482" s="52"/>
    </row>
    <row r="1483" spans="1:22" hidden="1" outlineLevel="2">
      <c r="A1483" s="38">
        <v>146</v>
      </c>
      <c r="B1483" s="2" t="s">
        <v>29</v>
      </c>
      <c r="C1483" s="38">
        <v>3</v>
      </c>
      <c r="D1483" s="39" t="s">
        <v>909</v>
      </c>
      <c r="E1483" s="115" t="s">
        <v>914</v>
      </c>
      <c r="F1483" s="49">
        <v>1</v>
      </c>
      <c r="G1483" s="141">
        <v>0.6</v>
      </c>
      <c r="H1483" s="141">
        <f t="shared" ref="H1483:H1489" si="207">H1482+G1483</f>
        <v>1.5</v>
      </c>
      <c r="I1483" s="50">
        <v>6.9444444444444441E-3</v>
      </c>
      <c r="J1483" s="50">
        <f t="shared" ref="J1483:J1489" si="208">J1482+I1483</f>
        <v>1.7361111111111112E-2</v>
      </c>
      <c r="K1483" s="142">
        <f t="shared" si="205"/>
        <v>9.0277777777778012E-3</v>
      </c>
      <c r="L1483" s="140">
        <f t="shared" si="206"/>
        <v>0</v>
      </c>
      <c r="M1483" s="143">
        <v>0.37708333333333338</v>
      </c>
      <c r="N1483" s="143">
        <v>0.37708333333333338</v>
      </c>
      <c r="O1483" s="3"/>
      <c r="P1483" s="3"/>
      <c r="R1483" s="52"/>
      <c r="S1483" s="52"/>
      <c r="T1483" s="52"/>
      <c r="U1483" s="52"/>
      <c r="V1483" s="52"/>
    </row>
    <row r="1484" spans="1:22" hidden="1" outlineLevel="2">
      <c r="A1484" s="38">
        <v>146</v>
      </c>
      <c r="B1484" s="2" t="s">
        <v>29</v>
      </c>
      <c r="C1484" s="38">
        <v>3</v>
      </c>
      <c r="D1484" s="39" t="s">
        <v>909</v>
      </c>
      <c r="E1484" s="115" t="s">
        <v>915</v>
      </c>
      <c r="F1484" s="49">
        <v>1</v>
      </c>
      <c r="G1484" s="141">
        <v>0.8</v>
      </c>
      <c r="H1484" s="141">
        <f t="shared" si="207"/>
        <v>2.2999999999999998</v>
      </c>
      <c r="I1484" s="50">
        <v>1.0416666666666666E-2</v>
      </c>
      <c r="J1484" s="50">
        <f t="shared" si="208"/>
        <v>2.7777777777777776E-2</v>
      </c>
      <c r="K1484" s="142">
        <f t="shared" si="205"/>
        <v>1.041666666666663E-2</v>
      </c>
      <c r="L1484" s="140">
        <f t="shared" si="206"/>
        <v>6.9444444444444198E-3</v>
      </c>
      <c r="M1484" s="143">
        <v>0.38750000000000001</v>
      </c>
      <c r="N1484" s="143">
        <v>0.39444444444444443</v>
      </c>
      <c r="O1484" s="48" t="s">
        <v>916</v>
      </c>
      <c r="P1484" s="48"/>
      <c r="R1484" s="52"/>
      <c r="S1484" s="52"/>
      <c r="T1484" s="52"/>
      <c r="U1484" s="52"/>
      <c r="V1484" s="52"/>
    </row>
    <row r="1485" spans="1:22" hidden="1" outlineLevel="2">
      <c r="A1485" s="38">
        <v>146</v>
      </c>
      <c r="B1485" s="2" t="s">
        <v>29</v>
      </c>
      <c r="C1485" s="38">
        <v>3</v>
      </c>
      <c r="D1485" s="39" t="s">
        <v>909</v>
      </c>
      <c r="E1485" s="115" t="s">
        <v>917</v>
      </c>
      <c r="F1485" s="49">
        <v>26</v>
      </c>
      <c r="G1485" s="141">
        <v>1.4</v>
      </c>
      <c r="H1485" s="141">
        <f t="shared" si="207"/>
        <v>3.6999999999999997</v>
      </c>
      <c r="I1485" s="50">
        <v>2.0833333333333332E-2</v>
      </c>
      <c r="J1485" s="50">
        <f t="shared" si="208"/>
        <v>4.8611111111111105E-2</v>
      </c>
      <c r="K1485" s="142">
        <f t="shared" si="205"/>
        <v>2.6388888888888906E-2</v>
      </c>
      <c r="L1485" s="140">
        <f t="shared" si="206"/>
        <v>0</v>
      </c>
      <c r="M1485" s="143">
        <v>0.42083333333333334</v>
      </c>
      <c r="N1485" s="143">
        <v>0.42083333333333334</v>
      </c>
      <c r="O1485" s="48"/>
      <c r="P1485" s="48"/>
      <c r="R1485" s="52"/>
      <c r="S1485" s="52"/>
      <c r="T1485" s="52"/>
      <c r="U1485" s="52"/>
      <c r="V1485" s="52"/>
    </row>
    <row r="1486" spans="1:22" hidden="1" outlineLevel="2">
      <c r="A1486" s="38">
        <v>146</v>
      </c>
      <c r="B1486" s="2" t="s">
        <v>29</v>
      </c>
      <c r="C1486" s="38">
        <v>3</v>
      </c>
      <c r="D1486" s="39" t="s">
        <v>909</v>
      </c>
      <c r="E1486" s="115" t="s">
        <v>918</v>
      </c>
      <c r="F1486" s="49">
        <v>2</v>
      </c>
      <c r="G1486" s="141">
        <v>0.4</v>
      </c>
      <c r="H1486" s="141">
        <f t="shared" si="207"/>
        <v>4.0999999999999996</v>
      </c>
      <c r="I1486" s="50">
        <v>6.9444444444444441E-3</v>
      </c>
      <c r="J1486" s="50">
        <f t="shared" si="208"/>
        <v>5.5555555555555552E-2</v>
      </c>
      <c r="K1486" s="142">
        <f t="shared" si="205"/>
        <v>4.8611111111110938E-3</v>
      </c>
      <c r="L1486" s="140">
        <f t="shared" si="206"/>
        <v>0</v>
      </c>
      <c r="M1486" s="143">
        <v>0.42569444444444443</v>
      </c>
      <c r="N1486" s="143">
        <v>0.42569444444444443</v>
      </c>
      <c r="O1486" s="48"/>
      <c r="P1486" s="48"/>
      <c r="R1486" s="52"/>
      <c r="S1486" s="52"/>
      <c r="T1486" s="52"/>
      <c r="U1486" s="52"/>
      <c r="V1486" s="52"/>
    </row>
    <row r="1487" spans="1:22" hidden="1" outlineLevel="2">
      <c r="A1487" s="38">
        <v>146</v>
      </c>
      <c r="B1487" s="2" t="s">
        <v>29</v>
      </c>
      <c r="C1487" s="38">
        <v>3</v>
      </c>
      <c r="D1487" s="39" t="s">
        <v>909</v>
      </c>
      <c r="E1487" s="115" t="s">
        <v>919</v>
      </c>
      <c r="F1487" s="49">
        <v>1</v>
      </c>
      <c r="G1487" s="141">
        <v>1.5</v>
      </c>
      <c r="H1487" s="141">
        <f t="shared" si="207"/>
        <v>5.6</v>
      </c>
      <c r="I1487" s="50">
        <v>2.0833333333333332E-2</v>
      </c>
      <c r="J1487" s="50">
        <f t="shared" si="208"/>
        <v>7.6388888888888881E-2</v>
      </c>
      <c r="K1487" s="142">
        <f t="shared" si="205"/>
        <v>1.5277777777777835E-2</v>
      </c>
      <c r="L1487" s="140">
        <f t="shared" si="206"/>
        <v>0</v>
      </c>
      <c r="M1487" s="143">
        <v>0.44097222222222227</v>
      </c>
      <c r="N1487" s="143">
        <v>0.44097222222222227</v>
      </c>
      <c r="O1487" s="48"/>
      <c r="P1487" s="48"/>
      <c r="R1487" s="52"/>
      <c r="S1487" s="52"/>
      <c r="T1487" s="52"/>
      <c r="U1487" s="52"/>
      <c r="V1487" s="52"/>
    </row>
    <row r="1488" spans="1:22" hidden="1" outlineLevel="2">
      <c r="A1488" s="38">
        <v>146</v>
      </c>
      <c r="B1488" s="2" t="s">
        <v>29</v>
      </c>
      <c r="C1488" s="38">
        <v>3</v>
      </c>
      <c r="D1488" s="39" t="s">
        <v>909</v>
      </c>
      <c r="E1488" s="115" t="s">
        <v>920</v>
      </c>
      <c r="F1488" s="49">
        <v>4</v>
      </c>
      <c r="G1488" s="141">
        <v>1.9</v>
      </c>
      <c r="H1488" s="141">
        <f t="shared" si="207"/>
        <v>7.5</v>
      </c>
      <c r="I1488" s="50">
        <v>2.4305555555555556E-2</v>
      </c>
      <c r="J1488" s="50">
        <f t="shared" si="208"/>
        <v>0.10069444444444443</v>
      </c>
      <c r="K1488" s="142">
        <f t="shared" si="205"/>
        <v>1.8749999999999933E-2</v>
      </c>
      <c r="L1488" s="140">
        <f t="shared" si="206"/>
        <v>0</v>
      </c>
      <c r="M1488" s="143">
        <v>0.4597222222222222</v>
      </c>
      <c r="N1488" s="143">
        <v>0.4597222222222222</v>
      </c>
      <c r="O1488" s="48"/>
      <c r="P1488" s="48"/>
      <c r="R1488" s="52"/>
      <c r="S1488" s="52"/>
      <c r="T1488" s="52"/>
      <c r="U1488" s="52"/>
      <c r="V1488" s="52"/>
    </row>
    <row r="1489" spans="1:22" hidden="1" outlineLevel="2">
      <c r="A1489" s="38">
        <v>146</v>
      </c>
      <c r="B1489" s="2" t="s">
        <v>29</v>
      </c>
      <c r="C1489" s="38">
        <v>3</v>
      </c>
      <c r="D1489" s="39" t="s">
        <v>909</v>
      </c>
      <c r="E1489" s="115" t="s">
        <v>921</v>
      </c>
      <c r="F1489" s="49">
        <v>5</v>
      </c>
      <c r="G1489" s="141">
        <v>0.2</v>
      </c>
      <c r="H1489" s="141">
        <f t="shared" si="207"/>
        <v>7.7</v>
      </c>
      <c r="I1489" s="50">
        <v>3.472222222222222E-3</v>
      </c>
      <c r="J1489" s="50">
        <f t="shared" si="208"/>
        <v>0.10416666666666666</v>
      </c>
      <c r="K1489" s="142">
        <f t="shared" si="205"/>
        <v>2.7777777777777679E-3</v>
      </c>
      <c r="L1489" s="140"/>
      <c r="M1489" s="144">
        <v>0.46249999999999997</v>
      </c>
      <c r="N1489" s="143"/>
      <c r="O1489" s="3" t="s">
        <v>922</v>
      </c>
      <c r="P1489" s="3"/>
      <c r="R1489" s="52"/>
      <c r="S1489" s="52"/>
      <c r="T1489" s="52"/>
      <c r="U1489" s="52"/>
      <c r="V1489" s="52"/>
    </row>
    <row r="1490" spans="1:22" hidden="1" outlineLevel="2">
      <c r="A1490" s="38">
        <v>146</v>
      </c>
      <c r="B1490" s="2" t="s">
        <v>29</v>
      </c>
      <c r="C1490" s="38">
        <v>3</v>
      </c>
      <c r="D1490" s="39" t="s">
        <v>909</v>
      </c>
      <c r="E1490" s="40" t="s">
        <v>923</v>
      </c>
      <c r="F1490" s="79"/>
      <c r="G1490" s="63"/>
      <c r="H1490" s="63"/>
      <c r="I1490" s="64"/>
      <c r="J1490" s="64"/>
      <c r="K1490" s="65"/>
      <c r="L1490" s="66"/>
      <c r="M1490" s="65"/>
      <c r="N1490" s="65"/>
      <c r="O1490" s="731"/>
      <c r="P1490" s="731"/>
      <c r="R1490" s="54"/>
      <c r="S1490" s="54"/>
      <c r="T1490" s="54"/>
      <c r="U1490" s="54"/>
      <c r="V1490" s="54"/>
    </row>
    <row r="1491" spans="1:22" hidden="1" outlineLevel="1" collapsed="1">
      <c r="A1491" s="148" t="s">
        <v>924</v>
      </c>
      <c r="B1491" s="149"/>
      <c r="C1491" s="150">
        <v>3</v>
      </c>
      <c r="D1491" s="151" t="s">
        <v>909</v>
      </c>
      <c r="E1491" s="152" t="s">
        <v>2306</v>
      </c>
      <c r="F1491" s="153" t="s">
        <v>1596</v>
      </c>
      <c r="G1491" s="154">
        <f>SUBTOTAL(9,G1479:G1490)</f>
        <v>7.7</v>
      </c>
      <c r="H1491" s="154"/>
      <c r="I1491" s="156">
        <f>SUBTOTAL(9,I1479:I1490)</f>
        <v>0.10416666666666666</v>
      </c>
      <c r="J1491" s="156"/>
      <c r="K1491" s="157">
        <f>SUBTOTAL(9,K1479:K1490)</f>
        <v>9.5833333333333326E-2</v>
      </c>
      <c r="L1491" s="157">
        <f>SUBTOTAL(9,L1479:L1490)</f>
        <v>6.9444444444444198E-3</v>
      </c>
      <c r="M1491" s="157">
        <f>M1489-N1481</f>
        <v>0.10277777777777775</v>
      </c>
      <c r="N1491" s="158" t="s">
        <v>552</v>
      </c>
      <c r="O1491" s="149" t="s">
        <v>682</v>
      </c>
      <c r="P1491" s="149"/>
      <c r="R1491" s="55">
        <f>SUM(R1479:R1490)</f>
        <v>1012</v>
      </c>
      <c r="S1491" s="55">
        <f>SUM(S1479:S1490)</f>
        <v>190</v>
      </c>
      <c r="T1491" s="55">
        <f>SUM(T1479:T1490)</f>
        <v>0</v>
      </c>
      <c r="U1491" s="55">
        <f>SUM(U1479:U1490)</f>
        <v>0</v>
      </c>
      <c r="V1491" s="55">
        <f>SUM(V1479:V1490)</f>
        <v>1202</v>
      </c>
    </row>
    <row r="1492" spans="1:22" hidden="1" outlineLevel="2">
      <c r="A1492" s="38">
        <v>147</v>
      </c>
      <c r="B1492" s="2" t="s">
        <v>29</v>
      </c>
      <c r="C1492" s="38">
        <v>4</v>
      </c>
      <c r="D1492" s="39" t="s">
        <v>926</v>
      </c>
      <c r="E1492" s="40" t="s">
        <v>927</v>
      </c>
      <c r="F1492" s="69"/>
      <c r="G1492" s="58"/>
      <c r="H1492" s="58"/>
      <c r="I1492" s="59"/>
      <c r="J1492" s="59"/>
      <c r="K1492" s="60"/>
      <c r="L1492" s="61"/>
      <c r="M1492" s="60"/>
      <c r="N1492" s="60"/>
      <c r="O1492" s="62"/>
      <c r="P1492" s="62"/>
      <c r="R1492" s="47"/>
      <c r="S1492" s="47">
        <v>250</v>
      </c>
      <c r="T1492" s="47"/>
      <c r="U1492" s="47"/>
      <c r="V1492" s="47">
        <f>SUM(S1492:U1492)</f>
        <v>250</v>
      </c>
    </row>
    <row r="1493" spans="1:22" hidden="1" outlineLevel="2">
      <c r="A1493" s="38">
        <v>147</v>
      </c>
      <c r="B1493" s="2" t="s">
        <v>29</v>
      </c>
      <c r="C1493" s="38">
        <v>4</v>
      </c>
      <c r="D1493" s="39" t="s">
        <v>926</v>
      </c>
      <c r="E1493" s="115" t="s">
        <v>928</v>
      </c>
      <c r="F1493" s="49">
        <v>28</v>
      </c>
      <c r="G1493" s="141"/>
      <c r="H1493" s="141">
        <v>0</v>
      </c>
      <c r="I1493" s="50"/>
      <c r="J1493" s="50">
        <v>0</v>
      </c>
      <c r="K1493" s="142"/>
      <c r="L1493" s="140"/>
      <c r="M1493" s="143"/>
      <c r="N1493" s="144">
        <v>0.48402777777777778</v>
      </c>
      <c r="O1493" s="3"/>
      <c r="P1493" s="3"/>
      <c r="R1493" s="52"/>
      <c r="S1493" s="52"/>
      <c r="T1493" s="52"/>
      <c r="U1493" s="52"/>
      <c r="V1493" s="52"/>
    </row>
    <row r="1494" spans="1:22" hidden="1" outlineLevel="2">
      <c r="A1494" s="38">
        <v>147</v>
      </c>
      <c r="B1494" s="2" t="s">
        <v>29</v>
      </c>
      <c r="C1494" s="38">
        <v>4</v>
      </c>
      <c r="D1494" s="39" t="s">
        <v>926</v>
      </c>
      <c r="E1494" s="115" t="s">
        <v>929</v>
      </c>
      <c r="F1494" s="49">
        <v>241</v>
      </c>
      <c r="G1494" s="141">
        <v>2.9</v>
      </c>
      <c r="H1494" s="141">
        <f>H1493+G1494</f>
        <v>2.9</v>
      </c>
      <c r="I1494" s="50">
        <v>4.1666666666666664E-2</v>
      </c>
      <c r="J1494" s="50">
        <f>J1493+I1494</f>
        <v>4.1666666666666664E-2</v>
      </c>
      <c r="K1494" s="142">
        <f>M1494-N1493</f>
        <v>4.1666666666666685E-2</v>
      </c>
      <c r="L1494" s="140">
        <f>N1494-M1494</f>
        <v>4.1666666666666519E-3</v>
      </c>
      <c r="M1494" s="143">
        <v>0.52569444444444446</v>
      </c>
      <c r="N1494" s="143">
        <v>0.52986111111111112</v>
      </c>
      <c r="O1494" s="48" t="s">
        <v>930</v>
      </c>
      <c r="P1494" s="48"/>
      <c r="R1494" s="52"/>
      <c r="S1494" s="52"/>
      <c r="T1494" s="52"/>
      <c r="U1494" s="52"/>
      <c r="V1494" s="52"/>
    </row>
    <row r="1495" spans="1:22" hidden="1" outlineLevel="2">
      <c r="A1495" s="38">
        <v>147</v>
      </c>
      <c r="B1495" s="2" t="s">
        <v>29</v>
      </c>
      <c r="C1495" s="38">
        <v>4</v>
      </c>
      <c r="D1495" s="39" t="s">
        <v>926</v>
      </c>
      <c r="E1495" s="115" t="s">
        <v>931</v>
      </c>
      <c r="F1495" s="49">
        <v>11</v>
      </c>
      <c r="G1495" s="141">
        <v>3.6</v>
      </c>
      <c r="H1495" s="141">
        <f>H1494+G1495</f>
        <v>6.5</v>
      </c>
      <c r="I1495" s="50">
        <v>4.1666666666666664E-2</v>
      </c>
      <c r="J1495" s="50">
        <f>J1494+I1495</f>
        <v>8.3333333333333329E-2</v>
      </c>
      <c r="K1495" s="142">
        <f>M1495-N1494</f>
        <v>3.819444444444442E-2</v>
      </c>
      <c r="L1495" s="140">
        <f>N1495-M1495</f>
        <v>0</v>
      </c>
      <c r="M1495" s="143">
        <v>0.56805555555555554</v>
      </c>
      <c r="N1495" s="143">
        <v>0.56805555555555554</v>
      </c>
      <c r="O1495" s="3"/>
      <c r="P1495" s="3"/>
      <c r="R1495" s="52"/>
      <c r="S1495" s="52"/>
      <c r="T1495" s="52"/>
      <c r="U1495" s="52"/>
      <c r="V1495" s="52"/>
    </row>
    <row r="1496" spans="1:22" hidden="1" outlineLevel="2">
      <c r="A1496" s="38">
        <v>147</v>
      </c>
      <c r="B1496" s="2" t="s">
        <v>29</v>
      </c>
      <c r="C1496" s="38">
        <v>4</v>
      </c>
      <c r="D1496" s="39" t="s">
        <v>926</v>
      </c>
      <c r="E1496" s="115" t="s">
        <v>932</v>
      </c>
      <c r="F1496" s="49">
        <v>14</v>
      </c>
      <c r="G1496" s="141">
        <v>0.8</v>
      </c>
      <c r="H1496" s="141">
        <f>H1495+G1496</f>
        <v>7.3</v>
      </c>
      <c r="I1496" s="50">
        <v>1.0416666666666666E-2</v>
      </c>
      <c r="J1496" s="50">
        <f>J1495+I1496</f>
        <v>9.375E-2</v>
      </c>
      <c r="K1496" s="142">
        <f>M1496-N1495</f>
        <v>9.7222222222222987E-3</v>
      </c>
      <c r="L1496" s="140">
        <f>N1496-M1496</f>
        <v>0</v>
      </c>
      <c r="M1496" s="143">
        <v>0.57777777777777783</v>
      </c>
      <c r="N1496" s="143">
        <v>0.57777777777777783</v>
      </c>
      <c r="O1496" s="3"/>
      <c r="P1496" s="3"/>
      <c r="R1496" s="52"/>
      <c r="S1496" s="52"/>
      <c r="T1496" s="52"/>
      <c r="U1496" s="52"/>
      <c r="V1496" s="52"/>
    </row>
    <row r="1497" spans="1:22" hidden="1" outlineLevel="2">
      <c r="A1497" s="38">
        <v>147</v>
      </c>
      <c r="B1497" s="2" t="s">
        <v>29</v>
      </c>
      <c r="C1497" s="38">
        <v>4</v>
      </c>
      <c r="D1497" s="39" t="s">
        <v>926</v>
      </c>
      <c r="E1497" s="115" t="s">
        <v>933</v>
      </c>
      <c r="F1497" s="49">
        <v>17</v>
      </c>
      <c r="G1497" s="141">
        <v>2.4</v>
      </c>
      <c r="H1497" s="141">
        <f>H1496+G1497</f>
        <v>9.6999999999999993</v>
      </c>
      <c r="I1497" s="50">
        <v>2.7777777777777776E-2</v>
      </c>
      <c r="J1497" s="50">
        <f>J1496+I1497</f>
        <v>0.12152777777777778</v>
      </c>
      <c r="K1497" s="142">
        <f>M1497-N1496</f>
        <v>2.3611111111111027E-2</v>
      </c>
      <c r="L1497" s="140">
        <f>N1497-M1497</f>
        <v>0</v>
      </c>
      <c r="M1497" s="143">
        <v>0.60138888888888886</v>
      </c>
      <c r="N1497" s="143">
        <v>0.60138888888888886</v>
      </c>
      <c r="O1497" s="3"/>
      <c r="P1497" s="3"/>
      <c r="R1497" s="52"/>
      <c r="S1497" s="52"/>
      <c r="T1497" s="52"/>
      <c r="U1497" s="52"/>
      <c r="V1497" s="52"/>
    </row>
    <row r="1498" spans="1:22" hidden="1" outlineLevel="2">
      <c r="A1498" s="38">
        <v>147</v>
      </c>
      <c r="B1498" s="2" t="s">
        <v>29</v>
      </c>
      <c r="C1498" s="38">
        <v>4</v>
      </c>
      <c r="D1498" s="39" t="s">
        <v>926</v>
      </c>
      <c r="E1498" s="115" t="s">
        <v>934</v>
      </c>
      <c r="F1498" s="49">
        <v>15</v>
      </c>
      <c r="G1498" s="141">
        <v>1</v>
      </c>
      <c r="H1498" s="141">
        <f>H1497+G1498</f>
        <v>10.7</v>
      </c>
      <c r="I1498" s="50">
        <v>1.0416666666666666E-2</v>
      </c>
      <c r="J1498" s="50">
        <f>J1497+I1498</f>
        <v>0.13194444444444445</v>
      </c>
      <c r="K1498" s="142">
        <f>M1498-N1497</f>
        <v>1.2499999999999956E-2</v>
      </c>
      <c r="L1498" s="140"/>
      <c r="M1498" s="144">
        <v>0.61388888888888882</v>
      </c>
      <c r="N1498" s="143"/>
      <c r="O1498" s="48"/>
      <c r="P1498" s="48"/>
      <c r="R1498" s="52"/>
      <c r="S1498" s="52"/>
      <c r="T1498" s="52"/>
      <c r="U1498" s="52"/>
      <c r="V1498" s="52"/>
    </row>
    <row r="1499" spans="1:22" hidden="1" outlineLevel="2">
      <c r="A1499" s="38">
        <v>147</v>
      </c>
      <c r="B1499" s="2" t="s">
        <v>29</v>
      </c>
      <c r="C1499" s="38">
        <v>4</v>
      </c>
      <c r="D1499" s="39" t="s">
        <v>926</v>
      </c>
      <c r="E1499" s="117" t="s">
        <v>935</v>
      </c>
      <c r="F1499" s="69"/>
      <c r="G1499" s="58"/>
      <c r="H1499" s="58"/>
      <c r="I1499" s="59"/>
      <c r="J1499" s="59"/>
      <c r="K1499" s="60"/>
      <c r="L1499" s="61"/>
      <c r="M1499" s="60"/>
      <c r="N1499" s="60"/>
      <c r="O1499" s="68"/>
      <c r="P1499" s="68"/>
      <c r="R1499" s="52">
        <v>724</v>
      </c>
      <c r="S1499" s="52">
        <v>250</v>
      </c>
      <c r="T1499" s="52"/>
      <c r="U1499" s="52"/>
      <c r="V1499" s="52">
        <f>SUM(R1499:U1499)</f>
        <v>974</v>
      </c>
    </row>
    <row r="1500" spans="1:22" hidden="1" outlineLevel="2">
      <c r="A1500" s="38">
        <v>147</v>
      </c>
      <c r="B1500" s="2" t="s">
        <v>29</v>
      </c>
      <c r="C1500" s="38">
        <v>4</v>
      </c>
      <c r="D1500" s="39" t="s">
        <v>926</v>
      </c>
      <c r="E1500" s="118" t="s">
        <v>936</v>
      </c>
      <c r="F1500" s="79"/>
      <c r="G1500" s="63"/>
      <c r="H1500" s="63"/>
      <c r="I1500" s="64"/>
      <c r="J1500" s="64"/>
      <c r="K1500" s="65"/>
      <c r="L1500" s="66"/>
      <c r="M1500" s="65"/>
      <c r="N1500" s="65"/>
      <c r="O1500" s="731"/>
      <c r="P1500" s="731"/>
      <c r="R1500" s="54"/>
      <c r="S1500" s="54"/>
      <c r="T1500" s="54"/>
      <c r="U1500" s="54"/>
      <c r="V1500" s="54"/>
    </row>
    <row r="1501" spans="1:22" hidden="1" outlineLevel="1" collapsed="1">
      <c r="A1501" s="148" t="s">
        <v>937</v>
      </c>
      <c r="B1501" s="149"/>
      <c r="C1501" s="150">
        <v>4</v>
      </c>
      <c r="D1501" s="151" t="s">
        <v>926</v>
      </c>
      <c r="E1501" s="152" t="s">
        <v>2306</v>
      </c>
      <c r="F1501" s="153" t="s">
        <v>2307</v>
      </c>
      <c r="G1501" s="154">
        <f>SUBTOTAL(9,G1492:G1500)</f>
        <v>10.7</v>
      </c>
      <c r="H1501" s="154"/>
      <c r="I1501" s="156">
        <f>SUBTOTAL(9,I1492:I1500)</f>
        <v>0.13194444444444445</v>
      </c>
      <c r="J1501" s="156"/>
      <c r="K1501" s="157">
        <f>SUBTOTAL(9,K1492:K1500)</f>
        <v>0.12569444444444439</v>
      </c>
      <c r="L1501" s="157">
        <f>SUBTOTAL(9,L1492:L1500)</f>
        <v>4.1666666666666519E-3</v>
      </c>
      <c r="M1501" s="157">
        <f>M1498-N1493</f>
        <v>0.12986111111111104</v>
      </c>
      <c r="N1501" s="158" t="s">
        <v>552</v>
      </c>
      <c r="O1501" s="149" t="s">
        <v>682</v>
      </c>
      <c r="P1501" s="149"/>
      <c r="R1501" s="55">
        <f>SUM(R1492:R1500)</f>
        <v>724</v>
      </c>
      <c r="S1501" s="55">
        <f>SUM(S1492:S1500)</f>
        <v>500</v>
      </c>
      <c r="T1501" s="55">
        <f>SUM(T1492:T1500)</f>
        <v>0</v>
      </c>
      <c r="U1501" s="55">
        <f>SUM(U1492:U1500)</f>
        <v>0</v>
      </c>
      <c r="V1501" s="55">
        <f>SUM(V1492:V1500)</f>
        <v>1224</v>
      </c>
    </row>
    <row r="1502" spans="1:22" hidden="1" outlineLevel="2">
      <c r="A1502" s="38">
        <v>148</v>
      </c>
      <c r="B1502" s="2" t="s">
        <v>29</v>
      </c>
      <c r="C1502" s="38">
        <v>5</v>
      </c>
      <c r="D1502" s="39" t="s">
        <v>938</v>
      </c>
      <c r="E1502" s="117" t="s">
        <v>939</v>
      </c>
      <c r="F1502" s="69"/>
      <c r="G1502" s="58"/>
      <c r="H1502" s="58"/>
      <c r="I1502" s="59"/>
      <c r="J1502" s="59"/>
      <c r="K1502" s="60"/>
      <c r="L1502" s="61"/>
      <c r="M1502" s="60"/>
      <c r="N1502" s="60"/>
      <c r="O1502" s="62"/>
      <c r="P1502" s="62"/>
      <c r="R1502" s="47"/>
      <c r="S1502" s="47"/>
      <c r="T1502" s="47"/>
      <c r="U1502" s="47"/>
      <c r="V1502" s="47"/>
    </row>
    <row r="1503" spans="1:22" hidden="1" outlineLevel="2">
      <c r="A1503" s="38">
        <v>148</v>
      </c>
      <c r="B1503" s="2" t="s">
        <v>29</v>
      </c>
      <c r="C1503" s="38">
        <v>5</v>
      </c>
      <c r="D1503" s="39" t="s">
        <v>938</v>
      </c>
      <c r="E1503" s="118" t="s">
        <v>940</v>
      </c>
      <c r="F1503" s="79"/>
      <c r="G1503" s="63"/>
      <c r="H1503" s="63"/>
      <c r="I1503" s="64"/>
      <c r="J1503" s="64"/>
      <c r="K1503" s="65"/>
      <c r="L1503" s="66"/>
      <c r="M1503" s="65"/>
      <c r="N1503" s="65"/>
      <c r="O1503" s="67"/>
      <c r="P1503" s="67"/>
      <c r="R1503" s="52">
        <v>753</v>
      </c>
      <c r="S1503" s="52"/>
      <c r="T1503" s="52"/>
      <c r="U1503" s="52"/>
      <c r="V1503" s="52">
        <f>SUM(R1503:U1503)</f>
        <v>753</v>
      </c>
    </row>
    <row r="1504" spans="1:22" hidden="1" outlineLevel="2">
      <c r="A1504" s="38">
        <v>148</v>
      </c>
      <c r="B1504" s="2" t="s">
        <v>29</v>
      </c>
      <c r="C1504" s="38">
        <v>5</v>
      </c>
      <c r="D1504" s="39" t="s">
        <v>938</v>
      </c>
      <c r="E1504" s="115" t="s">
        <v>1626</v>
      </c>
      <c r="F1504" s="49">
        <v>10</v>
      </c>
      <c r="G1504" s="141"/>
      <c r="H1504" s="141">
        <v>0</v>
      </c>
      <c r="I1504" s="50"/>
      <c r="J1504" s="50">
        <v>0</v>
      </c>
      <c r="K1504" s="142"/>
      <c r="L1504" s="140"/>
      <c r="M1504" s="143"/>
      <c r="N1504" s="144">
        <v>0.375</v>
      </c>
      <c r="O1504" s="3"/>
      <c r="P1504" s="3"/>
      <c r="R1504" s="52"/>
      <c r="S1504" s="52"/>
      <c r="T1504" s="52"/>
      <c r="U1504" s="52"/>
      <c r="V1504" s="52"/>
    </row>
    <row r="1505" spans="1:22" hidden="1" outlineLevel="2">
      <c r="A1505" s="38">
        <v>148</v>
      </c>
      <c r="B1505" s="2" t="s">
        <v>29</v>
      </c>
      <c r="C1505" s="38">
        <v>5</v>
      </c>
      <c r="D1505" s="39" t="s">
        <v>938</v>
      </c>
      <c r="E1505" s="115" t="s">
        <v>941</v>
      </c>
      <c r="F1505" s="49">
        <v>6</v>
      </c>
      <c r="G1505" s="141">
        <v>1.3</v>
      </c>
      <c r="H1505" s="141">
        <f>H1504+G1505</f>
        <v>1.3</v>
      </c>
      <c r="I1505" s="50">
        <v>1.3888888888888888E-2</v>
      </c>
      <c r="J1505" s="50">
        <f>J1504+I1505</f>
        <v>1.3888888888888888E-2</v>
      </c>
      <c r="K1505" s="142">
        <f>M1505-N1504</f>
        <v>1.2500000000000011E-2</v>
      </c>
      <c r="L1505" s="140">
        <f>N1505-M1505</f>
        <v>1.388888888888884E-3</v>
      </c>
      <c r="M1505" s="143">
        <v>0.38750000000000001</v>
      </c>
      <c r="N1505" s="143">
        <v>0.3888888888888889</v>
      </c>
      <c r="O1505" s="3"/>
      <c r="P1505" s="3"/>
      <c r="R1505" s="52"/>
      <c r="S1505" s="52"/>
      <c r="T1505" s="52"/>
      <c r="U1505" s="52"/>
      <c r="V1505" s="52"/>
    </row>
    <row r="1506" spans="1:22" hidden="1" outlineLevel="2">
      <c r="A1506" s="38">
        <v>148</v>
      </c>
      <c r="B1506" s="2" t="s">
        <v>29</v>
      </c>
      <c r="C1506" s="38">
        <v>5</v>
      </c>
      <c r="D1506" s="39" t="s">
        <v>938</v>
      </c>
      <c r="E1506" s="115" t="s">
        <v>942</v>
      </c>
      <c r="F1506" s="49">
        <v>6</v>
      </c>
      <c r="G1506" s="141">
        <v>2.2999999999999998</v>
      </c>
      <c r="H1506" s="141">
        <f>H1505+G1506</f>
        <v>3.5999999999999996</v>
      </c>
      <c r="I1506" s="50">
        <v>2.7777777777777776E-2</v>
      </c>
      <c r="J1506" s="50">
        <f>J1505+I1506</f>
        <v>4.1666666666666664E-2</v>
      </c>
      <c r="K1506" s="142">
        <f>M1506-N1505</f>
        <v>2.083333333333337E-2</v>
      </c>
      <c r="L1506" s="140">
        <f>N1506-M1506</f>
        <v>1.2499999999999956E-2</v>
      </c>
      <c r="M1506" s="143">
        <v>0.40972222222222227</v>
      </c>
      <c r="N1506" s="143">
        <v>0.42222222222222222</v>
      </c>
      <c r="O1506" s="48" t="s">
        <v>943</v>
      </c>
      <c r="P1506" s="48"/>
      <c r="R1506" s="52"/>
      <c r="S1506" s="52"/>
      <c r="T1506" s="52"/>
      <c r="U1506" s="52"/>
      <c r="V1506" s="52"/>
    </row>
    <row r="1507" spans="1:22" hidden="1" outlineLevel="2">
      <c r="A1507" s="38">
        <v>148</v>
      </c>
      <c r="B1507" s="2" t="s">
        <v>29</v>
      </c>
      <c r="C1507" s="38">
        <v>5</v>
      </c>
      <c r="D1507" s="39" t="s">
        <v>938</v>
      </c>
      <c r="E1507" s="115" t="s">
        <v>944</v>
      </c>
      <c r="F1507" s="49">
        <v>6</v>
      </c>
      <c r="G1507" s="141">
        <v>2.9</v>
      </c>
      <c r="H1507" s="141">
        <f>H1506+G1507</f>
        <v>6.5</v>
      </c>
      <c r="I1507" s="50">
        <v>3.4722222222222224E-2</v>
      </c>
      <c r="J1507" s="50">
        <f>J1506+I1507</f>
        <v>7.6388888888888895E-2</v>
      </c>
      <c r="K1507" s="142">
        <f>M1507-N1506</f>
        <v>3.125E-2</v>
      </c>
      <c r="L1507" s="140">
        <f>N1507-M1507</f>
        <v>0</v>
      </c>
      <c r="M1507" s="143">
        <v>0.45347222222222222</v>
      </c>
      <c r="N1507" s="143">
        <v>0.45347222222222222</v>
      </c>
      <c r="O1507" s="3"/>
      <c r="P1507" s="3"/>
      <c r="R1507" s="52"/>
      <c r="S1507" s="52"/>
      <c r="T1507" s="52"/>
      <c r="U1507" s="52"/>
      <c r="V1507" s="52"/>
    </row>
    <row r="1508" spans="1:22" hidden="1" outlineLevel="2">
      <c r="A1508" s="38">
        <v>148</v>
      </c>
      <c r="B1508" s="2" t="s">
        <v>29</v>
      </c>
      <c r="C1508" s="38">
        <v>5</v>
      </c>
      <c r="D1508" s="39" t="s">
        <v>938</v>
      </c>
      <c r="E1508" s="115" t="s">
        <v>945</v>
      </c>
      <c r="F1508" s="49">
        <v>5</v>
      </c>
      <c r="G1508" s="141">
        <v>1</v>
      </c>
      <c r="H1508" s="141">
        <f>H1507+G1508</f>
        <v>7.5</v>
      </c>
      <c r="I1508" s="50">
        <v>1.0416666666666666E-2</v>
      </c>
      <c r="J1508" s="50">
        <f>J1507+I1508</f>
        <v>8.6805555555555566E-2</v>
      </c>
      <c r="K1508" s="142">
        <f>M1508-N1507</f>
        <v>1.1805555555555514E-2</v>
      </c>
      <c r="L1508" s="140"/>
      <c r="M1508" s="144">
        <v>0.46527777777777773</v>
      </c>
      <c r="N1508" s="143"/>
      <c r="O1508" s="3"/>
      <c r="P1508" s="3"/>
      <c r="R1508" s="52"/>
      <c r="S1508" s="52"/>
      <c r="T1508" s="52"/>
      <c r="U1508" s="52"/>
      <c r="V1508" s="52"/>
    </row>
    <row r="1509" spans="1:22" hidden="1" outlineLevel="2">
      <c r="A1509" s="38">
        <v>148</v>
      </c>
      <c r="B1509" s="2" t="s">
        <v>29</v>
      </c>
      <c r="C1509" s="38">
        <v>5</v>
      </c>
      <c r="D1509" s="39" t="s">
        <v>938</v>
      </c>
      <c r="E1509" s="733" t="s">
        <v>946</v>
      </c>
      <c r="F1509" s="69"/>
      <c r="G1509" s="58"/>
      <c r="H1509" s="58"/>
      <c r="I1509" s="59"/>
      <c r="J1509" s="59"/>
      <c r="K1509" s="60"/>
      <c r="L1509" s="61"/>
      <c r="M1509" s="60"/>
      <c r="N1509" s="60"/>
      <c r="O1509" s="68"/>
      <c r="P1509" s="68"/>
      <c r="R1509" s="52"/>
      <c r="S1509" s="52"/>
      <c r="T1509" s="52"/>
      <c r="U1509" s="52"/>
      <c r="V1509" s="52">
        <f>SUM(R1509:U1509)</f>
        <v>0</v>
      </c>
    </row>
    <row r="1510" spans="1:22" hidden="1" outlineLevel="1" collapsed="1">
      <c r="A1510" s="148" t="s">
        <v>947</v>
      </c>
      <c r="B1510" s="149"/>
      <c r="C1510" s="150">
        <v>5</v>
      </c>
      <c r="D1510" s="151" t="s">
        <v>938</v>
      </c>
      <c r="E1510" s="152" t="s">
        <v>2308</v>
      </c>
      <c r="F1510" s="153" t="s">
        <v>1597</v>
      </c>
      <c r="G1510" s="154">
        <f>SUBTOTAL(9,G1502:G1509)</f>
        <v>7.5</v>
      </c>
      <c r="H1510" s="154"/>
      <c r="I1510" s="156">
        <f>SUBTOTAL(9,I1502:I1509)</f>
        <v>8.6805555555555566E-2</v>
      </c>
      <c r="J1510" s="156"/>
      <c r="K1510" s="157">
        <f>SUBTOTAL(9,K1502:K1509)</f>
        <v>7.6388888888888895E-2</v>
      </c>
      <c r="L1510" s="157">
        <f>SUBTOTAL(9,L1502:L1509)</f>
        <v>1.388888888888884E-2</v>
      </c>
      <c r="M1510" s="157">
        <f>M1508-N1504</f>
        <v>9.0277777777777735E-2</v>
      </c>
      <c r="N1510" s="158" t="s">
        <v>552</v>
      </c>
      <c r="O1510" s="149" t="s">
        <v>682</v>
      </c>
      <c r="P1510" s="149"/>
      <c r="R1510" s="55">
        <f>SUM(R1502:R1509)</f>
        <v>753</v>
      </c>
      <c r="S1510" s="55">
        <f>SUM(S1502:S1509)</f>
        <v>0</v>
      </c>
      <c r="T1510" s="55">
        <f>SUM(T1502:T1509)</f>
        <v>0</v>
      </c>
      <c r="U1510" s="55">
        <f>SUM(U1502:U1509)</f>
        <v>0</v>
      </c>
      <c r="V1510" s="55">
        <f>SUM(V1502:V1509)</f>
        <v>753</v>
      </c>
    </row>
    <row r="1511" spans="1:22" hidden="1" outlineLevel="2">
      <c r="A1511" s="38">
        <v>149</v>
      </c>
      <c r="B1511" s="2" t="s">
        <v>29</v>
      </c>
      <c r="C1511" s="38">
        <v>6</v>
      </c>
      <c r="D1511" s="39" t="s">
        <v>948</v>
      </c>
      <c r="E1511" s="40" t="s">
        <v>1527</v>
      </c>
      <c r="F1511" s="69"/>
      <c r="G1511" s="58"/>
      <c r="H1511" s="58"/>
      <c r="I1511" s="59"/>
      <c r="J1511" s="59"/>
      <c r="K1511" s="60"/>
      <c r="L1511" s="61"/>
      <c r="M1511" s="60"/>
      <c r="N1511" s="60"/>
      <c r="O1511" s="62"/>
      <c r="P1511" s="62"/>
      <c r="R1511" s="47"/>
      <c r="S1511" s="47"/>
      <c r="T1511" s="47"/>
      <c r="U1511" s="47"/>
      <c r="V1511" s="47"/>
    </row>
    <row r="1512" spans="1:22" hidden="1" outlineLevel="2">
      <c r="A1512" s="38">
        <v>149</v>
      </c>
      <c r="B1512" s="2" t="s">
        <v>29</v>
      </c>
      <c r="C1512" s="38">
        <v>6</v>
      </c>
      <c r="D1512" s="39" t="s">
        <v>948</v>
      </c>
      <c r="E1512" s="115" t="s">
        <v>949</v>
      </c>
      <c r="F1512" s="49">
        <v>5</v>
      </c>
      <c r="G1512" s="141"/>
      <c r="H1512" s="141">
        <v>0</v>
      </c>
      <c r="I1512" s="50"/>
      <c r="J1512" s="50">
        <v>0</v>
      </c>
      <c r="K1512" s="142"/>
      <c r="L1512" s="140"/>
      <c r="M1512" s="143"/>
      <c r="N1512" s="144">
        <v>0.46527777777777773</v>
      </c>
      <c r="O1512" s="3"/>
      <c r="P1512" s="3"/>
      <c r="R1512" s="52"/>
      <c r="S1512" s="52"/>
      <c r="T1512" s="52"/>
      <c r="U1512" s="52"/>
      <c r="V1512" s="52"/>
    </row>
    <row r="1513" spans="1:22" hidden="1" outlineLevel="2">
      <c r="A1513" s="38">
        <v>149</v>
      </c>
      <c r="B1513" s="2" t="s">
        <v>29</v>
      </c>
      <c r="C1513" s="38">
        <v>6</v>
      </c>
      <c r="D1513" s="39" t="s">
        <v>948</v>
      </c>
      <c r="E1513" s="115" t="s">
        <v>950</v>
      </c>
      <c r="F1513" s="49">
        <v>4</v>
      </c>
      <c r="G1513" s="141">
        <v>0.4</v>
      </c>
      <c r="H1513" s="141">
        <f t="shared" ref="H1513:H1518" si="209">H1512+G1513</f>
        <v>0.4</v>
      </c>
      <c r="I1513" s="50">
        <v>6.9444444444444441E-3</v>
      </c>
      <c r="J1513" s="50">
        <f t="shared" ref="J1513:J1518" si="210">J1512+I1513</f>
        <v>6.9444444444444441E-3</v>
      </c>
      <c r="K1513" s="142">
        <f t="shared" ref="K1513:K1518" si="211">M1513-N1512</f>
        <v>5.5555555555556468E-3</v>
      </c>
      <c r="L1513" s="140">
        <f>N1513-M1513</f>
        <v>0</v>
      </c>
      <c r="M1513" s="143">
        <v>0.47083333333333338</v>
      </c>
      <c r="N1513" s="143">
        <v>0.47083333333333338</v>
      </c>
      <c r="O1513" s="3"/>
      <c r="P1513" s="3"/>
      <c r="R1513" s="52"/>
      <c r="S1513" s="52"/>
      <c r="T1513" s="52"/>
      <c r="U1513" s="52"/>
      <c r="V1513" s="52"/>
    </row>
    <row r="1514" spans="1:22" hidden="1" outlineLevel="2">
      <c r="A1514" s="38">
        <v>149</v>
      </c>
      <c r="B1514" s="2" t="s">
        <v>29</v>
      </c>
      <c r="C1514" s="38">
        <v>6</v>
      </c>
      <c r="D1514" s="39" t="s">
        <v>948</v>
      </c>
      <c r="E1514" s="115" t="s">
        <v>951</v>
      </c>
      <c r="F1514" s="49">
        <v>5</v>
      </c>
      <c r="G1514" s="141">
        <v>1.5</v>
      </c>
      <c r="H1514" s="141">
        <f t="shared" si="209"/>
        <v>1.9</v>
      </c>
      <c r="I1514" s="50">
        <v>1.7361111111111112E-2</v>
      </c>
      <c r="J1514" s="50">
        <f t="shared" si="210"/>
        <v>2.4305555555555556E-2</v>
      </c>
      <c r="K1514" s="142">
        <f t="shared" si="211"/>
        <v>2.2222222222222199E-2</v>
      </c>
      <c r="L1514" s="140">
        <f>N1514-M1514</f>
        <v>1.1805555555555514E-2</v>
      </c>
      <c r="M1514" s="143">
        <v>0.49305555555555558</v>
      </c>
      <c r="N1514" s="143">
        <v>0.50486111111111109</v>
      </c>
      <c r="O1514" s="48" t="s">
        <v>952</v>
      </c>
      <c r="P1514" s="48"/>
      <c r="R1514" s="52"/>
      <c r="S1514" s="52"/>
      <c r="T1514" s="52"/>
      <c r="U1514" s="52"/>
      <c r="V1514" s="52"/>
    </row>
    <row r="1515" spans="1:22" hidden="1" outlineLevel="2">
      <c r="A1515" s="38">
        <v>149</v>
      </c>
      <c r="B1515" s="2" t="s">
        <v>29</v>
      </c>
      <c r="C1515" s="38">
        <v>6</v>
      </c>
      <c r="D1515" s="39" t="s">
        <v>948</v>
      </c>
      <c r="E1515" s="115" t="s">
        <v>953</v>
      </c>
      <c r="F1515" s="49">
        <v>6</v>
      </c>
      <c r="G1515" s="141">
        <v>1.6</v>
      </c>
      <c r="H1515" s="141">
        <f t="shared" si="209"/>
        <v>3.5</v>
      </c>
      <c r="I1515" s="50">
        <v>1.7361111111111112E-2</v>
      </c>
      <c r="J1515" s="50">
        <f t="shared" si="210"/>
        <v>4.1666666666666671E-2</v>
      </c>
      <c r="K1515" s="142">
        <f t="shared" si="211"/>
        <v>1.9444444444444486E-2</v>
      </c>
      <c r="L1515" s="140">
        <f>N1515-M1515</f>
        <v>0</v>
      </c>
      <c r="M1515" s="143">
        <v>0.52430555555555558</v>
      </c>
      <c r="N1515" s="143">
        <v>0.52430555555555558</v>
      </c>
      <c r="O1515" s="3"/>
      <c r="P1515" s="3"/>
      <c r="R1515" s="52"/>
      <c r="S1515" s="52"/>
      <c r="T1515" s="52"/>
      <c r="U1515" s="52"/>
      <c r="V1515" s="52"/>
    </row>
    <row r="1516" spans="1:22" hidden="1" outlineLevel="2">
      <c r="A1516" s="38">
        <v>149</v>
      </c>
      <c r="B1516" s="2" t="s">
        <v>29</v>
      </c>
      <c r="C1516" s="38">
        <v>6</v>
      </c>
      <c r="D1516" s="39" t="s">
        <v>948</v>
      </c>
      <c r="E1516" s="115" t="s">
        <v>954</v>
      </c>
      <c r="F1516" s="49">
        <v>11</v>
      </c>
      <c r="G1516" s="141">
        <v>5.2</v>
      </c>
      <c r="H1516" s="141">
        <f t="shared" si="209"/>
        <v>8.6999999999999993</v>
      </c>
      <c r="I1516" s="50">
        <v>5.9027777777777783E-2</v>
      </c>
      <c r="J1516" s="50">
        <f t="shared" si="210"/>
        <v>0.10069444444444445</v>
      </c>
      <c r="K1516" s="142">
        <f t="shared" si="211"/>
        <v>5.3472222222222254E-2</v>
      </c>
      <c r="L1516" s="140">
        <f>N1516-M1516</f>
        <v>0</v>
      </c>
      <c r="M1516" s="143">
        <v>0.57777777777777783</v>
      </c>
      <c r="N1516" s="143">
        <v>0.57777777777777783</v>
      </c>
      <c r="O1516" s="3"/>
      <c r="P1516" s="3"/>
      <c r="R1516" s="52"/>
      <c r="S1516" s="52"/>
      <c r="T1516" s="52"/>
      <c r="U1516" s="52"/>
      <c r="V1516" s="52"/>
    </row>
    <row r="1517" spans="1:22" hidden="1" outlineLevel="2">
      <c r="A1517" s="38">
        <v>149</v>
      </c>
      <c r="B1517" s="2" t="s">
        <v>29</v>
      </c>
      <c r="C1517" s="38">
        <v>6</v>
      </c>
      <c r="D1517" s="39" t="s">
        <v>948</v>
      </c>
      <c r="E1517" s="115" t="s">
        <v>3998</v>
      </c>
      <c r="F1517" s="49">
        <v>5.0999999999999996</v>
      </c>
      <c r="G1517" s="141">
        <v>1.5</v>
      </c>
      <c r="H1517" s="141">
        <f t="shared" si="209"/>
        <v>10.199999999999999</v>
      </c>
      <c r="I1517" s="50">
        <v>1.7361111111111112E-2</v>
      </c>
      <c r="J1517" s="50">
        <f t="shared" si="210"/>
        <v>0.11805555555555555</v>
      </c>
      <c r="K1517" s="142">
        <f t="shared" si="211"/>
        <v>1.8055555555555491E-2</v>
      </c>
      <c r="L1517" s="140">
        <f>N1517-M1517</f>
        <v>0</v>
      </c>
      <c r="M1517" s="143">
        <v>0.59583333333333333</v>
      </c>
      <c r="N1517" s="143">
        <v>0.59583333333333333</v>
      </c>
      <c r="O1517" s="3"/>
      <c r="P1517" s="3"/>
      <c r="R1517" s="52"/>
      <c r="S1517" s="52"/>
      <c r="T1517" s="52"/>
      <c r="U1517" s="52"/>
      <c r="V1517" s="52"/>
    </row>
    <row r="1518" spans="1:22" hidden="1" outlineLevel="2">
      <c r="A1518" s="38">
        <v>149</v>
      </c>
      <c r="B1518" s="2" t="s">
        <v>29</v>
      </c>
      <c r="C1518" s="38">
        <v>6</v>
      </c>
      <c r="D1518" s="39" t="s">
        <v>948</v>
      </c>
      <c r="E1518" s="115" t="s">
        <v>1627</v>
      </c>
      <c r="F1518" s="49">
        <v>4</v>
      </c>
      <c r="G1518" s="141">
        <v>0.6</v>
      </c>
      <c r="H1518" s="141">
        <f t="shared" si="209"/>
        <v>10.799999999999999</v>
      </c>
      <c r="I1518" s="50">
        <v>6.9444444444444441E-3</v>
      </c>
      <c r="J1518" s="50">
        <f t="shared" si="210"/>
        <v>0.125</v>
      </c>
      <c r="K1518" s="142">
        <f t="shared" si="211"/>
        <v>9.7222222222221877E-3</v>
      </c>
      <c r="L1518" s="140"/>
      <c r="M1518" s="144">
        <v>0.60555555555555551</v>
      </c>
      <c r="N1518" s="143"/>
      <c r="O1518" s="48"/>
      <c r="P1518" s="48"/>
      <c r="R1518" s="52"/>
      <c r="S1518" s="52"/>
      <c r="T1518" s="52"/>
      <c r="U1518" s="52"/>
      <c r="V1518" s="52"/>
    </row>
    <row r="1519" spans="1:22" hidden="1" outlineLevel="2">
      <c r="A1519" s="38">
        <v>149</v>
      </c>
      <c r="B1519" s="2" t="s">
        <v>29</v>
      </c>
      <c r="C1519" s="38">
        <v>6</v>
      </c>
      <c r="D1519" s="39" t="s">
        <v>948</v>
      </c>
      <c r="E1519" s="117" t="s">
        <v>955</v>
      </c>
      <c r="F1519" s="69"/>
      <c r="G1519" s="58"/>
      <c r="H1519" s="58"/>
      <c r="I1519" s="59"/>
      <c r="J1519" s="59"/>
      <c r="K1519" s="60"/>
      <c r="L1519" s="61"/>
      <c r="M1519" s="60"/>
      <c r="N1519" s="60"/>
      <c r="O1519" s="68"/>
      <c r="P1519" s="68"/>
      <c r="R1519" s="52">
        <v>577</v>
      </c>
      <c r="S1519" s="52">
        <v>180</v>
      </c>
      <c r="T1519" s="52"/>
      <c r="U1519" s="52"/>
      <c r="V1519" s="52">
        <f>SUM(R1519:U1519)</f>
        <v>757</v>
      </c>
    </row>
    <row r="1520" spans="1:22" hidden="1" outlineLevel="2">
      <c r="A1520" s="38">
        <v>149</v>
      </c>
      <c r="B1520" s="2" t="s">
        <v>29</v>
      </c>
      <c r="C1520" s="38">
        <v>6</v>
      </c>
      <c r="D1520" s="39" t="s">
        <v>948</v>
      </c>
      <c r="E1520" s="118" t="s">
        <v>956</v>
      </c>
      <c r="F1520" s="79"/>
      <c r="G1520" s="63"/>
      <c r="H1520" s="63"/>
      <c r="I1520" s="64"/>
      <c r="J1520" s="64"/>
      <c r="K1520" s="65"/>
      <c r="L1520" s="66"/>
      <c r="M1520" s="65"/>
      <c r="N1520" s="65"/>
      <c r="O1520" s="731"/>
      <c r="P1520" s="731"/>
      <c r="R1520" s="54"/>
      <c r="S1520" s="54"/>
      <c r="T1520" s="54"/>
      <c r="U1520" s="54"/>
      <c r="V1520" s="54"/>
    </row>
    <row r="1521" spans="1:22" hidden="1" outlineLevel="1" collapsed="1">
      <c r="A1521" s="148" t="s">
        <v>957</v>
      </c>
      <c r="B1521" s="149"/>
      <c r="C1521" s="150">
        <v>6</v>
      </c>
      <c r="D1521" s="151" t="s">
        <v>2309</v>
      </c>
      <c r="E1521" s="152" t="s">
        <v>2308</v>
      </c>
      <c r="F1521" s="153" t="s">
        <v>1598</v>
      </c>
      <c r="G1521" s="154">
        <f>SUBTOTAL(9,G1511:G1520)</f>
        <v>10.799999999999999</v>
      </c>
      <c r="H1521" s="154"/>
      <c r="I1521" s="156">
        <f>SUBTOTAL(9,I1511:I1520)</f>
        <v>0.125</v>
      </c>
      <c r="J1521" s="156"/>
      <c r="K1521" s="157">
        <f>SUBTOTAL(9,K1511:K1520)</f>
        <v>0.12847222222222227</v>
      </c>
      <c r="L1521" s="157">
        <f>SUBTOTAL(9,L1511:L1520)</f>
        <v>1.1805555555555514E-2</v>
      </c>
      <c r="M1521" s="157">
        <f>M1518-N1512</f>
        <v>0.14027777777777778</v>
      </c>
      <c r="N1521" s="158" t="s">
        <v>552</v>
      </c>
      <c r="O1521" s="149" t="s">
        <v>682</v>
      </c>
      <c r="P1521" s="149"/>
      <c r="R1521" s="55">
        <f>SUM(R1511:R1520)</f>
        <v>577</v>
      </c>
      <c r="S1521" s="55">
        <f>SUM(S1511:S1520)</f>
        <v>180</v>
      </c>
      <c r="T1521" s="55">
        <f>SUM(T1511:T1520)</f>
        <v>0</v>
      </c>
      <c r="U1521" s="55">
        <f>SUM(U1511:U1520)</f>
        <v>0</v>
      </c>
      <c r="V1521" s="55">
        <f>SUM(V1511:V1520)</f>
        <v>757</v>
      </c>
    </row>
    <row r="1522" spans="1:22" hidden="1" outlineLevel="2">
      <c r="A1522" s="38">
        <v>150</v>
      </c>
      <c r="B1522" s="2" t="s">
        <v>29</v>
      </c>
      <c r="C1522" s="38">
        <v>7</v>
      </c>
      <c r="D1522" s="39" t="s">
        <v>959</v>
      </c>
      <c r="E1522" s="117" t="s">
        <v>960</v>
      </c>
      <c r="F1522" s="69"/>
      <c r="G1522" s="58"/>
      <c r="H1522" s="58"/>
      <c r="I1522" s="59"/>
      <c r="J1522" s="59"/>
      <c r="K1522" s="60"/>
      <c r="L1522" s="61"/>
      <c r="M1522" s="60"/>
      <c r="N1522" s="60"/>
      <c r="O1522" s="62"/>
      <c r="P1522" s="62"/>
      <c r="R1522" s="47"/>
      <c r="S1522" s="47"/>
      <c r="T1522" s="47"/>
      <c r="U1522" s="47"/>
      <c r="V1522" s="47"/>
    </row>
    <row r="1523" spans="1:22" hidden="1" outlineLevel="2">
      <c r="A1523" s="38">
        <v>150</v>
      </c>
      <c r="B1523" s="2" t="s">
        <v>29</v>
      </c>
      <c r="C1523" s="38">
        <v>7</v>
      </c>
      <c r="D1523" s="39" t="s">
        <v>959</v>
      </c>
      <c r="E1523" s="118" t="s">
        <v>961</v>
      </c>
      <c r="F1523" s="79"/>
      <c r="G1523" s="63"/>
      <c r="H1523" s="63"/>
      <c r="I1523" s="64"/>
      <c r="J1523" s="64"/>
      <c r="K1523" s="65"/>
      <c r="L1523" s="66"/>
      <c r="M1523" s="65"/>
      <c r="N1523" s="65"/>
      <c r="O1523" s="67"/>
      <c r="P1523" s="67"/>
      <c r="R1523" s="52">
        <v>654</v>
      </c>
      <c r="S1523" s="52">
        <v>180</v>
      </c>
      <c r="T1523" s="52"/>
      <c r="U1523" s="52"/>
      <c r="V1523" s="52">
        <f>SUM(R1523:U1523)</f>
        <v>834</v>
      </c>
    </row>
    <row r="1524" spans="1:22" hidden="1" outlineLevel="2">
      <c r="A1524" s="38">
        <v>150</v>
      </c>
      <c r="B1524" s="2" t="s">
        <v>29</v>
      </c>
      <c r="C1524" s="38">
        <v>7</v>
      </c>
      <c r="D1524" s="39" t="s">
        <v>959</v>
      </c>
      <c r="E1524" s="115" t="s">
        <v>962</v>
      </c>
      <c r="F1524" s="49">
        <v>5</v>
      </c>
      <c r="G1524" s="141"/>
      <c r="H1524" s="141">
        <v>0</v>
      </c>
      <c r="I1524" s="50"/>
      <c r="J1524" s="50">
        <v>0</v>
      </c>
      <c r="K1524" s="142"/>
      <c r="L1524" s="140"/>
      <c r="M1524" s="143"/>
      <c r="N1524" s="144">
        <v>0.29930555555555555</v>
      </c>
      <c r="O1524" s="3"/>
      <c r="P1524" s="3"/>
      <c r="R1524" s="52"/>
      <c r="S1524" s="52"/>
      <c r="T1524" s="52"/>
      <c r="U1524" s="52"/>
      <c r="V1524" s="52"/>
    </row>
    <row r="1525" spans="1:22" hidden="1" outlineLevel="2">
      <c r="A1525" s="38">
        <v>150</v>
      </c>
      <c r="B1525" s="2" t="s">
        <v>29</v>
      </c>
      <c r="C1525" s="38">
        <v>7</v>
      </c>
      <c r="D1525" s="39" t="s">
        <v>959</v>
      </c>
      <c r="E1525" s="115" t="s">
        <v>963</v>
      </c>
      <c r="F1525" s="49">
        <v>18</v>
      </c>
      <c r="G1525" s="141">
        <v>1.3</v>
      </c>
      <c r="H1525" s="141">
        <f t="shared" ref="H1525:H1530" si="212">H1524+G1525</f>
        <v>1.3</v>
      </c>
      <c r="I1525" s="50">
        <v>1.7361111111111112E-2</v>
      </c>
      <c r="J1525" s="50">
        <f t="shared" ref="J1525:J1530" si="213">J1524+I1525</f>
        <v>1.7361111111111112E-2</v>
      </c>
      <c r="K1525" s="142">
        <f t="shared" ref="K1525:K1530" si="214">M1525-N1524</f>
        <v>1.4583333333333337E-2</v>
      </c>
      <c r="L1525" s="140">
        <f>N1525-M1525</f>
        <v>6.9444444444444198E-4</v>
      </c>
      <c r="M1525" s="143">
        <v>0.31388888888888888</v>
      </c>
      <c r="N1525" s="143">
        <v>0.31458333333333333</v>
      </c>
      <c r="O1525" s="3"/>
      <c r="P1525" s="3"/>
      <c r="R1525" s="52"/>
      <c r="S1525" s="52"/>
      <c r="T1525" s="52"/>
      <c r="U1525" s="52"/>
      <c r="V1525" s="52"/>
    </row>
    <row r="1526" spans="1:22" hidden="1" outlineLevel="2">
      <c r="A1526" s="38">
        <v>150</v>
      </c>
      <c r="B1526" s="2" t="s">
        <v>29</v>
      </c>
      <c r="C1526" s="38">
        <v>7</v>
      </c>
      <c r="D1526" s="39" t="s">
        <v>959</v>
      </c>
      <c r="E1526" s="115" t="s">
        <v>964</v>
      </c>
      <c r="F1526" s="49">
        <v>167.3</v>
      </c>
      <c r="G1526" s="141">
        <v>0.6</v>
      </c>
      <c r="H1526" s="141">
        <f t="shared" si="212"/>
        <v>1.9</v>
      </c>
      <c r="I1526" s="50">
        <v>1.0416666666666666E-2</v>
      </c>
      <c r="J1526" s="50">
        <f t="shared" si="213"/>
        <v>2.7777777777777776E-2</v>
      </c>
      <c r="K1526" s="142">
        <f t="shared" si="214"/>
        <v>1.3888888888888895E-2</v>
      </c>
      <c r="L1526" s="140">
        <f>N1526-M1526</f>
        <v>1.388888888888884E-3</v>
      </c>
      <c r="M1526" s="143">
        <v>0.32847222222222222</v>
      </c>
      <c r="N1526" s="143">
        <v>0.3298611111111111</v>
      </c>
      <c r="O1526" s="3"/>
      <c r="P1526" s="3"/>
      <c r="R1526" s="52"/>
      <c r="S1526" s="52"/>
      <c r="T1526" s="52"/>
      <c r="U1526" s="52"/>
      <c r="V1526" s="52"/>
    </row>
    <row r="1527" spans="1:22" hidden="1" outlineLevel="2">
      <c r="A1527" s="38">
        <v>150</v>
      </c>
      <c r="B1527" s="2" t="s">
        <v>29</v>
      </c>
      <c r="C1527" s="38">
        <v>7</v>
      </c>
      <c r="D1527" s="39" t="s">
        <v>959</v>
      </c>
      <c r="E1527" s="115" t="s">
        <v>965</v>
      </c>
      <c r="F1527" s="49">
        <v>181.3</v>
      </c>
      <c r="G1527" s="141">
        <v>0.9</v>
      </c>
      <c r="H1527" s="141">
        <f t="shared" si="212"/>
        <v>2.8</v>
      </c>
      <c r="I1527" s="50">
        <v>1.3888888888888888E-2</v>
      </c>
      <c r="J1527" s="50">
        <f t="shared" si="213"/>
        <v>4.1666666666666664E-2</v>
      </c>
      <c r="K1527" s="142">
        <f t="shared" si="214"/>
        <v>1.2500000000000011E-2</v>
      </c>
      <c r="L1527" s="140">
        <f>N1527-M1527</f>
        <v>6.9444444444438647E-4</v>
      </c>
      <c r="M1527" s="143">
        <v>0.34236111111111112</v>
      </c>
      <c r="N1527" s="143">
        <v>0.3430555555555555</v>
      </c>
      <c r="O1527" s="3"/>
      <c r="P1527" s="3"/>
      <c r="R1527" s="52"/>
      <c r="S1527" s="52"/>
      <c r="T1527" s="52"/>
      <c r="U1527" s="52"/>
      <c r="V1527" s="52"/>
    </row>
    <row r="1528" spans="1:22" hidden="1" outlineLevel="2">
      <c r="A1528" s="38">
        <v>150</v>
      </c>
      <c r="B1528" s="2" t="s">
        <v>29</v>
      </c>
      <c r="C1528" s="38">
        <v>7</v>
      </c>
      <c r="D1528" s="39" t="s">
        <v>959</v>
      </c>
      <c r="E1528" s="115" t="s">
        <v>966</v>
      </c>
      <c r="F1528" s="49">
        <v>180</v>
      </c>
      <c r="G1528" s="141">
        <v>0.3</v>
      </c>
      <c r="H1528" s="141">
        <f t="shared" si="212"/>
        <v>3.0999999999999996</v>
      </c>
      <c r="I1528" s="50">
        <v>3.472222222222222E-3</v>
      </c>
      <c r="J1528" s="50">
        <f t="shared" si="213"/>
        <v>4.5138888888888888E-2</v>
      </c>
      <c r="K1528" s="142">
        <f t="shared" si="214"/>
        <v>7.6388888888889173E-3</v>
      </c>
      <c r="L1528" s="140">
        <f>N1528-M1528</f>
        <v>8.3333333333333592E-3</v>
      </c>
      <c r="M1528" s="143">
        <v>0.35069444444444442</v>
      </c>
      <c r="N1528" s="143">
        <v>0.35902777777777778</v>
      </c>
      <c r="O1528" s="3" t="s">
        <v>967</v>
      </c>
      <c r="P1528" s="3"/>
      <c r="R1528" s="52"/>
      <c r="S1528" s="52"/>
      <c r="T1528" s="52"/>
      <c r="U1528" s="52"/>
      <c r="V1528" s="52"/>
    </row>
    <row r="1529" spans="1:22" hidden="1" outlineLevel="2">
      <c r="A1529" s="38">
        <v>150</v>
      </c>
      <c r="B1529" s="2" t="s">
        <v>29</v>
      </c>
      <c r="C1529" s="38">
        <v>7</v>
      </c>
      <c r="D1529" s="39" t="s">
        <v>959</v>
      </c>
      <c r="E1529" s="115" t="s">
        <v>968</v>
      </c>
      <c r="F1529" s="49">
        <v>19</v>
      </c>
      <c r="G1529" s="141">
        <v>2</v>
      </c>
      <c r="H1529" s="141">
        <f t="shared" si="212"/>
        <v>5.0999999999999996</v>
      </c>
      <c r="I1529" s="50">
        <v>3.4722222222222224E-2</v>
      </c>
      <c r="J1529" s="50">
        <f t="shared" si="213"/>
        <v>7.9861111111111105E-2</v>
      </c>
      <c r="K1529" s="142">
        <f t="shared" si="214"/>
        <v>2.2916666666666641E-2</v>
      </c>
      <c r="L1529" s="140">
        <f>N1529-M1529</f>
        <v>0</v>
      </c>
      <c r="M1529" s="143">
        <v>0.38194444444444442</v>
      </c>
      <c r="N1529" s="143">
        <v>0.38194444444444442</v>
      </c>
      <c r="O1529" s="3"/>
      <c r="P1529" s="3"/>
      <c r="R1529" s="52"/>
      <c r="S1529" s="52"/>
      <c r="T1529" s="52"/>
      <c r="U1529" s="52"/>
      <c r="V1529" s="52"/>
    </row>
    <row r="1530" spans="1:22" hidden="1" outlineLevel="2">
      <c r="A1530" s="38">
        <v>150</v>
      </c>
      <c r="B1530" s="2" t="s">
        <v>29</v>
      </c>
      <c r="C1530" s="38">
        <v>7</v>
      </c>
      <c r="D1530" s="39" t="s">
        <v>959</v>
      </c>
      <c r="E1530" s="115" t="s">
        <v>969</v>
      </c>
      <c r="F1530" s="49">
        <v>9</v>
      </c>
      <c r="G1530" s="141">
        <v>2.5</v>
      </c>
      <c r="H1530" s="141">
        <f t="shared" si="212"/>
        <v>7.6</v>
      </c>
      <c r="I1530" s="50">
        <v>2.7777777777777776E-2</v>
      </c>
      <c r="J1530" s="50">
        <f t="shared" si="213"/>
        <v>0.10763888888888888</v>
      </c>
      <c r="K1530" s="142">
        <f t="shared" si="214"/>
        <v>2.2222222222222199E-2</v>
      </c>
      <c r="L1530" s="140"/>
      <c r="M1530" s="144">
        <v>0.40416666666666662</v>
      </c>
      <c r="N1530" s="143"/>
      <c r="O1530" s="3"/>
      <c r="P1530" s="3"/>
      <c r="R1530" s="52"/>
      <c r="S1530" s="52"/>
      <c r="T1530" s="52"/>
      <c r="U1530" s="52"/>
      <c r="V1530" s="52"/>
    </row>
    <row r="1531" spans="1:22" hidden="1" outlineLevel="2">
      <c r="A1531" s="38">
        <v>150</v>
      </c>
      <c r="B1531" s="2" t="s">
        <v>29</v>
      </c>
      <c r="C1531" s="38">
        <v>7</v>
      </c>
      <c r="D1531" s="39" t="s">
        <v>959</v>
      </c>
      <c r="E1531" s="40" t="s">
        <v>1528</v>
      </c>
      <c r="F1531" s="79"/>
      <c r="G1531" s="63"/>
      <c r="H1531" s="63"/>
      <c r="I1531" s="64"/>
      <c r="J1531" s="64"/>
      <c r="K1531" s="65"/>
      <c r="L1531" s="66"/>
      <c r="M1531" s="65"/>
      <c r="N1531" s="65"/>
      <c r="O1531" s="731"/>
      <c r="P1531" s="731"/>
      <c r="R1531" s="54"/>
      <c r="S1531" s="54"/>
      <c r="T1531" s="54"/>
      <c r="U1531" s="54"/>
      <c r="V1531" s="54"/>
    </row>
    <row r="1532" spans="1:22" hidden="1" outlineLevel="1" collapsed="1">
      <c r="A1532" s="148" t="s">
        <v>970</v>
      </c>
      <c r="B1532" s="149"/>
      <c r="C1532" s="150">
        <v>7</v>
      </c>
      <c r="D1532" s="151" t="s">
        <v>959</v>
      </c>
      <c r="E1532" s="152" t="s">
        <v>2310</v>
      </c>
      <c r="F1532" s="153" t="s">
        <v>1601</v>
      </c>
      <c r="G1532" s="154">
        <f>SUBTOTAL(9,G1522:G1531)</f>
        <v>7.6</v>
      </c>
      <c r="H1532" s="154"/>
      <c r="I1532" s="156">
        <f>SUBTOTAL(9,I1522:I1531)</f>
        <v>0.10763888888888888</v>
      </c>
      <c r="J1532" s="156"/>
      <c r="K1532" s="157">
        <f>SUBTOTAL(9,K1522:K1531)</f>
        <v>9.375E-2</v>
      </c>
      <c r="L1532" s="157">
        <f>SUBTOTAL(9,L1522:L1531)</f>
        <v>1.1111111111111072E-2</v>
      </c>
      <c r="M1532" s="157">
        <f>M1530-N1524</f>
        <v>0.10486111111111107</v>
      </c>
      <c r="N1532" s="158" t="s">
        <v>552</v>
      </c>
      <c r="O1532" s="149" t="s">
        <v>682</v>
      </c>
      <c r="P1532" s="149"/>
      <c r="R1532" s="55">
        <f>SUM(R1522:R1531)</f>
        <v>654</v>
      </c>
      <c r="S1532" s="55">
        <f>SUM(S1522:S1531)</f>
        <v>180</v>
      </c>
      <c r="T1532" s="55">
        <f>SUM(T1522:T1531)</f>
        <v>0</v>
      </c>
      <c r="U1532" s="55">
        <f>SUM(U1522:U1531)</f>
        <v>0</v>
      </c>
      <c r="V1532" s="55">
        <f>SUM(V1522:V1531)</f>
        <v>834</v>
      </c>
    </row>
    <row r="1533" spans="1:22" hidden="1" outlineLevel="2">
      <c r="A1533" s="38">
        <v>151</v>
      </c>
      <c r="B1533" s="2" t="s">
        <v>29</v>
      </c>
      <c r="C1533" s="38">
        <v>8</v>
      </c>
      <c r="D1533" s="39" t="s">
        <v>972</v>
      </c>
      <c r="E1533" s="40" t="s">
        <v>973</v>
      </c>
      <c r="F1533" s="69"/>
      <c r="G1533" s="58"/>
      <c r="H1533" s="58"/>
      <c r="I1533" s="59"/>
      <c r="J1533" s="59"/>
      <c r="K1533" s="60"/>
      <c r="L1533" s="61"/>
      <c r="M1533" s="60"/>
      <c r="N1533" s="60"/>
      <c r="O1533" s="62"/>
      <c r="P1533" s="62"/>
      <c r="R1533" s="47"/>
      <c r="S1533" s="47">
        <v>180</v>
      </c>
      <c r="T1533" s="47"/>
      <c r="U1533" s="47"/>
      <c r="V1533" s="47">
        <f>SUM(S1533:U1533)</f>
        <v>180</v>
      </c>
    </row>
    <row r="1534" spans="1:22" hidden="1" outlineLevel="2">
      <c r="A1534" s="38">
        <v>151</v>
      </c>
      <c r="B1534" s="2" t="s">
        <v>29</v>
      </c>
      <c r="C1534" s="38">
        <v>8</v>
      </c>
      <c r="D1534" s="39" t="s">
        <v>972</v>
      </c>
      <c r="E1534" s="115" t="s">
        <v>974</v>
      </c>
      <c r="F1534" s="49">
        <v>16</v>
      </c>
      <c r="G1534" s="141"/>
      <c r="H1534" s="141">
        <v>0</v>
      </c>
      <c r="I1534" s="50"/>
      <c r="J1534" s="50">
        <v>0</v>
      </c>
      <c r="K1534" s="142"/>
      <c r="L1534" s="140"/>
      <c r="M1534" s="143"/>
      <c r="N1534" s="144">
        <v>0.41666666666666669</v>
      </c>
      <c r="O1534" s="3"/>
      <c r="P1534" s="3"/>
      <c r="R1534" s="52"/>
      <c r="S1534" s="52"/>
      <c r="T1534" s="52"/>
      <c r="U1534" s="52"/>
      <c r="V1534" s="52"/>
    </row>
    <row r="1535" spans="1:22" hidden="1" outlineLevel="2">
      <c r="A1535" s="38">
        <v>151</v>
      </c>
      <c r="B1535" s="2" t="s">
        <v>29</v>
      </c>
      <c r="C1535" s="38">
        <v>8</v>
      </c>
      <c r="D1535" s="39" t="s">
        <v>972</v>
      </c>
      <c r="E1535" s="115" t="s">
        <v>975</v>
      </c>
      <c r="F1535" s="49">
        <v>17</v>
      </c>
      <c r="G1535" s="141">
        <v>0.3</v>
      </c>
      <c r="H1535" s="141">
        <f t="shared" ref="H1535:H1544" si="215">H1534+G1535</f>
        <v>0.3</v>
      </c>
      <c r="I1535" s="50">
        <v>3.472222222222222E-3</v>
      </c>
      <c r="J1535" s="50">
        <f t="shared" ref="J1535:J1544" si="216">J1534+I1535</f>
        <v>3.472222222222222E-3</v>
      </c>
      <c r="K1535" s="142">
        <f t="shared" ref="K1535:K1544" si="217">M1535-N1534</f>
        <v>2.0833333333333259E-3</v>
      </c>
      <c r="L1535" s="140">
        <f t="shared" ref="L1535:L1543" si="218">N1535-M1535</f>
        <v>0</v>
      </c>
      <c r="M1535" s="143">
        <v>0.41875000000000001</v>
      </c>
      <c r="N1535" s="143">
        <v>0.41875000000000001</v>
      </c>
      <c r="O1535" s="48"/>
      <c r="P1535" s="48"/>
      <c r="R1535" s="52"/>
      <c r="S1535" s="52"/>
      <c r="T1535" s="52"/>
      <c r="U1535" s="52"/>
      <c r="V1535" s="52"/>
    </row>
    <row r="1536" spans="1:22" hidden="1" outlineLevel="2">
      <c r="A1536" s="38">
        <v>151</v>
      </c>
      <c r="B1536" s="2" t="s">
        <v>29</v>
      </c>
      <c r="C1536" s="38">
        <v>8</v>
      </c>
      <c r="D1536" s="39" t="s">
        <v>972</v>
      </c>
      <c r="E1536" s="115" t="s">
        <v>976</v>
      </c>
      <c r="F1536" s="49">
        <v>17</v>
      </c>
      <c r="G1536" s="141">
        <v>0.6</v>
      </c>
      <c r="H1536" s="141">
        <f t="shared" si="215"/>
        <v>0.89999999999999991</v>
      </c>
      <c r="I1536" s="50">
        <v>6.9444444444444441E-3</v>
      </c>
      <c r="J1536" s="50">
        <f t="shared" si="216"/>
        <v>1.0416666666666666E-2</v>
      </c>
      <c r="K1536" s="142">
        <f t="shared" si="217"/>
        <v>6.9444444444444198E-3</v>
      </c>
      <c r="L1536" s="140">
        <f t="shared" si="218"/>
        <v>0</v>
      </c>
      <c r="M1536" s="143">
        <v>0.42569444444444443</v>
      </c>
      <c r="N1536" s="143">
        <v>0.42569444444444443</v>
      </c>
      <c r="O1536" s="3"/>
      <c r="P1536" s="3"/>
      <c r="R1536" s="52"/>
      <c r="S1536" s="52"/>
      <c r="T1536" s="52"/>
      <c r="U1536" s="52"/>
      <c r="V1536" s="52"/>
    </row>
    <row r="1537" spans="1:22" hidden="1" outlineLevel="2">
      <c r="A1537" s="38">
        <v>151</v>
      </c>
      <c r="B1537" s="2" t="s">
        <v>29</v>
      </c>
      <c r="C1537" s="38">
        <v>8</v>
      </c>
      <c r="D1537" s="39" t="s">
        <v>972</v>
      </c>
      <c r="E1537" s="115" t="s">
        <v>977</v>
      </c>
      <c r="F1537" s="49">
        <v>25</v>
      </c>
      <c r="G1537" s="141">
        <v>0.7</v>
      </c>
      <c r="H1537" s="141">
        <f t="shared" si="215"/>
        <v>1.5999999999999999</v>
      </c>
      <c r="I1537" s="50">
        <v>1.0416666666666666E-2</v>
      </c>
      <c r="J1537" s="50">
        <f t="shared" si="216"/>
        <v>2.0833333333333332E-2</v>
      </c>
      <c r="K1537" s="142">
        <f t="shared" si="217"/>
        <v>1.5277777777777835E-2</v>
      </c>
      <c r="L1537" s="140">
        <f t="shared" si="218"/>
        <v>0</v>
      </c>
      <c r="M1537" s="143">
        <v>0.44097222222222227</v>
      </c>
      <c r="N1537" s="143">
        <v>0.44097222222222227</v>
      </c>
      <c r="O1537" s="3"/>
      <c r="P1537" s="3"/>
      <c r="R1537" s="52"/>
      <c r="S1537" s="52"/>
      <c r="T1537" s="52"/>
      <c r="U1537" s="52"/>
      <c r="V1537" s="52"/>
    </row>
    <row r="1538" spans="1:22" hidden="1" outlineLevel="2">
      <c r="A1538" s="38">
        <v>151</v>
      </c>
      <c r="B1538" s="2" t="s">
        <v>29</v>
      </c>
      <c r="C1538" s="38">
        <v>8</v>
      </c>
      <c r="D1538" s="39" t="s">
        <v>972</v>
      </c>
      <c r="E1538" s="115" t="s">
        <v>978</v>
      </c>
      <c r="F1538" s="49">
        <v>212</v>
      </c>
      <c r="G1538" s="141">
        <v>1.5</v>
      </c>
      <c r="H1538" s="141">
        <f t="shared" si="215"/>
        <v>3.0999999999999996</v>
      </c>
      <c r="I1538" s="50">
        <v>2.0833333333333332E-2</v>
      </c>
      <c r="J1538" s="50">
        <f t="shared" si="216"/>
        <v>4.1666666666666664E-2</v>
      </c>
      <c r="K1538" s="142">
        <f t="shared" si="217"/>
        <v>3.5416666666666652E-2</v>
      </c>
      <c r="L1538" s="140">
        <f t="shared" si="218"/>
        <v>4.1666666666666519E-3</v>
      </c>
      <c r="M1538" s="143">
        <v>0.47638888888888892</v>
      </c>
      <c r="N1538" s="143">
        <v>0.48055555555555557</v>
      </c>
      <c r="O1538" s="3" t="s">
        <v>979</v>
      </c>
      <c r="P1538" s="3"/>
      <c r="R1538" s="52"/>
      <c r="S1538" s="52"/>
      <c r="T1538" s="52"/>
      <c r="U1538" s="52"/>
      <c r="V1538" s="52"/>
    </row>
    <row r="1539" spans="1:22" hidden="1" outlineLevel="2">
      <c r="A1539" s="38">
        <v>151</v>
      </c>
      <c r="B1539" s="2" t="s">
        <v>29</v>
      </c>
      <c r="C1539" s="38">
        <v>8</v>
      </c>
      <c r="D1539" s="39" t="s">
        <v>972</v>
      </c>
      <c r="E1539" s="115" t="s">
        <v>980</v>
      </c>
      <c r="F1539" s="49">
        <v>147</v>
      </c>
      <c r="G1539" s="141">
        <v>2.2999999999999998</v>
      </c>
      <c r="H1539" s="141">
        <f t="shared" si="215"/>
        <v>5.3999999999999995</v>
      </c>
      <c r="I1539" s="50">
        <v>2.7777777777777776E-2</v>
      </c>
      <c r="J1539" s="50">
        <f t="shared" si="216"/>
        <v>6.9444444444444448E-2</v>
      </c>
      <c r="K1539" s="142">
        <f t="shared" si="217"/>
        <v>2.4305555555555525E-2</v>
      </c>
      <c r="L1539" s="140">
        <f t="shared" si="218"/>
        <v>2.0833333333333259E-3</v>
      </c>
      <c r="M1539" s="143">
        <v>0.50486111111111109</v>
      </c>
      <c r="N1539" s="143">
        <v>0.50694444444444442</v>
      </c>
      <c r="O1539" s="3"/>
      <c r="P1539" s="3"/>
      <c r="R1539" s="52"/>
      <c r="S1539" s="52"/>
      <c r="T1539" s="52"/>
      <c r="U1539" s="52"/>
      <c r="V1539" s="52"/>
    </row>
    <row r="1540" spans="1:22" hidden="1" outlineLevel="2">
      <c r="A1540" s="38">
        <v>151</v>
      </c>
      <c r="B1540" s="2" t="s">
        <v>29</v>
      </c>
      <c r="C1540" s="38">
        <v>8</v>
      </c>
      <c r="D1540" s="39" t="s">
        <v>972</v>
      </c>
      <c r="E1540" s="115" t="s">
        <v>981</v>
      </c>
      <c r="F1540" s="49">
        <v>53</v>
      </c>
      <c r="G1540" s="141">
        <v>1.5</v>
      </c>
      <c r="H1540" s="141">
        <f t="shared" si="215"/>
        <v>6.8999999999999995</v>
      </c>
      <c r="I1540" s="50">
        <v>2.0833333333333332E-2</v>
      </c>
      <c r="J1540" s="50">
        <f t="shared" si="216"/>
        <v>9.0277777777777776E-2</v>
      </c>
      <c r="K1540" s="142">
        <f t="shared" si="217"/>
        <v>1.3888888888888951E-2</v>
      </c>
      <c r="L1540" s="140">
        <f t="shared" si="218"/>
        <v>0</v>
      </c>
      <c r="M1540" s="143">
        <v>0.52083333333333337</v>
      </c>
      <c r="N1540" s="143">
        <v>0.52083333333333337</v>
      </c>
      <c r="O1540" s="3"/>
      <c r="P1540" s="3"/>
      <c r="R1540" s="52"/>
      <c r="S1540" s="52"/>
      <c r="T1540" s="52"/>
      <c r="U1540" s="52"/>
      <c r="V1540" s="52"/>
    </row>
    <row r="1541" spans="1:22" hidden="1" outlineLevel="2">
      <c r="A1541" s="38">
        <v>151</v>
      </c>
      <c r="B1541" s="2" t="s">
        <v>29</v>
      </c>
      <c r="C1541" s="38">
        <v>8</v>
      </c>
      <c r="D1541" s="39" t="s">
        <v>972</v>
      </c>
      <c r="E1541" s="115" t="s">
        <v>982</v>
      </c>
      <c r="F1541" s="49">
        <v>68</v>
      </c>
      <c r="G1541" s="141">
        <v>0.7</v>
      </c>
      <c r="H1541" s="141">
        <f t="shared" si="215"/>
        <v>7.6</v>
      </c>
      <c r="I1541" s="50">
        <v>6.9444444444444441E-3</v>
      </c>
      <c r="J1541" s="50">
        <f t="shared" si="216"/>
        <v>9.7222222222222224E-2</v>
      </c>
      <c r="K1541" s="142">
        <f t="shared" si="217"/>
        <v>7.6388888888888618E-3</v>
      </c>
      <c r="L1541" s="140">
        <f t="shared" si="218"/>
        <v>6.9444444444444198E-4</v>
      </c>
      <c r="M1541" s="143">
        <v>0.52847222222222223</v>
      </c>
      <c r="N1541" s="143">
        <v>0.52916666666666667</v>
      </c>
      <c r="O1541" s="3"/>
      <c r="P1541" s="3"/>
      <c r="R1541" s="52"/>
      <c r="S1541" s="52"/>
      <c r="T1541" s="52"/>
      <c r="U1541" s="52"/>
      <c r="V1541" s="52"/>
    </row>
    <row r="1542" spans="1:22" hidden="1" outlineLevel="2">
      <c r="A1542" s="38">
        <v>151</v>
      </c>
      <c r="B1542" s="2" t="s">
        <v>29</v>
      </c>
      <c r="C1542" s="38">
        <v>8</v>
      </c>
      <c r="D1542" s="39" t="s">
        <v>972</v>
      </c>
      <c r="E1542" s="115" t="s">
        <v>983</v>
      </c>
      <c r="F1542" s="49">
        <v>73</v>
      </c>
      <c r="G1542" s="141">
        <v>0.2</v>
      </c>
      <c r="H1542" s="141">
        <f t="shared" si="215"/>
        <v>7.8</v>
      </c>
      <c r="I1542" s="50">
        <v>3.472222222222222E-3</v>
      </c>
      <c r="J1542" s="50">
        <f t="shared" si="216"/>
        <v>0.10069444444444445</v>
      </c>
      <c r="K1542" s="142">
        <f t="shared" si="217"/>
        <v>3.4722222222222099E-3</v>
      </c>
      <c r="L1542" s="140">
        <f t="shared" si="218"/>
        <v>0</v>
      </c>
      <c r="M1542" s="143">
        <v>0.53263888888888888</v>
      </c>
      <c r="N1542" s="143">
        <v>0.53263888888888888</v>
      </c>
      <c r="O1542" s="3"/>
      <c r="P1542" s="3"/>
      <c r="R1542" s="52"/>
      <c r="S1542" s="52"/>
      <c r="T1542" s="52"/>
      <c r="U1542" s="52"/>
      <c r="V1542" s="52"/>
    </row>
    <row r="1543" spans="1:22" hidden="1" outlineLevel="2">
      <c r="A1543" s="38">
        <v>151</v>
      </c>
      <c r="B1543" s="2" t="s">
        <v>29</v>
      </c>
      <c r="C1543" s="38">
        <v>8</v>
      </c>
      <c r="D1543" s="39" t="s">
        <v>972</v>
      </c>
      <c r="E1543" s="115" t="s">
        <v>984</v>
      </c>
      <c r="F1543" s="49">
        <v>64</v>
      </c>
      <c r="G1543" s="141">
        <v>0.1</v>
      </c>
      <c r="H1543" s="141">
        <f t="shared" si="215"/>
        <v>7.8999999999999995</v>
      </c>
      <c r="I1543" s="50">
        <v>3.472222222222222E-3</v>
      </c>
      <c r="J1543" s="50">
        <f t="shared" si="216"/>
        <v>0.10416666666666667</v>
      </c>
      <c r="K1543" s="142">
        <f t="shared" si="217"/>
        <v>1.388888888888884E-3</v>
      </c>
      <c r="L1543" s="140">
        <f t="shared" si="218"/>
        <v>0</v>
      </c>
      <c r="M1543" s="143">
        <v>0.53402777777777777</v>
      </c>
      <c r="N1543" s="143">
        <v>0.53402777777777777</v>
      </c>
      <c r="O1543" s="3"/>
      <c r="P1543" s="3"/>
      <c r="R1543" s="52"/>
      <c r="S1543" s="52"/>
      <c r="T1543" s="52"/>
      <c r="U1543" s="52"/>
      <c r="V1543" s="52"/>
    </row>
    <row r="1544" spans="1:22" hidden="1" outlineLevel="2">
      <c r="A1544" s="38">
        <v>151</v>
      </c>
      <c r="B1544" s="2" t="s">
        <v>29</v>
      </c>
      <c r="C1544" s="38">
        <v>8</v>
      </c>
      <c r="D1544" s="39" t="s">
        <v>972</v>
      </c>
      <c r="E1544" s="115" t="s">
        <v>985</v>
      </c>
      <c r="F1544" s="49">
        <v>54</v>
      </c>
      <c r="G1544" s="141">
        <v>1</v>
      </c>
      <c r="H1544" s="141">
        <f t="shared" si="215"/>
        <v>8.8999999999999986</v>
      </c>
      <c r="I1544" s="50">
        <v>1.0416666666666666E-2</v>
      </c>
      <c r="J1544" s="50">
        <f t="shared" si="216"/>
        <v>0.11458333333333334</v>
      </c>
      <c r="K1544" s="142">
        <f t="shared" si="217"/>
        <v>9.0277777777777457E-3</v>
      </c>
      <c r="L1544" s="140"/>
      <c r="M1544" s="144">
        <v>0.54305555555555551</v>
      </c>
      <c r="N1544" s="143"/>
      <c r="O1544" s="48" t="s">
        <v>922</v>
      </c>
      <c r="P1544" s="48"/>
      <c r="R1544" s="52"/>
      <c r="S1544" s="52"/>
      <c r="T1544" s="52"/>
      <c r="U1544" s="52"/>
      <c r="V1544" s="52"/>
    </row>
    <row r="1545" spans="1:22" hidden="1" outlineLevel="2">
      <c r="A1545" s="38">
        <v>151</v>
      </c>
      <c r="B1545" s="2" t="s">
        <v>29</v>
      </c>
      <c r="C1545" s="38">
        <v>8</v>
      </c>
      <c r="D1545" s="39" t="s">
        <v>972</v>
      </c>
      <c r="E1545" s="40" t="s">
        <v>986</v>
      </c>
      <c r="F1545" s="79"/>
      <c r="G1545" s="63"/>
      <c r="H1545" s="63"/>
      <c r="I1545" s="64"/>
      <c r="J1545" s="64"/>
      <c r="K1545" s="65"/>
      <c r="L1545" s="66"/>
      <c r="M1545" s="65"/>
      <c r="N1545" s="65"/>
      <c r="O1545" s="731"/>
      <c r="P1545" s="731"/>
      <c r="R1545" s="54"/>
      <c r="S1545" s="54"/>
      <c r="T1545" s="54"/>
      <c r="U1545" s="54"/>
      <c r="V1545" s="54"/>
    </row>
    <row r="1546" spans="1:22" hidden="1" outlineLevel="1" collapsed="1">
      <c r="A1546" s="148" t="s">
        <v>987</v>
      </c>
      <c r="B1546" s="149"/>
      <c r="C1546" s="150">
        <v>8</v>
      </c>
      <c r="D1546" s="151" t="s">
        <v>2311</v>
      </c>
      <c r="E1546" s="152" t="s">
        <v>2310</v>
      </c>
      <c r="F1546" s="153" t="s">
        <v>1602</v>
      </c>
      <c r="G1546" s="154">
        <f>SUBTOTAL(9,G1533:G1545)</f>
        <v>8.8999999999999986</v>
      </c>
      <c r="H1546" s="154"/>
      <c r="I1546" s="156">
        <f>SUBTOTAL(9,I1533:I1545)</f>
        <v>0.11458333333333334</v>
      </c>
      <c r="J1546" s="156"/>
      <c r="K1546" s="157">
        <f>SUBTOTAL(9,K1533:K1545)</f>
        <v>0.11944444444444441</v>
      </c>
      <c r="L1546" s="157">
        <f>SUBTOTAL(9,L1533:L1545)</f>
        <v>6.9444444444444198E-3</v>
      </c>
      <c r="M1546" s="157">
        <f>M1544-N1534</f>
        <v>0.12638888888888883</v>
      </c>
      <c r="N1546" s="158" t="s">
        <v>552</v>
      </c>
      <c r="O1546" s="149" t="s">
        <v>682</v>
      </c>
      <c r="P1546" s="149"/>
      <c r="R1546" s="55">
        <f>SUM(R1533:R1545)</f>
        <v>0</v>
      </c>
      <c r="S1546" s="55">
        <f>SUM(S1533:S1545)</f>
        <v>180</v>
      </c>
      <c r="T1546" s="55">
        <f>SUM(T1533:T1545)</f>
        <v>0</v>
      </c>
      <c r="U1546" s="55">
        <f>SUM(U1533:U1545)</f>
        <v>0</v>
      </c>
      <c r="V1546" s="55">
        <f>SUM(V1533:V1545)</f>
        <v>180</v>
      </c>
    </row>
    <row r="1547" spans="1:22" hidden="1" outlineLevel="2">
      <c r="A1547" s="38">
        <v>152</v>
      </c>
      <c r="B1547" s="2" t="s">
        <v>29</v>
      </c>
      <c r="C1547" s="38">
        <v>9</v>
      </c>
      <c r="D1547" s="39" t="s">
        <v>988</v>
      </c>
      <c r="E1547" s="40" t="s">
        <v>1529</v>
      </c>
      <c r="F1547" s="69"/>
      <c r="G1547" s="58"/>
      <c r="H1547" s="58"/>
      <c r="I1547" s="59"/>
      <c r="J1547" s="59"/>
      <c r="K1547" s="60"/>
      <c r="L1547" s="61"/>
      <c r="M1547" s="60"/>
      <c r="N1547" s="60"/>
      <c r="O1547" s="62"/>
      <c r="P1547" s="62"/>
      <c r="R1547" s="47"/>
      <c r="S1547" s="47"/>
      <c r="T1547" s="47"/>
      <c r="U1547" s="47"/>
      <c r="V1547" s="47"/>
    </row>
    <row r="1548" spans="1:22" hidden="1" outlineLevel="2">
      <c r="A1548" s="38">
        <v>152</v>
      </c>
      <c r="B1548" s="2" t="s">
        <v>29</v>
      </c>
      <c r="C1548" s="38">
        <v>9</v>
      </c>
      <c r="D1548" s="39" t="s">
        <v>988</v>
      </c>
      <c r="E1548" s="115" t="s">
        <v>985</v>
      </c>
      <c r="F1548" s="49">
        <v>54</v>
      </c>
      <c r="G1548" s="141"/>
      <c r="H1548" s="141">
        <v>0</v>
      </c>
      <c r="I1548" s="50"/>
      <c r="J1548" s="50">
        <v>0</v>
      </c>
      <c r="K1548" s="142"/>
      <c r="L1548" s="140"/>
      <c r="M1548" s="143"/>
      <c r="N1548" s="144">
        <v>0.55208333333333337</v>
      </c>
      <c r="O1548" s="3"/>
      <c r="P1548" s="3"/>
      <c r="R1548" s="52"/>
      <c r="S1548" s="52"/>
      <c r="T1548" s="52"/>
      <c r="U1548" s="52"/>
      <c r="V1548" s="52"/>
    </row>
    <row r="1549" spans="1:22" hidden="1" outlineLevel="2">
      <c r="A1549" s="38">
        <v>152</v>
      </c>
      <c r="B1549" s="2" t="s">
        <v>29</v>
      </c>
      <c r="C1549" s="38">
        <v>9</v>
      </c>
      <c r="D1549" s="39" t="s">
        <v>988</v>
      </c>
      <c r="E1549" s="115" t="s">
        <v>989</v>
      </c>
      <c r="F1549" s="49">
        <v>69</v>
      </c>
      <c r="G1549" s="141">
        <v>0.7</v>
      </c>
      <c r="H1549" s="141">
        <f t="shared" ref="H1549:H1557" si="219">H1548+G1549</f>
        <v>0.7</v>
      </c>
      <c r="I1549" s="50">
        <v>2.0833333333333332E-2</v>
      </c>
      <c r="J1549" s="50">
        <f t="shared" ref="J1549:J1557" si="220">J1548+I1549</f>
        <v>2.0833333333333332E-2</v>
      </c>
      <c r="K1549" s="142">
        <f t="shared" ref="K1549:K1557" si="221">M1549-N1548</f>
        <v>6.9444444444444198E-3</v>
      </c>
      <c r="L1549" s="140">
        <f t="shared" ref="L1549:L1556" si="222">N1549-M1549</f>
        <v>0</v>
      </c>
      <c r="M1549" s="143">
        <v>0.55902777777777779</v>
      </c>
      <c r="N1549" s="143">
        <v>0.55902777777777779</v>
      </c>
      <c r="O1549" s="3"/>
      <c r="P1549" s="3"/>
      <c r="R1549" s="52"/>
      <c r="S1549" s="52"/>
      <c r="T1549" s="52"/>
      <c r="U1549" s="52"/>
      <c r="V1549" s="52"/>
    </row>
    <row r="1550" spans="1:22" hidden="1" outlineLevel="2">
      <c r="A1550" s="38">
        <v>152</v>
      </c>
      <c r="B1550" s="2" t="s">
        <v>29</v>
      </c>
      <c r="C1550" s="38">
        <v>9</v>
      </c>
      <c r="D1550" s="39" t="s">
        <v>988</v>
      </c>
      <c r="E1550" s="115" t="s">
        <v>990</v>
      </c>
      <c r="F1550" s="49">
        <v>176</v>
      </c>
      <c r="G1550" s="141">
        <v>1.6</v>
      </c>
      <c r="H1550" s="141">
        <f t="shared" si="219"/>
        <v>2.2999999999999998</v>
      </c>
      <c r="I1550" s="50">
        <v>3.472222222222222E-3</v>
      </c>
      <c r="J1550" s="50">
        <f t="shared" si="220"/>
        <v>2.4305555555555552E-2</v>
      </c>
      <c r="K1550" s="142">
        <f t="shared" si="221"/>
        <v>2.5694444444444464E-2</v>
      </c>
      <c r="L1550" s="140">
        <f t="shared" si="222"/>
        <v>0</v>
      </c>
      <c r="M1550" s="143">
        <v>0.58472222222222225</v>
      </c>
      <c r="N1550" s="143">
        <v>0.58472222222222225</v>
      </c>
      <c r="O1550" s="48"/>
      <c r="P1550" s="48"/>
      <c r="R1550" s="52"/>
      <c r="S1550" s="52"/>
      <c r="T1550" s="52"/>
      <c r="U1550" s="52"/>
      <c r="V1550" s="52"/>
    </row>
    <row r="1551" spans="1:22" hidden="1" outlineLevel="2">
      <c r="A1551" s="38">
        <v>152</v>
      </c>
      <c r="B1551" s="2" t="s">
        <v>29</v>
      </c>
      <c r="C1551" s="38">
        <v>9</v>
      </c>
      <c r="D1551" s="39" t="s">
        <v>988</v>
      </c>
      <c r="E1551" s="115" t="s">
        <v>991</v>
      </c>
      <c r="F1551" s="49">
        <v>243</v>
      </c>
      <c r="G1551" s="141">
        <v>0.7</v>
      </c>
      <c r="H1551" s="141">
        <f t="shared" si="219"/>
        <v>3</v>
      </c>
      <c r="I1551" s="50">
        <v>6.9444444444444441E-3</v>
      </c>
      <c r="J1551" s="50">
        <f t="shared" si="220"/>
        <v>3.1249999999999997E-2</v>
      </c>
      <c r="K1551" s="142">
        <f t="shared" si="221"/>
        <v>1.3194444444444398E-2</v>
      </c>
      <c r="L1551" s="140">
        <f t="shared" si="222"/>
        <v>4.8611111111110938E-3</v>
      </c>
      <c r="M1551" s="143">
        <v>0.59791666666666665</v>
      </c>
      <c r="N1551" s="143">
        <v>0.60277777777777775</v>
      </c>
      <c r="O1551" s="3"/>
      <c r="P1551" s="3"/>
      <c r="R1551" s="52"/>
      <c r="S1551" s="52"/>
      <c r="T1551" s="52"/>
      <c r="U1551" s="52"/>
      <c r="V1551" s="52"/>
    </row>
    <row r="1552" spans="1:22" hidden="1" outlineLevel="2">
      <c r="A1552" s="38">
        <v>152</v>
      </c>
      <c r="B1552" s="2" t="s">
        <v>29</v>
      </c>
      <c r="C1552" s="38">
        <v>9</v>
      </c>
      <c r="D1552" s="39" t="s">
        <v>988</v>
      </c>
      <c r="E1552" s="115" t="s">
        <v>992</v>
      </c>
      <c r="F1552" s="49">
        <v>237.1</v>
      </c>
      <c r="G1552" s="141">
        <v>0.8</v>
      </c>
      <c r="H1552" s="141">
        <f t="shared" si="219"/>
        <v>3.8</v>
      </c>
      <c r="I1552" s="50">
        <v>1.0416666666666666E-2</v>
      </c>
      <c r="J1552" s="50">
        <f t="shared" si="220"/>
        <v>4.1666666666666664E-2</v>
      </c>
      <c r="K1552" s="142">
        <f t="shared" si="221"/>
        <v>1.0416666666666741E-2</v>
      </c>
      <c r="L1552" s="140">
        <f t="shared" si="222"/>
        <v>6.2499999999999778E-3</v>
      </c>
      <c r="M1552" s="143">
        <v>0.61319444444444449</v>
      </c>
      <c r="N1552" s="143">
        <v>0.61944444444444446</v>
      </c>
      <c r="O1552" s="3" t="s">
        <v>993</v>
      </c>
      <c r="P1552" s="3"/>
      <c r="R1552" s="52"/>
      <c r="S1552" s="52"/>
      <c r="T1552" s="52"/>
      <c r="U1552" s="52"/>
      <c r="V1552" s="52"/>
    </row>
    <row r="1553" spans="1:22" hidden="1" outlineLevel="2">
      <c r="A1553" s="38">
        <v>152</v>
      </c>
      <c r="B1553" s="2" t="s">
        <v>29</v>
      </c>
      <c r="C1553" s="38">
        <v>9</v>
      </c>
      <c r="D1553" s="39" t="s">
        <v>988</v>
      </c>
      <c r="E1553" s="115" t="s">
        <v>994</v>
      </c>
      <c r="F1553" s="49">
        <v>160</v>
      </c>
      <c r="G1553" s="141">
        <v>1.5</v>
      </c>
      <c r="H1553" s="141">
        <f t="shared" si="219"/>
        <v>5.3</v>
      </c>
      <c r="I1553" s="50">
        <v>2.0833333333333332E-2</v>
      </c>
      <c r="J1553" s="50">
        <f t="shared" si="220"/>
        <v>6.25E-2</v>
      </c>
      <c r="K1553" s="142">
        <f t="shared" si="221"/>
        <v>1.8055555555555602E-2</v>
      </c>
      <c r="L1553" s="140">
        <f t="shared" si="222"/>
        <v>0</v>
      </c>
      <c r="M1553" s="143">
        <v>0.63750000000000007</v>
      </c>
      <c r="N1553" s="143">
        <v>0.63750000000000007</v>
      </c>
      <c r="O1553" s="3"/>
      <c r="P1553" s="3"/>
      <c r="R1553" s="52"/>
      <c r="S1553" s="52"/>
      <c r="T1553" s="52"/>
      <c r="U1553" s="52"/>
      <c r="V1553" s="52"/>
    </row>
    <row r="1554" spans="1:22" hidden="1" outlineLevel="2">
      <c r="A1554" s="38">
        <v>152</v>
      </c>
      <c r="B1554" s="2" t="s">
        <v>29</v>
      </c>
      <c r="C1554" s="38">
        <v>9</v>
      </c>
      <c r="D1554" s="39" t="s">
        <v>988</v>
      </c>
      <c r="E1554" s="115" t="s">
        <v>995</v>
      </c>
      <c r="F1554" s="49">
        <v>160</v>
      </c>
      <c r="G1554" s="141">
        <v>0.3</v>
      </c>
      <c r="H1554" s="141">
        <f t="shared" si="219"/>
        <v>5.6</v>
      </c>
      <c r="I1554" s="50">
        <v>2.7777777777777776E-2</v>
      </c>
      <c r="J1554" s="50">
        <f t="shared" si="220"/>
        <v>9.0277777777777776E-2</v>
      </c>
      <c r="K1554" s="142">
        <f t="shared" si="221"/>
        <v>4.1666666666666519E-3</v>
      </c>
      <c r="L1554" s="140">
        <f t="shared" si="222"/>
        <v>0</v>
      </c>
      <c r="M1554" s="143">
        <v>0.64166666666666672</v>
      </c>
      <c r="N1554" s="143">
        <v>0.64166666666666672</v>
      </c>
      <c r="O1554" s="3"/>
      <c r="P1554" s="3"/>
      <c r="R1554" s="52"/>
      <c r="S1554" s="52"/>
      <c r="T1554" s="52"/>
      <c r="U1554" s="52"/>
      <c r="V1554" s="52"/>
    </row>
    <row r="1555" spans="1:22" hidden="1" outlineLevel="2">
      <c r="A1555" s="38">
        <v>152</v>
      </c>
      <c r="B1555" s="2" t="s">
        <v>29</v>
      </c>
      <c r="C1555" s="38">
        <v>9</v>
      </c>
      <c r="D1555" s="39" t="s">
        <v>988</v>
      </c>
      <c r="E1555" s="115" t="s">
        <v>996</v>
      </c>
      <c r="F1555" s="49">
        <v>43</v>
      </c>
      <c r="G1555" s="141">
        <v>1.6</v>
      </c>
      <c r="H1555" s="141">
        <f t="shared" si="219"/>
        <v>7.1999999999999993</v>
      </c>
      <c r="I1555" s="50">
        <v>2.0833333333333332E-2</v>
      </c>
      <c r="J1555" s="50">
        <f t="shared" si="220"/>
        <v>0.1111111111111111</v>
      </c>
      <c r="K1555" s="142">
        <f t="shared" si="221"/>
        <v>1.6666666666666607E-2</v>
      </c>
      <c r="L1555" s="140">
        <f t="shared" si="222"/>
        <v>0</v>
      </c>
      <c r="M1555" s="143">
        <v>0.65833333333333333</v>
      </c>
      <c r="N1555" s="143">
        <v>0.65833333333333333</v>
      </c>
      <c r="O1555" s="3"/>
      <c r="P1555" s="3"/>
      <c r="R1555" s="52"/>
      <c r="S1555" s="52"/>
      <c r="T1555" s="52"/>
      <c r="U1555" s="52"/>
      <c r="V1555" s="52"/>
    </row>
    <row r="1556" spans="1:22" hidden="1" outlineLevel="2">
      <c r="A1556" s="38">
        <v>152</v>
      </c>
      <c r="B1556" s="2" t="s">
        <v>29</v>
      </c>
      <c r="C1556" s="38">
        <v>9</v>
      </c>
      <c r="D1556" s="39" t="s">
        <v>988</v>
      </c>
      <c r="E1556" s="115" t="s">
        <v>997</v>
      </c>
      <c r="F1556" s="49">
        <v>125</v>
      </c>
      <c r="G1556" s="141">
        <v>0.9</v>
      </c>
      <c r="H1556" s="141">
        <f t="shared" si="219"/>
        <v>8.1</v>
      </c>
      <c r="I1556" s="50">
        <v>6.9444444444444441E-3</v>
      </c>
      <c r="J1556" s="50">
        <f t="shared" si="220"/>
        <v>0.11805555555555555</v>
      </c>
      <c r="K1556" s="142">
        <f t="shared" si="221"/>
        <v>1.1805555555555514E-2</v>
      </c>
      <c r="L1556" s="140">
        <f t="shared" si="222"/>
        <v>3.4722222222223209E-3</v>
      </c>
      <c r="M1556" s="143">
        <v>0.67013888888888884</v>
      </c>
      <c r="N1556" s="143">
        <v>0.67361111111111116</v>
      </c>
      <c r="O1556" s="3"/>
      <c r="P1556" s="3"/>
      <c r="R1556" s="52"/>
      <c r="S1556" s="52"/>
      <c r="T1556" s="52"/>
      <c r="U1556" s="52"/>
      <c r="V1556" s="52"/>
    </row>
    <row r="1557" spans="1:22" hidden="1" outlineLevel="2">
      <c r="A1557" s="38">
        <v>152</v>
      </c>
      <c r="B1557" s="2" t="s">
        <v>29</v>
      </c>
      <c r="C1557" s="38">
        <v>9</v>
      </c>
      <c r="D1557" s="39" t="s">
        <v>988</v>
      </c>
      <c r="E1557" s="115" t="s">
        <v>998</v>
      </c>
      <c r="F1557" s="49">
        <v>20</v>
      </c>
      <c r="G1557" s="141">
        <v>1.3</v>
      </c>
      <c r="H1557" s="141">
        <f t="shared" si="219"/>
        <v>9.4</v>
      </c>
      <c r="I1557" s="50">
        <v>1.0416666666666666E-2</v>
      </c>
      <c r="J1557" s="50">
        <f t="shared" si="220"/>
        <v>0.12847222222222221</v>
      </c>
      <c r="K1557" s="142">
        <f t="shared" si="221"/>
        <v>1.5972222222222165E-2</v>
      </c>
      <c r="L1557" s="140"/>
      <c r="M1557" s="144">
        <v>0.68958333333333333</v>
      </c>
      <c r="N1557" s="143"/>
      <c r="O1557" s="48"/>
      <c r="P1557" s="48"/>
      <c r="R1557" s="52"/>
      <c r="S1557" s="52"/>
      <c r="T1557" s="52"/>
      <c r="U1557" s="52"/>
      <c r="V1557" s="52"/>
    </row>
    <row r="1558" spans="1:22" hidden="1" outlineLevel="2">
      <c r="A1558" s="38">
        <v>152</v>
      </c>
      <c r="B1558" s="2" t="s">
        <v>29</v>
      </c>
      <c r="C1558" s="38">
        <v>9</v>
      </c>
      <c r="D1558" s="39" t="s">
        <v>988</v>
      </c>
      <c r="E1558" s="40" t="s">
        <v>999</v>
      </c>
      <c r="F1558" s="79"/>
      <c r="G1558" s="63"/>
      <c r="H1558" s="63"/>
      <c r="I1558" s="64"/>
      <c r="J1558" s="64"/>
      <c r="K1558" s="65"/>
      <c r="L1558" s="66"/>
      <c r="M1558" s="65"/>
      <c r="N1558" s="65"/>
      <c r="O1558" s="731"/>
      <c r="P1558" s="731"/>
      <c r="R1558" s="52">
        <v>453</v>
      </c>
      <c r="S1558" s="52"/>
      <c r="T1558" s="52"/>
      <c r="U1558" s="52"/>
      <c r="V1558" s="52">
        <f>SUM(R1558:U1558)</f>
        <v>453</v>
      </c>
    </row>
    <row r="1559" spans="1:22" hidden="1" outlineLevel="1" collapsed="1">
      <c r="A1559" s="148" t="s">
        <v>1000</v>
      </c>
      <c r="B1559" s="149"/>
      <c r="C1559" s="150">
        <v>9</v>
      </c>
      <c r="D1559" s="151" t="s">
        <v>988</v>
      </c>
      <c r="E1559" s="152" t="s">
        <v>2310</v>
      </c>
      <c r="F1559" s="153" t="s">
        <v>1605</v>
      </c>
      <c r="G1559" s="154">
        <f>SUBTOTAL(9,G1547:G1558)</f>
        <v>9.4</v>
      </c>
      <c r="H1559" s="154"/>
      <c r="I1559" s="156">
        <f>SUBTOTAL(9,I1547:I1558)</f>
        <v>0.12847222222222221</v>
      </c>
      <c r="J1559" s="156"/>
      <c r="K1559" s="157">
        <f>SUBTOTAL(9,K1547:K1558)</f>
        <v>0.12291666666666656</v>
      </c>
      <c r="L1559" s="157">
        <f>SUBTOTAL(9,L1547:L1558)</f>
        <v>1.4583333333333393E-2</v>
      </c>
      <c r="M1559" s="157">
        <f>M1557-N1548</f>
        <v>0.13749999999999996</v>
      </c>
      <c r="N1559" s="158" t="s">
        <v>552</v>
      </c>
      <c r="O1559" s="149" t="s">
        <v>682</v>
      </c>
      <c r="P1559" s="149"/>
      <c r="R1559" s="55">
        <f>SUM(R1547:R1558)</f>
        <v>453</v>
      </c>
      <c r="S1559" s="55">
        <f>SUM(S1547:S1558)</f>
        <v>0</v>
      </c>
      <c r="T1559" s="55">
        <f>SUM(T1547:T1558)</f>
        <v>0</v>
      </c>
      <c r="U1559" s="55">
        <f>SUM(U1547:U1558)</f>
        <v>0</v>
      </c>
      <c r="V1559" s="55">
        <f>SUM(V1547:V1558)</f>
        <v>453</v>
      </c>
    </row>
    <row r="1560" spans="1:22" hidden="1" outlineLevel="2">
      <c r="A1560" s="38">
        <v>153</v>
      </c>
      <c r="B1560" s="2" t="s">
        <v>29</v>
      </c>
      <c r="C1560" s="38">
        <v>10</v>
      </c>
      <c r="D1560" s="39" t="s">
        <v>1001</v>
      </c>
      <c r="E1560" s="117" t="s">
        <v>1002</v>
      </c>
      <c r="F1560" s="69"/>
      <c r="G1560" s="58"/>
      <c r="H1560" s="58"/>
      <c r="I1560" s="59"/>
      <c r="J1560" s="59"/>
      <c r="K1560" s="60"/>
      <c r="L1560" s="61"/>
      <c r="M1560" s="60"/>
      <c r="N1560" s="60"/>
      <c r="O1560" s="62"/>
      <c r="P1560" s="62"/>
      <c r="R1560" s="47"/>
      <c r="S1560" s="47"/>
      <c r="T1560" s="47"/>
      <c r="U1560" s="47"/>
      <c r="V1560" s="47"/>
    </row>
    <row r="1561" spans="1:22" hidden="1" outlineLevel="2">
      <c r="A1561" s="38">
        <v>153</v>
      </c>
      <c r="B1561" s="2" t="s">
        <v>29</v>
      </c>
      <c r="C1561" s="38">
        <v>10</v>
      </c>
      <c r="D1561" s="39" t="s">
        <v>1001</v>
      </c>
      <c r="E1561" s="118" t="s">
        <v>1003</v>
      </c>
      <c r="F1561" s="79"/>
      <c r="G1561" s="63"/>
      <c r="H1561" s="63"/>
      <c r="I1561" s="64"/>
      <c r="J1561" s="64"/>
      <c r="K1561" s="65"/>
      <c r="L1561" s="66"/>
      <c r="M1561" s="65"/>
      <c r="N1561" s="65"/>
      <c r="O1561" s="67"/>
      <c r="P1561" s="67"/>
      <c r="R1561" s="52">
        <v>453</v>
      </c>
      <c r="S1561" s="52">
        <v>180</v>
      </c>
      <c r="T1561" s="52"/>
      <c r="U1561" s="52"/>
      <c r="V1561" s="52">
        <f>SUM(R1561:U1561)</f>
        <v>633</v>
      </c>
    </row>
    <row r="1562" spans="1:22" hidden="1" outlineLevel="2">
      <c r="A1562" s="38">
        <v>153</v>
      </c>
      <c r="B1562" s="2" t="s">
        <v>29</v>
      </c>
      <c r="C1562" s="38">
        <v>10</v>
      </c>
      <c r="D1562" s="39" t="s">
        <v>1001</v>
      </c>
      <c r="E1562" s="115" t="s">
        <v>1004</v>
      </c>
      <c r="F1562" s="49">
        <v>50</v>
      </c>
      <c r="G1562" s="141"/>
      <c r="H1562" s="141">
        <v>0</v>
      </c>
      <c r="I1562" s="50"/>
      <c r="J1562" s="50">
        <v>0</v>
      </c>
      <c r="K1562" s="142"/>
      <c r="L1562" s="140"/>
      <c r="M1562" s="143"/>
      <c r="N1562" s="144">
        <v>0.34236111111111112</v>
      </c>
      <c r="O1562" s="3"/>
      <c r="P1562" s="3"/>
      <c r="R1562" s="52"/>
      <c r="S1562" s="52"/>
      <c r="T1562" s="52"/>
      <c r="U1562" s="52"/>
      <c r="V1562" s="52"/>
    </row>
    <row r="1563" spans="1:22" hidden="1" outlineLevel="2">
      <c r="A1563" s="38">
        <v>153</v>
      </c>
      <c r="B1563" s="2" t="s">
        <v>29</v>
      </c>
      <c r="C1563" s="38">
        <v>10</v>
      </c>
      <c r="D1563" s="39" t="s">
        <v>1001</v>
      </c>
      <c r="E1563" s="115" t="s">
        <v>1005</v>
      </c>
      <c r="F1563" s="49">
        <v>59</v>
      </c>
      <c r="G1563" s="141">
        <v>1</v>
      </c>
      <c r="H1563" s="141">
        <f t="shared" ref="H1563:H1568" si="223">H1562+G1563</f>
        <v>1</v>
      </c>
      <c r="I1563" s="50">
        <v>1.3888888888888888E-2</v>
      </c>
      <c r="J1563" s="50">
        <f t="shared" ref="J1563:J1568" si="224">J1562+I1563</f>
        <v>1.3888888888888888E-2</v>
      </c>
      <c r="K1563" s="142">
        <f t="shared" ref="K1563:K1568" si="225">M1563-N1562</f>
        <v>1.0416666666666685E-2</v>
      </c>
      <c r="L1563" s="140">
        <f>N1563-M1563</f>
        <v>0</v>
      </c>
      <c r="M1563" s="143">
        <v>0.3527777777777778</v>
      </c>
      <c r="N1563" s="143">
        <v>0.3527777777777778</v>
      </c>
      <c r="O1563" s="3"/>
      <c r="P1563" s="3"/>
      <c r="R1563" s="52"/>
      <c r="S1563" s="52"/>
      <c r="T1563" s="52"/>
      <c r="U1563" s="52"/>
      <c r="V1563" s="52"/>
    </row>
    <row r="1564" spans="1:22" hidden="1" outlineLevel="2">
      <c r="A1564" s="38">
        <v>153</v>
      </c>
      <c r="B1564" s="2" t="s">
        <v>29</v>
      </c>
      <c r="C1564" s="38">
        <v>10</v>
      </c>
      <c r="D1564" s="39" t="s">
        <v>1001</v>
      </c>
      <c r="E1564" s="115" t="s">
        <v>1006</v>
      </c>
      <c r="F1564" s="49">
        <v>57</v>
      </c>
      <c r="G1564" s="141">
        <v>1.3</v>
      </c>
      <c r="H1564" s="141">
        <f t="shared" si="223"/>
        <v>2.2999999999999998</v>
      </c>
      <c r="I1564" s="50">
        <v>1.7361111111111112E-2</v>
      </c>
      <c r="J1564" s="50">
        <f t="shared" si="224"/>
        <v>3.125E-2</v>
      </c>
      <c r="K1564" s="142">
        <f t="shared" si="225"/>
        <v>1.3194444444444398E-2</v>
      </c>
      <c r="L1564" s="140">
        <f>N1564-M1564</f>
        <v>2.0833333333333814E-3</v>
      </c>
      <c r="M1564" s="143">
        <v>0.3659722222222222</v>
      </c>
      <c r="N1564" s="143">
        <v>0.36805555555555558</v>
      </c>
      <c r="O1564" s="3"/>
      <c r="P1564" s="3"/>
      <c r="R1564" s="52"/>
      <c r="S1564" s="52"/>
      <c r="T1564" s="52"/>
      <c r="U1564" s="52"/>
      <c r="V1564" s="52"/>
    </row>
    <row r="1565" spans="1:22" hidden="1" outlineLevel="2">
      <c r="A1565" s="38">
        <v>153</v>
      </c>
      <c r="B1565" s="2" t="s">
        <v>29</v>
      </c>
      <c r="C1565" s="38">
        <v>10</v>
      </c>
      <c r="D1565" s="39" t="s">
        <v>1001</v>
      </c>
      <c r="E1565" s="115" t="s">
        <v>1007</v>
      </c>
      <c r="F1565" s="49">
        <v>71</v>
      </c>
      <c r="G1565" s="141">
        <v>1.7</v>
      </c>
      <c r="H1565" s="141">
        <f t="shared" si="223"/>
        <v>4</v>
      </c>
      <c r="I1565" s="50">
        <v>2.0833333333333332E-2</v>
      </c>
      <c r="J1565" s="50">
        <f t="shared" si="224"/>
        <v>5.2083333333333329E-2</v>
      </c>
      <c r="K1565" s="142">
        <f t="shared" si="225"/>
        <v>2.4305555555555525E-2</v>
      </c>
      <c r="L1565" s="140">
        <f>N1565-M1565</f>
        <v>5.5555555555555913E-3</v>
      </c>
      <c r="M1565" s="143">
        <v>0.3923611111111111</v>
      </c>
      <c r="N1565" s="143">
        <v>0.3979166666666667</v>
      </c>
      <c r="O1565" s="48" t="s">
        <v>1008</v>
      </c>
      <c r="P1565" s="48"/>
      <c r="R1565" s="52"/>
      <c r="S1565" s="52"/>
      <c r="T1565" s="52"/>
      <c r="U1565" s="52"/>
      <c r="V1565" s="52"/>
    </row>
    <row r="1566" spans="1:22" hidden="1" outlineLevel="2">
      <c r="A1566" s="38">
        <v>153</v>
      </c>
      <c r="B1566" s="2" t="s">
        <v>29</v>
      </c>
      <c r="C1566" s="38">
        <v>10</v>
      </c>
      <c r="D1566" s="39" t="s">
        <v>1001</v>
      </c>
      <c r="E1566" s="115" t="s">
        <v>1009</v>
      </c>
      <c r="F1566" s="49">
        <v>59</v>
      </c>
      <c r="G1566" s="141">
        <v>2.2000000000000002</v>
      </c>
      <c r="H1566" s="141">
        <f t="shared" si="223"/>
        <v>6.2</v>
      </c>
      <c r="I1566" s="50">
        <v>3.4722222222222224E-2</v>
      </c>
      <c r="J1566" s="50">
        <f t="shared" si="224"/>
        <v>8.6805555555555552E-2</v>
      </c>
      <c r="K1566" s="142">
        <f t="shared" si="225"/>
        <v>2.7083333333333293E-2</v>
      </c>
      <c r="L1566" s="140">
        <f>N1566-M1566</f>
        <v>2.0833333333333259E-3</v>
      </c>
      <c r="M1566" s="143">
        <v>0.42499999999999999</v>
      </c>
      <c r="N1566" s="143">
        <v>0.42708333333333331</v>
      </c>
      <c r="O1566" s="3"/>
      <c r="P1566" s="3"/>
      <c r="R1566" s="52"/>
      <c r="S1566" s="52"/>
      <c r="T1566" s="52"/>
      <c r="U1566" s="52"/>
      <c r="V1566" s="52"/>
    </row>
    <row r="1567" spans="1:22" hidden="1" outlineLevel="2">
      <c r="A1567" s="38">
        <v>153</v>
      </c>
      <c r="B1567" s="2" t="s">
        <v>29</v>
      </c>
      <c r="C1567" s="38">
        <v>10</v>
      </c>
      <c r="D1567" s="39" t="s">
        <v>1001</v>
      </c>
      <c r="E1567" s="115" t="s">
        <v>1010</v>
      </c>
      <c r="F1567" s="49">
        <v>110</v>
      </c>
      <c r="G1567" s="141">
        <v>1.1000000000000001</v>
      </c>
      <c r="H1567" s="141">
        <f t="shared" si="223"/>
        <v>7.3000000000000007</v>
      </c>
      <c r="I1567" s="50">
        <v>1.3888888888888888E-2</v>
      </c>
      <c r="J1567" s="50">
        <f t="shared" si="224"/>
        <v>0.10069444444444445</v>
      </c>
      <c r="K1567" s="142">
        <f t="shared" si="225"/>
        <v>1.4583333333333337E-2</v>
      </c>
      <c r="L1567" s="140">
        <f>N1567-M1567</f>
        <v>0</v>
      </c>
      <c r="M1567" s="143">
        <v>0.44166666666666665</v>
      </c>
      <c r="N1567" s="143">
        <v>0.44166666666666665</v>
      </c>
      <c r="O1567" s="3"/>
      <c r="P1567" s="3"/>
      <c r="R1567" s="52"/>
      <c r="S1567" s="52"/>
      <c r="T1567" s="52"/>
      <c r="U1567" s="52"/>
      <c r="V1567" s="52"/>
    </row>
    <row r="1568" spans="1:22" hidden="1" outlineLevel="2">
      <c r="A1568" s="38">
        <v>153</v>
      </c>
      <c r="B1568" s="2" t="s">
        <v>29</v>
      </c>
      <c r="C1568" s="38">
        <v>10</v>
      </c>
      <c r="D1568" s="39" t="s">
        <v>1001</v>
      </c>
      <c r="E1568" s="115" t="s">
        <v>1011</v>
      </c>
      <c r="F1568" s="49">
        <v>157</v>
      </c>
      <c r="G1568" s="141">
        <v>1.2</v>
      </c>
      <c r="H1568" s="141">
        <f t="shared" si="223"/>
        <v>8.5</v>
      </c>
      <c r="I1568" s="50">
        <v>1.7361111111111112E-2</v>
      </c>
      <c r="J1568" s="50">
        <f t="shared" si="224"/>
        <v>0.11805555555555555</v>
      </c>
      <c r="K1568" s="142">
        <f t="shared" si="225"/>
        <v>1.1805555555555569E-2</v>
      </c>
      <c r="L1568" s="140"/>
      <c r="M1568" s="144">
        <v>0.45347222222222222</v>
      </c>
      <c r="N1568" s="143"/>
      <c r="O1568" s="3"/>
      <c r="P1568" s="3"/>
      <c r="R1568" s="52"/>
      <c r="S1568" s="52"/>
      <c r="T1568" s="52"/>
      <c r="U1568" s="52"/>
      <c r="V1568" s="52"/>
    </row>
    <row r="1569" spans="1:22" hidden="1" outlineLevel="2">
      <c r="A1569" s="38">
        <v>153</v>
      </c>
      <c r="B1569" s="2" t="s">
        <v>29</v>
      </c>
      <c r="C1569" s="38">
        <v>10</v>
      </c>
      <c r="D1569" s="39" t="s">
        <v>1001</v>
      </c>
      <c r="E1569" s="40" t="s">
        <v>1530</v>
      </c>
      <c r="F1569" s="79"/>
      <c r="G1569" s="63"/>
      <c r="H1569" s="63"/>
      <c r="I1569" s="64"/>
      <c r="J1569" s="64"/>
      <c r="K1569" s="65"/>
      <c r="L1569" s="66"/>
      <c r="M1569" s="65"/>
      <c r="N1569" s="65"/>
      <c r="O1569" s="731"/>
      <c r="P1569" s="731"/>
      <c r="R1569" s="54"/>
      <c r="S1569" s="54"/>
      <c r="T1569" s="54"/>
      <c r="U1569" s="54"/>
      <c r="V1569" s="54"/>
    </row>
    <row r="1570" spans="1:22" hidden="1" outlineLevel="1" collapsed="1">
      <c r="A1570" s="148" t="s">
        <v>1012</v>
      </c>
      <c r="B1570" s="149"/>
      <c r="C1570" s="150">
        <v>10</v>
      </c>
      <c r="D1570" s="151" t="s">
        <v>1001</v>
      </c>
      <c r="E1570" s="152" t="s">
        <v>2312</v>
      </c>
      <c r="F1570" s="153" t="s">
        <v>1607</v>
      </c>
      <c r="G1570" s="154">
        <f>SUBTOTAL(9,G1560:G1569)</f>
        <v>8.5</v>
      </c>
      <c r="H1570" s="154"/>
      <c r="I1570" s="156">
        <f>SUBTOTAL(9,I1560:I1569)</f>
        <v>0.11805555555555555</v>
      </c>
      <c r="J1570" s="156"/>
      <c r="K1570" s="157">
        <f>SUBTOTAL(9,K1560:K1569)</f>
        <v>0.10138888888888881</v>
      </c>
      <c r="L1570" s="157">
        <f>SUBTOTAL(9,L1560:L1569)</f>
        <v>9.7222222222222987E-3</v>
      </c>
      <c r="M1570" s="157">
        <f>M1568-N1562</f>
        <v>0.1111111111111111</v>
      </c>
      <c r="N1570" s="158" t="s">
        <v>552</v>
      </c>
      <c r="O1570" s="149" t="s">
        <v>682</v>
      </c>
      <c r="P1570" s="149"/>
      <c r="R1570" s="55">
        <f>SUM(R1560:R1569)</f>
        <v>453</v>
      </c>
      <c r="S1570" s="55">
        <f>SUM(S1560:S1569)</f>
        <v>180</v>
      </c>
      <c r="T1570" s="55">
        <f>SUM(T1560:T1569)</f>
        <v>0</v>
      </c>
      <c r="U1570" s="55">
        <f>SUM(U1560:U1569)</f>
        <v>0</v>
      </c>
      <c r="V1570" s="55">
        <f>SUM(V1560:V1569)</f>
        <v>633</v>
      </c>
    </row>
    <row r="1571" spans="1:22" hidden="1" outlineLevel="2">
      <c r="A1571" s="38">
        <v>154</v>
      </c>
      <c r="B1571" s="2" t="s">
        <v>29</v>
      </c>
      <c r="C1571" s="38">
        <v>11</v>
      </c>
      <c r="D1571" s="39" t="s">
        <v>1013</v>
      </c>
      <c r="E1571" s="40" t="s">
        <v>1531</v>
      </c>
      <c r="F1571" s="69"/>
      <c r="G1571" s="58"/>
      <c r="H1571" s="58"/>
      <c r="I1571" s="59"/>
      <c r="J1571" s="59"/>
      <c r="K1571" s="60"/>
      <c r="L1571" s="61"/>
      <c r="M1571" s="60"/>
      <c r="N1571" s="60"/>
      <c r="O1571" s="62"/>
      <c r="P1571" s="62"/>
      <c r="R1571" s="47"/>
      <c r="S1571" s="47"/>
      <c r="T1571" s="47"/>
      <c r="U1571" s="47"/>
      <c r="V1571" s="47"/>
    </row>
    <row r="1572" spans="1:22" hidden="1" outlineLevel="2">
      <c r="A1572" s="38">
        <v>154</v>
      </c>
      <c r="B1572" s="2" t="s">
        <v>29</v>
      </c>
      <c r="C1572" s="38">
        <v>11</v>
      </c>
      <c r="D1572" s="39" t="s">
        <v>1013</v>
      </c>
      <c r="E1572" s="115" t="s">
        <v>1011</v>
      </c>
      <c r="F1572" s="49">
        <v>157</v>
      </c>
      <c r="G1572" s="141"/>
      <c r="H1572" s="141">
        <v>0</v>
      </c>
      <c r="I1572" s="50"/>
      <c r="J1572" s="50">
        <v>0</v>
      </c>
      <c r="K1572" s="142"/>
      <c r="L1572" s="140"/>
      <c r="M1572" s="143"/>
      <c r="N1572" s="144">
        <v>0.45555555555555555</v>
      </c>
      <c r="O1572" s="3"/>
      <c r="P1572" s="3"/>
      <c r="R1572" s="52"/>
      <c r="S1572" s="52"/>
      <c r="T1572" s="52"/>
      <c r="U1572" s="52"/>
      <c r="V1572" s="52"/>
    </row>
    <row r="1573" spans="1:22" hidden="1" outlineLevel="2">
      <c r="A1573" s="38">
        <v>154</v>
      </c>
      <c r="B1573" s="2" t="s">
        <v>29</v>
      </c>
      <c r="C1573" s="38">
        <v>11</v>
      </c>
      <c r="D1573" s="39" t="s">
        <v>1013</v>
      </c>
      <c r="E1573" s="115" t="s">
        <v>1014</v>
      </c>
      <c r="F1573" s="49">
        <v>226</v>
      </c>
      <c r="G1573" s="141">
        <v>0.5</v>
      </c>
      <c r="H1573" s="141">
        <f t="shared" ref="H1573:H1580" si="226">H1572+G1573</f>
        <v>0.5</v>
      </c>
      <c r="I1573" s="50">
        <v>6.9444444444444441E-3</v>
      </c>
      <c r="J1573" s="50">
        <f t="shared" ref="J1573:J1580" si="227">J1572+I1573</f>
        <v>6.9444444444444441E-3</v>
      </c>
      <c r="K1573" s="142">
        <f t="shared" ref="K1573:K1580" si="228">M1573-N1572</f>
        <v>9.7222222222221877E-3</v>
      </c>
      <c r="L1573" s="140">
        <f t="shared" ref="L1573:L1579" si="229">N1573-M1573</f>
        <v>2.0833333333333814E-3</v>
      </c>
      <c r="M1573" s="143">
        <v>0.46527777777777773</v>
      </c>
      <c r="N1573" s="143">
        <v>0.46736111111111112</v>
      </c>
      <c r="O1573" s="3"/>
      <c r="P1573" s="3"/>
      <c r="R1573" s="52"/>
      <c r="S1573" s="52"/>
      <c r="T1573" s="52"/>
      <c r="U1573" s="52"/>
      <c r="V1573" s="52"/>
    </row>
    <row r="1574" spans="1:22" hidden="1" outlineLevel="2">
      <c r="A1574" s="38">
        <v>154</v>
      </c>
      <c r="B1574" s="2" t="s">
        <v>29</v>
      </c>
      <c r="C1574" s="38">
        <v>11</v>
      </c>
      <c r="D1574" s="39" t="s">
        <v>1013</v>
      </c>
      <c r="E1574" s="115" t="s">
        <v>1015</v>
      </c>
      <c r="F1574" s="49">
        <v>190</v>
      </c>
      <c r="G1574" s="141">
        <v>1.6</v>
      </c>
      <c r="H1574" s="141">
        <f t="shared" si="226"/>
        <v>2.1</v>
      </c>
      <c r="I1574" s="50">
        <v>2.0833333333333332E-2</v>
      </c>
      <c r="J1574" s="50">
        <f t="shared" si="227"/>
        <v>2.7777777777777776E-2</v>
      </c>
      <c r="K1574" s="142">
        <f t="shared" si="228"/>
        <v>1.3888888888888895E-2</v>
      </c>
      <c r="L1574" s="140">
        <f t="shared" si="229"/>
        <v>4.8611111111110938E-3</v>
      </c>
      <c r="M1574" s="143">
        <v>0.48125000000000001</v>
      </c>
      <c r="N1574" s="143">
        <v>0.4861111111111111</v>
      </c>
      <c r="O1574" s="48" t="s">
        <v>922</v>
      </c>
      <c r="P1574" s="48"/>
      <c r="R1574" s="52"/>
      <c r="S1574" s="52"/>
      <c r="T1574" s="52"/>
      <c r="U1574" s="52"/>
      <c r="V1574" s="52"/>
    </row>
    <row r="1575" spans="1:22" hidden="1" outlineLevel="2">
      <c r="A1575" s="38">
        <v>154</v>
      </c>
      <c r="B1575" s="2" t="s">
        <v>29</v>
      </c>
      <c r="C1575" s="38">
        <v>11</v>
      </c>
      <c r="D1575" s="39" t="s">
        <v>1013</v>
      </c>
      <c r="E1575" s="115" t="s">
        <v>1016</v>
      </c>
      <c r="F1575" s="49">
        <v>90</v>
      </c>
      <c r="G1575" s="141">
        <v>1.6</v>
      </c>
      <c r="H1575" s="141">
        <f t="shared" si="226"/>
        <v>3.7</v>
      </c>
      <c r="I1575" s="50">
        <v>2.0833333333333332E-2</v>
      </c>
      <c r="J1575" s="50">
        <f t="shared" si="227"/>
        <v>4.8611111111111105E-2</v>
      </c>
      <c r="K1575" s="142">
        <f t="shared" si="228"/>
        <v>1.5972222222222221E-2</v>
      </c>
      <c r="L1575" s="140">
        <f t="shared" si="229"/>
        <v>0</v>
      </c>
      <c r="M1575" s="143">
        <v>0.50208333333333333</v>
      </c>
      <c r="N1575" s="143">
        <v>0.50208333333333333</v>
      </c>
      <c r="O1575" s="3"/>
      <c r="P1575" s="3"/>
      <c r="R1575" s="52"/>
      <c r="S1575" s="52"/>
      <c r="T1575" s="52"/>
      <c r="U1575" s="52"/>
      <c r="V1575" s="52"/>
    </row>
    <row r="1576" spans="1:22" hidden="1" outlineLevel="2">
      <c r="A1576" s="38">
        <v>154</v>
      </c>
      <c r="B1576" s="2" t="s">
        <v>29</v>
      </c>
      <c r="C1576" s="38">
        <v>11</v>
      </c>
      <c r="D1576" s="39" t="s">
        <v>1013</v>
      </c>
      <c r="E1576" s="115" t="s">
        <v>1017</v>
      </c>
      <c r="F1576" s="49">
        <v>190</v>
      </c>
      <c r="G1576" s="141">
        <v>1.9</v>
      </c>
      <c r="H1576" s="141">
        <f t="shared" si="226"/>
        <v>5.6</v>
      </c>
      <c r="I1576" s="50">
        <v>3.4722222222222224E-2</v>
      </c>
      <c r="J1576" s="50">
        <f t="shared" si="227"/>
        <v>8.3333333333333329E-2</v>
      </c>
      <c r="K1576" s="142">
        <f t="shared" si="228"/>
        <v>2.1527777777777812E-2</v>
      </c>
      <c r="L1576" s="140">
        <f t="shared" si="229"/>
        <v>6.2499999999999778E-3</v>
      </c>
      <c r="M1576" s="143">
        <v>0.52361111111111114</v>
      </c>
      <c r="N1576" s="143">
        <v>0.52986111111111112</v>
      </c>
      <c r="O1576" s="3" t="s">
        <v>1018</v>
      </c>
      <c r="P1576" s="3"/>
      <c r="R1576" s="52"/>
      <c r="S1576" s="52"/>
      <c r="T1576" s="52"/>
      <c r="U1576" s="52"/>
      <c r="V1576" s="52"/>
    </row>
    <row r="1577" spans="1:22" hidden="1" outlineLevel="2">
      <c r="A1577" s="38">
        <v>154</v>
      </c>
      <c r="B1577" s="2" t="s">
        <v>29</v>
      </c>
      <c r="C1577" s="38">
        <v>11</v>
      </c>
      <c r="D1577" s="39" t="s">
        <v>1013</v>
      </c>
      <c r="E1577" s="115" t="s">
        <v>1019</v>
      </c>
      <c r="F1577" s="49">
        <v>239</v>
      </c>
      <c r="G1577" s="141">
        <v>1.8</v>
      </c>
      <c r="H1577" s="141">
        <f t="shared" si="226"/>
        <v>7.3999999999999995</v>
      </c>
      <c r="I1577" s="50">
        <v>4.1666666666666664E-2</v>
      </c>
      <c r="J1577" s="50">
        <f t="shared" si="227"/>
        <v>0.125</v>
      </c>
      <c r="K1577" s="142">
        <f t="shared" si="228"/>
        <v>2.5000000000000022E-2</v>
      </c>
      <c r="L1577" s="140">
        <f t="shared" si="229"/>
        <v>6.9444444444444198E-4</v>
      </c>
      <c r="M1577" s="143">
        <v>0.55486111111111114</v>
      </c>
      <c r="N1577" s="143">
        <v>0.55555555555555558</v>
      </c>
      <c r="O1577" s="3"/>
      <c r="P1577" s="3"/>
      <c r="R1577" s="52"/>
      <c r="S1577" s="52"/>
      <c r="T1577" s="52"/>
      <c r="U1577" s="52"/>
      <c r="V1577" s="52"/>
    </row>
    <row r="1578" spans="1:22" hidden="1" outlineLevel="2">
      <c r="A1578" s="38">
        <v>154</v>
      </c>
      <c r="B1578" s="2" t="s">
        <v>29</v>
      </c>
      <c r="C1578" s="38">
        <v>11</v>
      </c>
      <c r="D1578" s="39" t="s">
        <v>1013</v>
      </c>
      <c r="E1578" s="115" t="s">
        <v>1020</v>
      </c>
      <c r="F1578" s="49">
        <v>235</v>
      </c>
      <c r="G1578" s="141">
        <v>0.3</v>
      </c>
      <c r="H1578" s="141">
        <f t="shared" si="226"/>
        <v>7.6999999999999993</v>
      </c>
      <c r="I1578" s="50">
        <v>1.0416666666666666E-2</v>
      </c>
      <c r="J1578" s="50">
        <f t="shared" si="227"/>
        <v>0.13541666666666666</v>
      </c>
      <c r="K1578" s="142">
        <f t="shared" si="228"/>
        <v>4.8611111111110938E-3</v>
      </c>
      <c r="L1578" s="140">
        <f t="shared" si="229"/>
        <v>0</v>
      </c>
      <c r="M1578" s="143">
        <v>0.56041666666666667</v>
      </c>
      <c r="N1578" s="143">
        <v>0.56041666666666667</v>
      </c>
      <c r="O1578" s="3"/>
      <c r="P1578" s="3"/>
      <c r="R1578" s="52"/>
      <c r="S1578" s="52"/>
      <c r="T1578" s="52"/>
      <c r="U1578" s="52"/>
      <c r="V1578" s="52"/>
    </row>
    <row r="1579" spans="1:22" hidden="1" outlineLevel="2">
      <c r="A1579" s="38">
        <v>154</v>
      </c>
      <c r="B1579" s="2" t="s">
        <v>29</v>
      </c>
      <c r="C1579" s="38">
        <v>11</v>
      </c>
      <c r="D1579" s="39" t="s">
        <v>1013</v>
      </c>
      <c r="E1579" s="115" t="s">
        <v>1021</v>
      </c>
      <c r="F1579" s="49">
        <v>251</v>
      </c>
      <c r="G1579" s="141">
        <v>0.3</v>
      </c>
      <c r="H1579" s="141">
        <f t="shared" si="226"/>
        <v>7.9999999999999991</v>
      </c>
      <c r="I1579" s="50">
        <v>1.0416666666666666E-2</v>
      </c>
      <c r="J1579" s="50">
        <f t="shared" si="227"/>
        <v>0.14583333333333331</v>
      </c>
      <c r="K1579" s="142">
        <f t="shared" si="228"/>
        <v>5.5555555555555358E-3</v>
      </c>
      <c r="L1579" s="140">
        <f t="shared" si="229"/>
        <v>0</v>
      </c>
      <c r="M1579" s="143">
        <v>0.56597222222222221</v>
      </c>
      <c r="N1579" s="143">
        <v>0.56597222222222221</v>
      </c>
      <c r="O1579" s="3"/>
      <c r="P1579" s="3"/>
      <c r="R1579" s="52"/>
      <c r="S1579" s="52"/>
      <c r="T1579" s="52"/>
      <c r="U1579" s="52"/>
      <c r="V1579" s="52"/>
    </row>
    <row r="1580" spans="1:22" hidden="1" outlineLevel="2">
      <c r="A1580" s="38">
        <v>154</v>
      </c>
      <c r="B1580" s="2" t="s">
        <v>29</v>
      </c>
      <c r="C1580" s="38">
        <v>11</v>
      </c>
      <c r="D1580" s="39" t="s">
        <v>1013</v>
      </c>
      <c r="E1580" s="115" t="s">
        <v>1022</v>
      </c>
      <c r="F1580" s="49">
        <v>102</v>
      </c>
      <c r="G1580" s="141">
        <v>0.8</v>
      </c>
      <c r="H1580" s="141">
        <f t="shared" si="226"/>
        <v>8.7999999999999989</v>
      </c>
      <c r="I1580" s="50">
        <v>1.3888888888888888E-2</v>
      </c>
      <c r="J1580" s="50">
        <f t="shared" si="227"/>
        <v>0.15972222222222221</v>
      </c>
      <c r="K1580" s="142">
        <f t="shared" si="228"/>
        <v>9.0277777777778567E-3</v>
      </c>
      <c r="L1580" s="140"/>
      <c r="M1580" s="144">
        <v>0.57500000000000007</v>
      </c>
      <c r="N1580" s="143"/>
      <c r="O1580" s="48"/>
      <c r="P1580" s="48"/>
      <c r="R1580" s="52"/>
      <c r="S1580" s="52"/>
      <c r="T1580" s="52"/>
      <c r="U1580" s="52"/>
      <c r="V1580" s="52"/>
    </row>
    <row r="1581" spans="1:22" hidden="1" outlineLevel="2">
      <c r="A1581" s="38">
        <v>154</v>
      </c>
      <c r="B1581" s="2" t="s">
        <v>29</v>
      </c>
      <c r="C1581" s="38">
        <v>11</v>
      </c>
      <c r="D1581" s="39" t="s">
        <v>1013</v>
      </c>
      <c r="E1581" s="117" t="s">
        <v>1023</v>
      </c>
      <c r="F1581" s="69"/>
      <c r="G1581" s="58"/>
      <c r="H1581" s="58"/>
      <c r="I1581" s="59"/>
      <c r="J1581" s="59"/>
      <c r="K1581" s="60"/>
      <c r="L1581" s="61"/>
      <c r="M1581" s="60"/>
      <c r="N1581" s="60"/>
      <c r="O1581" s="68"/>
      <c r="P1581" s="68"/>
      <c r="R1581" s="52">
        <v>340</v>
      </c>
      <c r="S1581" s="52">
        <v>390</v>
      </c>
      <c r="T1581" s="52"/>
      <c r="U1581" s="52"/>
      <c r="V1581" s="52">
        <f>SUM(R1581:U1581)</f>
        <v>730</v>
      </c>
    </row>
    <row r="1582" spans="1:22" hidden="1" outlineLevel="2">
      <c r="A1582" s="38">
        <v>154</v>
      </c>
      <c r="B1582" s="2" t="s">
        <v>29</v>
      </c>
      <c r="C1582" s="38">
        <v>11</v>
      </c>
      <c r="D1582" s="39" t="s">
        <v>1013</v>
      </c>
      <c r="E1582" s="118" t="s">
        <v>1024</v>
      </c>
      <c r="F1582" s="79"/>
      <c r="G1582" s="63"/>
      <c r="H1582" s="63"/>
      <c r="I1582" s="64"/>
      <c r="J1582" s="64"/>
      <c r="K1582" s="65"/>
      <c r="L1582" s="66"/>
      <c r="M1582" s="65"/>
      <c r="N1582" s="65"/>
      <c r="O1582" s="731"/>
      <c r="P1582" s="731"/>
      <c r="R1582" s="54"/>
      <c r="S1582" s="54"/>
      <c r="T1582" s="54"/>
      <c r="U1582" s="54"/>
      <c r="V1582" s="54"/>
    </row>
    <row r="1583" spans="1:22" hidden="1" outlineLevel="1" collapsed="1">
      <c r="A1583" s="148" t="s">
        <v>1025</v>
      </c>
      <c r="B1583" s="149"/>
      <c r="C1583" s="150">
        <v>11</v>
      </c>
      <c r="D1583" s="151" t="s">
        <v>1013</v>
      </c>
      <c r="E1583" s="152" t="s">
        <v>2312</v>
      </c>
      <c r="F1583" s="153" t="s">
        <v>1608</v>
      </c>
      <c r="G1583" s="154">
        <f>SUBTOTAL(9,G1571:G1582)</f>
        <v>8.7999999999999989</v>
      </c>
      <c r="H1583" s="154"/>
      <c r="I1583" s="156">
        <f>SUBTOTAL(9,I1571:I1582)</f>
        <v>0.15972222222222221</v>
      </c>
      <c r="J1583" s="156"/>
      <c r="K1583" s="157">
        <f>SUBTOTAL(9,K1571:K1582)</f>
        <v>0.10555555555555562</v>
      </c>
      <c r="L1583" s="157">
        <f>SUBTOTAL(9,L1571:L1582)</f>
        <v>1.3888888888888895E-2</v>
      </c>
      <c r="M1583" s="157">
        <f>M1580-N1572</f>
        <v>0.11944444444444452</v>
      </c>
      <c r="N1583" s="158" t="s">
        <v>552</v>
      </c>
      <c r="O1583" s="149" t="s">
        <v>682</v>
      </c>
      <c r="P1583" s="149"/>
      <c r="R1583" s="55">
        <f>SUM(R1571:R1582)</f>
        <v>340</v>
      </c>
      <c r="S1583" s="55">
        <f>SUM(S1571:S1582)</f>
        <v>390</v>
      </c>
      <c r="T1583" s="55">
        <f>SUM(T1571:T1582)</f>
        <v>0</v>
      </c>
      <c r="U1583" s="55">
        <f>SUM(U1571:U1582)</f>
        <v>0</v>
      </c>
      <c r="V1583" s="55">
        <f>SUM(V1571:V1582)</f>
        <v>730</v>
      </c>
    </row>
    <row r="1584" spans="1:22" hidden="1" outlineLevel="2">
      <c r="A1584" s="38">
        <v>155</v>
      </c>
      <c r="B1584" s="2" t="s">
        <v>29</v>
      </c>
      <c r="C1584" s="38">
        <v>12</v>
      </c>
      <c r="D1584" s="39" t="s">
        <v>1027</v>
      </c>
      <c r="E1584" s="117" t="s">
        <v>1028</v>
      </c>
      <c r="F1584" s="69"/>
      <c r="G1584" s="58"/>
      <c r="H1584" s="58"/>
      <c r="I1584" s="59"/>
      <c r="J1584" s="59"/>
      <c r="K1584" s="60"/>
      <c r="L1584" s="61"/>
      <c r="M1584" s="60"/>
      <c r="N1584" s="60"/>
      <c r="O1584" s="62"/>
      <c r="P1584" s="62"/>
      <c r="R1584" s="47"/>
      <c r="S1584" s="47"/>
      <c r="T1584" s="47"/>
      <c r="U1584" s="47"/>
      <c r="V1584" s="47"/>
    </row>
    <row r="1585" spans="1:22" hidden="1" outlineLevel="2">
      <c r="A1585" s="38">
        <v>155</v>
      </c>
      <c r="B1585" s="2" t="s">
        <v>29</v>
      </c>
      <c r="C1585" s="38">
        <v>12</v>
      </c>
      <c r="D1585" s="39" t="s">
        <v>1027</v>
      </c>
      <c r="E1585" s="118" t="s">
        <v>1029</v>
      </c>
      <c r="F1585" s="79"/>
      <c r="G1585" s="63"/>
      <c r="H1585" s="63"/>
      <c r="I1585" s="64"/>
      <c r="J1585" s="64"/>
      <c r="K1585" s="65"/>
      <c r="L1585" s="66"/>
      <c r="M1585" s="65"/>
      <c r="N1585" s="65"/>
      <c r="O1585" s="67"/>
      <c r="P1585" s="67"/>
      <c r="R1585" s="52">
        <v>340</v>
      </c>
      <c r="S1585" s="52">
        <v>500</v>
      </c>
      <c r="T1585" s="52"/>
      <c r="U1585" s="52"/>
      <c r="V1585" s="52">
        <f>SUM(R1585:U1585)</f>
        <v>840</v>
      </c>
    </row>
    <row r="1586" spans="1:22" hidden="1" outlineLevel="2">
      <c r="A1586" s="38">
        <v>155</v>
      </c>
      <c r="B1586" s="2" t="s">
        <v>29</v>
      </c>
      <c r="C1586" s="38">
        <v>12</v>
      </c>
      <c r="D1586" s="39" t="s">
        <v>1027</v>
      </c>
      <c r="E1586" s="115" t="s">
        <v>1030</v>
      </c>
      <c r="F1586" s="49">
        <v>151</v>
      </c>
      <c r="G1586" s="141"/>
      <c r="H1586" s="141">
        <v>0</v>
      </c>
      <c r="I1586" s="50"/>
      <c r="J1586" s="50">
        <v>0</v>
      </c>
      <c r="K1586" s="142"/>
      <c r="L1586" s="140"/>
      <c r="M1586" s="143"/>
      <c r="N1586" s="144">
        <v>0.3125</v>
      </c>
      <c r="O1586" s="3"/>
      <c r="P1586" s="3"/>
      <c r="R1586" s="52"/>
      <c r="S1586" s="52"/>
      <c r="T1586" s="52"/>
      <c r="U1586" s="52"/>
      <c r="V1586" s="52"/>
    </row>
    <row r="1587" spans="1:22" hidden="1" outlineLevel="2">
      <c r="A1587" s="38">
        <v>155</v>
      </c>
      <c r="B1587" s="2" t="s">
        <v>29</v>
      </c>
      <c r="C1587" s="38">
        <v>12</v>
      </c>
      <c r="D1587" s="39" t="s">
        <v>1027</v>
      </c>
      <c r="E1587" s="115" t="s">
        <v>1031</v>
      </c>
      <c r="F1587" s="49">
        <v>488</v>
      </c>
      <c r="G1587" s="141">
        <v>4.8</v>
      </c>
      <c r="H1587" s="141">
        <f>H1586+G1587</f>
        <v>4.8</v>
      </c>
      <c r="I1587" s="50">
        <v>7.2916666666666671E-2</v>
      </c>
      <c r="J1587" s="50">
        <f>J1586+I1587</f>
        <v>7.2916666666666671E-2</v>
      </c>
      <c r="K1587" s="142">
        <f>M1587-N1586</f>
        <v>5.555555555555558E-2</v>
      </c>
      <c r="L1587" s="140">
        <f>N1587-M1587</f>
        <v>2.0833333333332704E-3</v>
      </c>
      <c r="M1587" s="143">
        <v>0.36805555555555558</v>
      </c>
      <c r="N1587" s="143">
        <v>0.37013888888888885</v>
      </c>
      <c r="O1587" s="48"/>
      <c r="P1587" s="48"/>
      <c r="R1587" s="52"/>
      <c r="S1587" s="52"/>
      <c r="T1587" s="52"/>
      <c r="U1587" s="52"/>
      <c r="V1587" s="52"/>
    </row>
    <row r="1588" spans="1:22" hidden="1" outlineLevel="2">
      <c r="A1588" s="38">
        <v>155</v>
      </c>
      <c r="B1588" s="2" t="s">
        <v>29</v>
      </c>
      <c r="C1588" s="38">
        <v>12</v>
      </c>
      <c r="D1588" s="39" t="s">
        <v>1027</v>
      </c>
      <c r="E1588" s="115" t="s">
        <v>1032</v>
      </c>
      <c r="F1588" s="49">
        <v>747</v>
      </c>
      <c r="G1588" s="141">
        <v>2.6</v>
      </c>
      <c r="H1588" s="141">
        <f>H1587+G1588</f>
        <v>7.4</v>
      </c>
      <c r="I1588" s="50">
        <v>5.2083333333333336E-2</v>
      </c>
      <c r="J1588" s="50">
        <f>J1587+I1588</f>
        <v>0.125</v>
      </c>
      <c r="K1588" s="142">
        <f>M1588-N1587</f>
        <v>5.9027777777777846E-2</v>
      </c>
      <c r="L1588" s="140">
        <f>N1588-M1588</f>
        <v>8.3333333333333037E-3</v>
      </c>
      <c r="M1588" s="143">
        <v>0.4291666666666667</v>
      </c>
      <c r="N1588" s="143">
        <v>0.4375</v>
      </c>
      <c r="O1588" s="3" t="s">
        <v>1015</v>
      </c>
      <c r="P1588" s="3"/>
      <c r="R1588" s="52"/>
      <c r="S1588" s="52"/>
      <c r="T1588" s="52"/>
      <c r="U1588" s="52"/>
      <c r="V1588" s="52"/>
    </row>
    <row r="1589" spans="1:22" hidden="1" outlineLevel="2">
      <c r="A1589" s="38">
        <v>155</v>
      </c>
      <c r="B1589" s="2" t="s">
        <v>29</v>
      </c>
      <c r="C1589" s="38">
        <v>12</v>
      </c>
      <c r="D1589" s="39" t="s">
        <v>1027</v>
      </c>
      <c r="E1589" s="115" t="s">
        <v>1033</v>
      </c>
      <c r="F1589" s="49">
        <v>124</v>
      </c>
      <c r="G1589" s="141">
        <v>3.9</v>
      </c>
      <c r="H1589" s="141">
        <f>H1588+G1589</f>
        <v>11.3</v>
      </c>
      <c r="I1589" s="50">
        <v>4.1666666666666664E-2</v>
      </c>
      <c r="J1589" s="50">
        <f>J1588+I1589</f>
        <v>0.16666666666666666</v>
      </c>
      <c r="K1589" s="142">
        <f>M1589-N1588</f>
        <v>5.555555555555558E-2</v>
      </c>
      <c r="L1589" s="140"/>
      <c r="M1589" s="144">
        <v>0.49305555555555558</v>
      </c>
      <c r="N1589" s="143"/>
      <c r="O1589" s="48"/>
      <c r="P1589" s="48"/>
      <c r="R1589" s="52"/>
      <c r="S1589" s="52"/>
      <c r="T1589" s="52"/>
      <c r="U1589" s="52"/>
      <c r="V1589" s="52"/>
    </row>
    <row r="1590" spans="1:22" hidden="1" outlineLevel="2">
      <c r="A1590" s="38">
        <v>155</v>
      </c>
      <c r="B1590" s="2" t="s">
        <v>29</v>
      </c>
      <c r="C1590" s="38">
        <v>12</v>
      </c>
      <c r="D1590" s="39" t="s">
        <v>1027</v>
      </c>
      <c r="E1590" s="40" t="s">
        <v>1228</v>
      </c>
      <c r="F1590" s="79"/>
      <c r="G1590" s="63"/>
      <c r="H1590" s="63"/>
      <c r="I1590" s="64"/>
      <c r="J1590" s="64"/>
      <c r="K1590" s="65"/>
      <c r="L1590" s="66"/>
      <c r="M1590" s="65"/>
      <c r="N1590" s="65"/>
      <c r="O1590" s="731"/>
      <c r="P1590" s="731"/>
      <c r="R1590" s="54"/>
      <c r="S1590" s="54"/>
      <c r="T1590" s="54"/>
      <c r="U1590" s="54"/>
      <c r="V1590" s="54"/>
    </row>
    <row r="1591" spans="1:22" hidden="1" outlineLevel="1" collapsed="1">
      <c r="A1591" s="148" t="s">
        <v>1034</v>
      </c>
      <c r="B1591" s="149"/>
      <c r="C1591" s="150">
        <v>12</v>
      </c>
      <c r="D1591" s="151" t="s">
        <v>1027</v>
      </c>
      <c r="E1591" s="152" t="s">
        <v>2313</v>
      </c>
      <c r="F1591" s="153" t="s">
        <v>1610</v>
      </c>
      <c r="G1591" s="154">
        <f>SUBTOTAL(9,G1584:G1590)</f>
        <v>11.3</v>
      </c>
      <c r="H1591" s="154"/>
      <c r="I1591" s="156">
        <f>SUBTOTAL(9,I1584:I1590)</f>
        <v>0.16666666666666666</v>
      </c>
      <c r="J1591" s="156"/>
      <c r="K1591" s="157">
        <f>SUBTOTAL(9,K1584:K1590)</f>
        <v>0.17013888888888901</v>
      </c>
      <c r="L1591" s="157">
        <f>SUBTOTAL(9,L1584:L1590)</f>
        <v>1.0416666666666574E-2</v>
      </c>
      <c r="M1591" s="157">
        <f>M1589-N1586</f>
        <v>0.18055555555555558</v>
      </c>
      <c r="N1591" s="158" t="s">
        <v>552</v>
      </c>
      <c r="O1591" s="149" t="s">
        <v>1036</v>
      </c>
      <c r="P1591" s="149"/>
      <c r="R1591" s="55">
        <f>SUM(R1584:R1590)</f>
        <v>340</v>
      </c>
      <c r="S1591" s="55">
        <f>SUM(S1584:S1590)</f>
        <v>500</v>
      </c>
      <c r="T1591" s="55">
        <f>SUM(T1584:T1590)</f>
        <v>0</v>
      </c>
      <c r="U1591" s="55">
        <f>SUM(U1584:U1590)</f>
        <v>0</v>
      </c>
      <c r="V1591" s="55">
        <f>SUM(V1584:V1590)</f>
        <v>840</v>
      </c>
    </row>
    <row r="1592" spans="1:22" hidden="1" outlineLevel="2">
      <c r="A1592" s="38">
        <v>156</v>
      </c>
      <c r="B1592" s="2" t="s">
        <v>29</v>
      </c>
      <c r="C1592" s="38">
        <v>13</v>
      </c>
      <c r="D1592" s="39" t="s">
        <v>1037</v>
      </c>
      <c r="E1592" s="40" t="s">
        <v>1532</v>
      </c>
      <c r="F1592" s="69"/>
      <c r="G1592" s="58"/>
      <c r="H1592" s="58"/>
      <c r="I1592" s="59"/>
      <c r="J1592" s="59"/>
      <c r="K1592" s="60"/>
      <c r="L1592" s="61"/>
      <c r="M1592" s="60"/>
      <c r="N1592" s="60"/>
      <c r="O1592" s="62"/>
      <c r="P1592" s="62"/>
      <c r="R1592" s="47"/>
      <c r="S1592" s="52">
        <v>175</v>
      </c>
      <c r="T1592" s="52"/>
      <c r="U1592" s="52"/>
      <c r="V1592" s="52">
        <f>SUM(R1592:U1592)</f>
        <v>175</v>
      </c>
    </row>
    <row r="1593" spans="1:22" hidden="1" outlineLevel="2">
      <c r="A1593" s="38">
        <v>156</v>
      </c>
      <c r="B1593" s="2" t="s">
        <v>29</v>
      </c>
      <c r="C1593" s="38">
        <v>13</v>
      </c>
      <c r="D1593" s="39" t="s">
        <v>1037</v>
      </c>
      <c r="E1593" s="115" t="s">
        <v>1038</v>
      </c>
      <c r="F1593" s="49">
        <v>216</v>
      </c>
      <c r="G1593" s="141"/>
      <c r="H1593" s="141">
        <v>0</v>
      </c>
      <c r="I1593" s="50"/>
      <c r="J1593" s="50">
        <v>0</v>
      </c>
      <c r="K1593" s="142"/>
      <c r="L1593" s="140"/>
      <c r="M1593" s="143"/>
      <c r="N1593" s="144">
        <v>0.50694444444444442</v>
      </c>
      <c r="O1593" s="3"/>
      <c r="P1593" s="3"/>
      <c r="R1593" s="52"/>
      <c r="S1593" s="52"/>
      <c r="T1593" s="52"/>
      <c r="U1593" s="52"/>
      <c r="V1593" s="52"/>
    </row>
    <row r="1594" spans="1:22" hidden="1" outlineLevel="2">
      <c r="A1594" s="38">
        <v>156</v>
      </c>
      <c r="B1594" s="2" t="s">
        <v>29</v>
      </c>
      <c r="C1594" s="38">
        <v>13</v>
      </c>
      <c r="D1594" s="39" t="s">
        <v>1037</v>
      </c>
      <c r="E1594" s="115" t="s">
        <v>1039</v>
      </c>
      <c r="F1594" s="49">
        <v>429</v>
      </c>
      <c r="G1594" s="141">
        <v>2.2000000000000002</v>
      </c>
      <c r="H1594" s="141">
        <f>H1592+G1594</f>
        <v>2.2000000000000002</v>
      </c>
      <c r="I1594" s="50">
        <v>3.4722222222222224E-2</v>
      </c>
      <c r="J1594" s="50">
        <f t="shared" ref="J1594:J1599" si="230">J1593+I1594</f>
        <v>3.4722222222222224E-2</v>
      </c>
      <c r="K1594" s="142">
        <f t="shared" ref="K1594:K1599" si="231">M1594-N1593</f>
        <v>3.125E-2</v>
      </c>
      <c r="L1594" s="140">
        <f>N1594-M1594</f>
        <v>1.388888888888884E-3</v>
      </c>
      <c r="M1594" s="143">
        <v>0.53819444444444442</v>
      </c>
      <c r="N1594" s="143">
        <v>0.5395833333333333</v>
      </c>
      <c r="O1594" s="48"/>
      <c r="P1594" s="48"/>
      <c r="R1594" s="52"/>
      <c r="S1594" s="52"/>
      <c r="T1594" s="52"/>
      <c r="U1594" s="52"/>
      <c r="V1594" s="52"/>
    </row>
    <row r="1595" spans="1:22" hidden="1" outlineLevel="2">
      <c r="A1595" s="38">
        <v>156</v>
      </c>
      <c r="B1595" s="2" t="s">
        <v>29</v>
      </c>
      <c r="C1595" s="38">
        <v>13</v>
      </c>
      <c r="D1595" s="39" t="s">
        <v>1037</v>
      </c>
      <c r="E1595" s="115" t="s">
        <v>1040</v>
      </c>
      <c r="F1595" s="49">
        <v>109</v>
      </c>
      <c r="G1595" s="141">
        <v>3.1</v>
      </c>
      <c r="H1595" s="141">
        <f>H1594+G1595</f>
        <v>5.3000000000000007</v>
      </c>
      <c r="I1595" s="50">
        <v>4.1666666666666664E-2</v>
      </c>
      <c r="J1595" s="50">
        <f t="shared" si="230"/>
        <v>7.6388888888888895E-2</v>
      </c>
      <c r="K1595" s="142">
        <f t="shared" si="231"/>
        <v>4.7222222222222276E-2</v>
      </c>
      <c r="L1595" s="140">
        <f>N1595-M1595</f>
        <v>1.388888888888884E-3</v>
      </c>
      <c r="M1595" s="143">
        <v>0.58680555555555558</v>
      </c>
      <c r="N1595" s="143">
        <v>0.58819444444444446</v>
      </c>
      <c r="O1595" s="48"/>
      <c r="P1595" s="48"/>
      <c r="R1595" s="52"/>
      <c r="S1595" s="52"/>
      <c r="T1595" s="52"/>
      <c r="U1595" s="52"/>
      <c r="V1595" s="52"/>
    </row>
    <row r="1596" spans="1:22" hidden="1" outlineLevel="2">
      <c r="A1596" s="38">
        <v>156</v>
      </c>
      <c r="B1596" s="2" t="s">
        <v>29</v>
      </c>
      <c r="C1596" s="38">
        <v>13</v>
      </c>
      <c r="D1596" s="39" t="s">
        <v>1037</v>
      </c>
      <c r="E1596" s="115" t="s">
        <v>1041</v>
      </c>
      <c r="F1596" s="49">
        <v>187</v>
      </c>
      <c r="G1596" s="141">
        <v>1.7</v>
      </c>
      <c r="H1596" s="141">
        <f>H1593+G1596</f>
        <v>1.7</v>
      </c>
      <c r="I1596" s="50">
        <v>2.0833333333333332E-2</v>
      </c>
      <c r="J1596" s="50">
        <f t="shared" si="230"/>
        <v>9.7222222222222224E-2</v>
      </c>
      <c r="K1596" s="142">
        <f t="shared" si="231"/>
        <v>2.083333333333337E-2</v>
      </c>
      <c r="L1596" s="140">
        <f>N1596-M1596</f>
        <v>0</v>
      </c>
      <c r="M1596" s="143">
        <v>0.60902777777777783</v>
      </c>
      <c r="N1596" s="143">
        <v>0.60902777777777783</v>
      </c>
      <c r="O1596" s="48"/>
      <c r="P1596" s="48"/>
      <c r="R1596" s="52"/>
      <c r="S1596" s="52"/>
      <c r="T1596" s="52"/>
      <c r="U1596" s="52"/>
      <c r="V1596" s="52"/>
    </row>
    <row r="1597" spans="1:22" hidden="1" outlineLevel="2">
      <c r="A1597" s="38">
        <v>156</v>
      </c>
      <c r="B1597" s="2" t="s">
        <v>29</v>
      </c>
      <c r="C1597" s="38">
        <v>13</v>
      </c>
      <c r="D1597" s="39" t="s">
        <v>1037</v>
      </c>
      <c r="E1597" s="115" t="s">
        <v>1042</v>
      </c>
      <c r="F1597" s="49">
        <v>307</v>
      </c>
      <c r="G1597" s="141">
        <v>1.2</v>
      </c>
      <c r="H1597" s="141">
        <f>H1595+G1597</f>
        <v>6.5000000000000009</v>
      </c>
      <c r="I1597" s="50">
        <v>1.7361111111111112E-2</v>
      </c>
      <c r="J1597" s="50">
        <f t="shared" si="230"/>
        <v>0.11458333333333334</v>
      </c>
      <c r="K1597" s="142">
        <f t="shared" si="231"/>
        <v>2.9861111111111116E-2</v>
      </c>
      <c r="L1597" s="140">
        <f>N1597-M1597</f>
        <v>6.9444444444444198E-3</v>
      </c>
      <c r="M1597" s="143">
        <v>0.63888888888888895</v>
      </c>
      <c r="N1597" s="143">
        <v>0.64583333333333337</v>
      </c>
      <c r="O1597" s="3" t="s">
        <v>1043</v>
      </c>
      <c r="P1597" s="3"/>
      <c r="R1597" s="52"/>
      <c r="S1597" s="52"/>
      <c r="T1597" s="52"/>
      <c r="U1597" s="52"/>
      <c r="V1597" s="52"/>
    </row>
    <row r="1598" spans="1:22" hidden="1" outlineLevel="2">
      <c r="A1598" s="38">
        <v>156</v>
      </c>
      <c r="B1598" s="2" t="s">
        <v>29</v>
      </c>
      <c r="C1598" s="38">
        <v>13</v>
      </c>
      <c r="D1598" s="39" t="s">
        <v>1037</v>
      </c>
      <c r="E1598" s="115" t="s">
        <v>1044</v>
      </c>
      <c r="F1598" s="49">
        <v>135</v>
      </c>
      <c r="G1598" s="141">
        <v>1.5</v>
      </c>
      <c r="H1598" s="141">
        <f>H1596+G1598</f>
        <v>3.2</v>
      </c>
      <c r="I1598" s="50">
        <v>2.0833333333333332E-2</v>
      </c>
      <c r="J1598" s="50">
        <f t="shared" si="230"/>
        <v>0.13541666666666669</v>
      </c>
      <c r="K1598" s="142">
        <f t="shared" si="231"/>
        <v>2.4305555555555469E-2</v>
      </c>
      <c r="L1598" s="140">
        <f>N1598-M1598</f>
        <v>0</v>
      </c>
      <c r="M1598" s="143">
        <v>0.67013888888888884</v>
      </c>
      <c r="N1598" s="143">
        <v>0.67013888888888884</v>
      </c>
      <c r="O1598" s="3"/>
      <c r="P1598" s="3"/>
      <c r="R1598" s="52"/>
      <c r="S1598" s="52"/>
      <c r="T1598" s="52"/>
      <c r="U1598" s="52"/>
      <c r="V1598" s="52"/>
    </row>
    <row r="1599" spans="1:22" hidden="1" outlineLevel="2">
      <c r="A1599" s="38">
        <v>156</v>
      </c>
      <c r="B1599" s="2" t="s">
        <v>29</v>
      </c>
      <c r="C1599" s="38">
        <v>13</v>
      </c>
      <c r="D1599" s="39" t="s">
        <v>1037</v>
      </c>
      <c r="E1599" s="115" t="s">
        <v>1045</v>
      </c>
      <c r="F1599" s="49">
        <v>139</v>
      </c>
      <c r="G1599" s="141">
        <v>0.6</v>
      </c>
      <c r="H1599" s="141">
        <f>H1598+G1599</f>
        <v>3.8000000000000003</v>
      </c>
      <c r="I1599" s="50">
        <v>1.0416666666666666E-2</v>
      </c>
      <c r="J1599" s="50">
        <f t="shared" si="230"/>
        <v>0.14583333333333334</v>
      </c>
      <c r="K1599" s="142">
        <f t="shared" si="231"/>
        <v>1.1805555555555625E-2</v>
      </c>
      <c r="L1599" s="140"/>
      <c r="M1599" s="144">
        <v>0.68194444444444446</v>
      </c>
      <c r="N1599" s="143"/>
      <c r="O1599" s="48"/>
      <c r="P1599" s="48"/>
      <c r="R1599" s="52"/>
      <c r="S1599" s="52"/>
      <c r="T1599" s="52"/>
      <c r="U1599" s="52"/>
      <c r="V1599" s="52"/>
    </row>
    <row r="1600" spans="1:22" hidden="1" outlineLevel="2">
      <c r="A1600" s="38">
        <v>156</v>
      </c>
      <c r="B1600" s="2" t="s">
        <v>29</v>
      </c>
      <c r="C1600" s="38">
        <v>13</v>
      </c>
      <c r="D1600" s="39" t="s">
        <v>1037</v>
      </c>
      <c r="E1600" s="117" t="s">
        <v>1046</v>
      </c>
      <c r="F1600" s="69"/>
      <c r="G1600" s="58"/>
      <c r="H1600" s="58"/>
      <c r="I1600" s="59"/>
      <c r="J1600" s="59"/>
      <c r="K1600" s="60"/>
      <c r="L1600" s="61"/>
      <c r="M1600" s="60"/>
      <c r="N1600" s="60"/>
      <c r="O1600" s="68"/>
      <c r="P1600" s="68"/>
      <c r="R1600" s="52">
        <v>358</v>
      </c>
      <c r="S1600" s="52">
        <v>268</v>
      </c>
      <c r="T1600" s="52"/>
      <c r="U1600" s="52"/>
      <c r="V1600" s="52">
        <f>SUM(R1600:U1600)</f>
        <v>626</v>
      </c>
    </row>
    <row r="1601" spans="1:22" hidden="1" outlineLevel="2">
      <c r="A1601" s="38">
        <v>156</v>
      </c>
      <c r="B1601" s="2" t="s">
        <v>29</v>
      </c>
      <c r="C1601" s="38">
        <v>13</v>
      </c>
      <c r="D1601" s="39" t="s">
        <v>1037</v>
      </c>
      <c r="E1601" s="118" t="s">
        <v>1047</v>
      </c>
      <c r="F1601" s="79"/>
      <c r="G1601" s="63"/>
      <c r="H1601" s="63"/>
      <c r="I1601" s="64"/>
      <c r="J1601" s="64"/>
      <c r="K1601" s="65"/>
      <c r="L1601" s="66"/>
      <c r="M1601" s="65"/>
      <c r="N1601" s="65"/>
      <c r="O1601" s="731"/>
      <c r="P1601" s="731"/>
      <c r="R1601" s="54"/>
      <c r="S1601" s="54"/>
      <c r="T1601" s="54"/>
      <c r="U1601" s="54"/>
      <c r="V1601" s="54"/>
    </row>
    <row r="1602" spans="1:22" hidden="1" outlineLevel="1" collapsed="1">
      <c r="A1602" s="148" t="s">
        <v>1048</v>
      </c>
      <c r="B1602" s="149"/>
      <c r="C1602" s="150">
        <v>13</v>
      </c>
      <c r="D1602" s="151" t="s">
        <v>1037</v>
      </c>
      <c r="E1602" s="152" t="s">
        <v>2313</v>
      </c>
      <c r="F1602" s="153" t="s">
        <v>1594</v>
      </c>
      <c r="G1602" s="154">
        <f>SUBTOTAL(9,G1592:G1601)</f>
        <v>10.3</v>
      </c>
      <c r="H1602" s="154"/>
      <c r="I1602" s="156">
        <f>SUBTOTAL(9,I1592:I1601)</f>
        <v>0.14583333333333334</v>
      </c>
      <c r="J1602" s="156"/>
      <c r="K1602" s="157">
        <f>SUBTOTAL(9,K1592:K1601)</f>
        <v>0.16527777777777786</v>
      </c>
      <c r="L1602" s="157">
        <f>SUBTOTAL(9,L1592:L1601)</f>
        <v>9.7222222222221877E-3</v>
      </c>
      <c r="M1602" s="157">
        <f>M1599-N1593</f>
        <v>0.17500000000000004</v>
      </c>
      <c r="N1602" s="158" t="s">
        <v>552</v>
      </c>
      <c r="O1602" s="149" t="s">
        <v>682</v>
      </c>
      <c r="P1602" s="149"/>
      <c r="R1602" s="55">
        <f>SUM(R1592:R1601)</f>
        <v>358</v>
      </c>
      <c r="S1602" s="55">
        <f>SUM(S1592:S1601)</f>
        <v>443</v>
      </c>
      <c r="T1602" s="55">
        <f>SUM(T1592:T1601)</f>
        <v>0</v>
      </c>
      <c r="U1602" s="55">
        <f>SUM(U1592:U1601)</f>
        <v>0</v>
      </c>
      <c r="V1602" s="55">
        <f>SUM(V1592:V1601)</f>
        <v>801</v>
      </c>
    </row>
    <row r="1603" spans="1:22" hidden="1" outlineLevel="2">
      <c r="A1603" s="38">
        <v>157</v>
      </c>
      <c r="B1603" s="2" t="s">
        <v>29</v>
      </c>
      <c r="C1603" s="38">
        <v>14</v>
      </c>
      <c r="D1603" s="39" t="s">
        <v>1049</v>
      </c>
      <c r="E1603" s="40" t="s">
        <v>1230</v>
      </c>
      <c r="F1603" s="69"/>
      <c r="G1603" s="58"/>
      <c r="H1603" s="58"/>
      <c r="I1603" s="59"/>
      <c r="J1603" s="59"/>
      <c r="K1603" s="60"/>
      <c r="L1603" s="61"/>
      <c r="M1603" s="60"/>
      <c r="N1603" s="60"/>
      <c r="O1603" s="62"/>
      <c r="P1603" s="62"/>
      <c r="R1603" s="47">
        <v>358</v>
      </c>
      <c r="S1603" s="47"/>
      <c r="T1603" s="47"/>
      <c r="U1603" s="47"/>
      <c r="V1603" s="47">
        <f>SUM(R1603:U1603)</f>
        <v>358</v>
      </c>
    </row>
    <row r="1604" spans="1:22" hidden="1" outlineLevel="2">
      <c r="A1604" s="38">
        <v>157</v>
      </c>
      <c r="B1604" s="2" t="s">
        <v>29</v>
      </c>
      <c r="C1604" s="38">
        <v>14</v>
      </c>
      <c r="D1604" s="39" t="s">
        <v>1049</v>
      </c>
      <c r="E1604" s="115" t="s">
        <v>1628</v>
      </c>
      <c r="F1604" s="49"/>
      <c r="G1604" s="141"/>
      <c r="H1604" s="141">
        <v>0</v>
      </c>
      <c r="I1604" s="50"/>
      <c r="J1604" s="50">
        <v>0</v>
      </c>
      <c r="K1604" s="142"/>
      <c r="L1604" s="140"/>
      <c r="M1604" s="143"/>
      <c r="N1604" s="144">
        <v>0.37291666666666662</v>
      </c>
      <c r="O1604" s="3"/>
      <c r="P1604" s="3"/>
      <c r="R1604" s="52"/>
      <c r="S1604" s="52"/>
      <c r="T1604" s="52"/>
      <c r="U1604" s="52"/>
      <c r="V1604" s="52"/>
    </row>
    <row r="1605" spans="1:22" hidden="1" outlineLevel="2">
      <c r="A1605" s="38">
        <v>157</v>
      </c>
      <c r="B1605" s="2" t="s">
        <v>29</v>
      </c>
      <c r="C1605" s="38">
        <v>14</v>
      </c>
      <c r="D1605" s="39" t="s">
        <v>1049</v>
      </c>
      <c r="E1605" s="115" t="s">
        <v>1229</v>
      </c>
      <c r="F1605" s="49">
        <v>139</v>
      </c>
      <c r="G1605" s="141">
        <v>6.5</v>
      </c>
      <c r="H1605" s="141">
        <f>H1604+G1605</f>
        <v>6.5</v>
      </c>
      <c r="I1605" s="50">
        <v>8.3333333333333329E-2</v>
      </c>
      <c r="J1605" s="50">
        <f>J1604+I1605</f>
        <v>8.3333333333333329E-2</v>
      </c>
      <c r="K1605" s="142">
        <f>M1605-N1604</f>
        <v>6.4583333333333381E-2</v>
      </c>
      <c r="L1605" s="140">
        <f t="shared" ref="L1605:L1610" si="232">N1605-M1605</f>
        <v>4.8611111111111494E-3</v>
      </c>
      <c r="M1605" s="143">
        <v>0.4375</v>
      </c>
      <c r="N1605" s="143">
        <v>0.44236111111111115</v>
      </c>
      <c r="O1605" s="48" t="s">
        <v>1050</v>
      </c>
      <c r="P1605" s="48"/>
      <c r="R1605" s="52"/>
      <c r="S1605" s="52"/>
      <c r="T1605" s="52"/>
      <c r="U1605" s="52"/>
      <c r="V1605" s="52"/>
    </row>
    <row r="1606" spans="1:22" hidden="1" outlineLevel="2">
      <c r="A1606" s="38">
        <v>157</v>
      </c>
      <c r="B1606" s="2" t="s">
        <v>29</v>
      </c>
      <c r="C1606" s="38">
        <v>14</v>
      </c>
      <c r="D1606" s="39" t="s">
        <v>1049</v>
      </c>
      <c r="E1606" s="115" t="s">
        <v>1051</v>
      </c>
      <c r="F1606" s="49">
        <v>160</v>
      </c>
      <c r="G1606" s="141">
        <v>0.2</v>
      </c>
      <c r="H1606" s="141">
        <f t="shared" ref="H1606:H1611" si="233">H1605+G1606</f>
        <v>6.7</v>
      </c>
      <c r="I1606" s="50">
        <v>3.472222222222222E-3</v>
      </c>
      <c r="J1606" s="50">
        <f t="shared" ref="J1606:J1611" si="234">J1605+I1606</f>
        <v>8.6805555555555552E-2</v>
      </c>
      <c r="K1606" s="142">
        <f t="shared" ref="K1606:K1611" si="235">M1606-N1605</f>
        <v>2.0833333333332704E-3</v>
      </c>
      <c r="L1606" s="140">
        <f t="shared" si="232"/>
        <v>0</v>
      </c>
      <c r="M1606" s="143">
        <v>0.44444444444444442</v>
      </c>
      <c r="N1606" s="143">
        <v>0.44444444444444442</v>
      </c>
      <c r="O1606" s="48"/>
      <c r="P1606" s="48"/>
      <c r="R1606" s="52"/>
      <c r="S1606" s="52"/>
      <c r="T1606" s="52"/>
      <c r="U1606" s="52"/>
      <c r="V1606" s="52"/>
    </row>
    <row r="1607" spans="1:22" hidden="1" outlineLevel="2">
      <c r="A1607" s="38">
        <v>157</v>
      </c>
      <c r="B1607" s="2" t="s">
        <v>29</v>
      </c>
      <c r="C1607" s="38">
        <v>14</v>
      </c>
      <c r="D1607" s="39" t="s">
        <v>1049</v>
      </c>
      <c r="E1607" s="115" t="s">
        <v>1052</v>
      </c>
      <c r="F1607" s="49">
        <v>280</v>
      </c>
      <c r="G1607" s="141">
        <v>1</v>
      </c>
      <c r="H1607" s="141">
        <f t="shared" si="233"/>
        <v>7.7</v>
      </c>
      <c r="I1607" s="50">
        <v>1.3888888888888888E-2</v>
      </c>
      <c r="J1607" s="50">
        <f t="shared" si="234"/>
        <v>0.10069444444444445</v>
      </c>
      <c r="K1607" s="142">
        <f t="shared" si="235"/>
        <v>8.3333333333333592E-3</v>
      </c>
      <c r="L1607" s="140">
        <f t="shared" si="232"/>
        <v>0</v>
      </c>
      <c r="M1607" s="143">
        <v>0.45277777777777778</v>
      </c>
      <c r="N1607" s="143">
        <v>0.45277777777777778</v>
      </c>
      <c r="O1607" s="48"/>
      <c r="P1607" s="48"/>
      <c r="R1607" s="52"/>
      <c r="S1607" s="52"/>
      <c r="T1607" s="52"/>
      <c r="U1607" s="52"/>
      <c r="V1607" s="52"/>
    </row>
    <row r="1608" spans="1:22" hidden="1" outlineLevel="2">
      <c r="A1608" s="38">
        <v>157</v>
      </c>
      <c r="B1608" s="2" t="s">
        <v>29</v>
      </c>
      <c r="C1608" s="38">
        <v>14</v>
      </c>
      <c r="D1608" s="39" t="s">
        <v>1049</v>
      </c>
      <c r="E1608" s="115" t="s">
        <v>1053</v>
      </c>
      <c r="F1608" s="49">
        <v>320</v>
      </c>
      <c r="G1608" s="141">
        <v>1.8</v>
      </c>
      <c r="H1608" s="141">
        <f t="shared" si="233"/>
        <v>9.5</v>
      </c>
      <c r="I1608" s="50">
        <v>3.125E-2</v>
      </c>
      <c r="J1608" s="50">
        <f t="shared" si="234"/>
        <v>0.13194444444444445</v>
      </c>
      <c r="K1608" s="142">
        <f t="shared" si="235"/>
        <v>2.777777777777779E-2</v>
      </c>
      <c r="L1608" s="140">
        <f t="shared" si="232"/>
        <v>1.041666666666663E-2</v>
      </c>
      <c r="M1608" s="143">
        <v>0.48055555555555557</v>
      </c>
      <c r="N1608" s="143">
        <v>0.4909722222222222</v>
      </c>
      <c r="O1608" s="48" t="s">
        <v>1054</v>
      </c>
      <c r="P1608" s="48"/>
      <c r="R1608" s="52"/>
      <c r="S1608" s="52"/>
      <c r="T1608" s="52"/>
      <c r="U1608" s="52"/>
      <c r="V1608" s="52"/>
    </row>
    <row r="1609" spans="1:22" hidden="1" outlineLevel="2">
      <c r="A1609" s="38">
        <v>157</v>
      </c>
      <c r="B1609" s="2" t="s">
        <v>29</v>
      </c>
      <c r="C1609" s="38">
        <v>14</v>
      </c>
      <c r="D1609" s="39" t="s">
        <v>1049</v>
      </c>
      <c r="E1609" s="115" t="s">
        <v>1055</v>
      </c>
      <c r="F1609" s="49">
        <v>410</v>
      </c>
      <c r="G1609" s="141">
        <v>1</v>
      </c>
      <c r="H1609" s="141">
        <f t="shared" si="233"/>
        <v>10.5</v>
      </c>
      <c r="I1609" s="50">
        <v>2.0833333333333332E-2</v>
      </c>
      <c r="J1609" s="50">
        <f t="shared" si="234"/>
        <v>0.15277777777777779</v>
      </c>
      <c r="K1609" s="142">
        <f t="shared" si="235"/>
        <v>1.3888888888888895E-2</v>
      </c>
      <c r="L1609" s="140">
        <f t="shared" si="232"/>
        <v>5.5555555555555358E-3</v>
      </c>
      <c r="M1609" s="143">
        <v>0.50486111111111109</v>
      </c>
      <c r="N1609" s="143">
        <v>0.51041666666666663</v>
      </c>
      <c r="O1609" s="48" t="s">
        <v>611</v>
      </c>
      <c r="P1609" s="48"/>
      <c r="R1609" s="52"/>
      <c r="S1609" s="52"/>
      <c r="T1609" s="52"/>
      <c r="U1609" s="52"/>
      <c r="V1609" s="52"/>
    </row>
    <row r="1610" spans="1:22" hidden="1" outlineLevel="2">
      <c r="A1610" s="38">
        <v>157</v>
      </c>
      <c r="B1610" s="2" t="s">
        <v>29</v>
      </c>
      <c r="C1610" s="38">
        <v>14</v>
      </c>
      <c r="D1610" s="39" t="s">
        <v>1049</v>
      </c>
      <c r="E1610" s="115" t="s">
        <v>1056</v>
      </c>
      <c r="F1610" s="49">
        <v>205</v>
      </c>
      <c r="G1610" s="141">
        <v>3.1</v>
      </c>
      <c r="H1610" s="141">
        <f t="shared" si="233"/>
        <v>13.6</v>
      </c>
      <c r="I1610" s="50">
        <v>4.8611111111111112E-2</v>
      </c>
      <c r="J1610" s="50">
        <f t="shared" si="234"/>
        <v>0.2013888888888889</v>
      </c>
      <c r="K1610" s="142">
        <f t="shared" si="235"/>
        <v>3.6111111111111205E-2</v>
      </c>
      <c r="L1610" s="140">
        <f t="shared" si="232"/>
        <v>2.0833333333332149E-3</v>
      </c>
      <c r="M1610" s="143">
        <v>0.54652777777777783</v>
      </c>
      <c r="N1610" s="143">
        <v>0.54861111111111105</v>
      </c>
      <c r="O1610" s="48"/>
      <c r="P1610" s="48"/>
      <c r="R1610" s="52"/>
      <c r="S1610" s="52"/>
      <c r="T1610" s="52"/>
      <c r="U1610" s="52"/>
      <c r="V1610" s="52"/>
    </row>
    <row r="1611" spans="1:22" hidden="1" outlineLevel="2">
      <c r="A1611" s="38">
        <v>157</v>
      </c>
      <c r="B1611" s="2" t="s">
        <v>29</v>
      </c>
      <c r="C1611" s="38">
        <v>14</v>
      </c>
      <c r="D1611" s="39" t="s">
        <v>1049</v>
      </c>
      <c r="E1611" s="115" t="s">
        <v>535</v>
      </c>
      <c r="F1611" s="49">
        <v>190</v>
      </c>
      <c r="G1611" s="141">
        <v>1.5</v>
      </c>
      <c r="H1611" s="141">
        <f t="shared" si="233"/>
        <v>15.1</v>
      </c>
      <c r="I1611" s="50">
        <v>1.7361111111111112E-2</v>
      </c>
      <c r="J1611" s="50">
        <f t="shared" si="234"/>
        <v>0.21875</v>
      </c>
      <c r="K1611" s="142">
        <f t="shared" si="235"/>
        <v>1.736111111111116E-2</v>
      </c>
      <c r="L1611" s="140"/>
      <c r="M1611" s="144">
        <v>0.56597222222222221</v>
      </c>
      <c r="N1611" s="143"/>
      <c r="O1611" s="48" t="s">
        <v>1050</v>
      </c>
      <c r="P1611" s="48"/>
      <c r="R1611" s="52"/>
      <c r="S1611" s="52"/>
      <c r="T1611" s="52"/>
      <c r="U1611" s="52"/>
      <c r="V1611" s="52"/>
    </row>
    <row r="1612" spans="1:22" hidden="1" outlineLevel="2">
      <c r="A1612" s="38">
        <v>157</v>
      </c>
      <c r="B1612" s="2" t="s">
        <v>29</v>
      </c>
      <c r="C1612" s="38">
        <v>14</v>
      </c>
      <c r="D1612" s="39" t="s">
        <v>1049</v>
      </c>
      <c r="E1612" s="40" t="s">
        <v>1057</v>
      </c>
      <c r="F1612" s="79"/>
      <c r="G1612" s="63"/>
      <c r="H1612" s="63"/>
      <c r="I1612" s="64"/>
      <c r="J1612" s="64"/>
      <c r="K1612" s="65"/>
      <c r="L1612" s="66"/>
      <c r="M1612" s="65"/>
      <c r="N1612" s="65"/>
      <c r="O1612" s="731"/>
      <c r="P1612" s="731"/>
      <c r="R1612" s="54">
        <v>443</v>
      </c>
      <c r="S1612" s="54"/>
      <c r="T1612" s="54"/>
      <c r="U1612" s="54"/>
      <c r="V1612" s="54">
        <f>SUM(R1612:U1612)</f>
        <v>443</v>
      </c>
    </row>
    <row r="1613" spans="1:22" hidden="1" outlineLevel="1" collapsed="1">
      <c r="A1613" s="148" t="s">
        <v>1058</v>
      </c>
      <c r="B1613" s="149"/>
      <c r="C1613" s="150">
        <v>14</v>
      </c>
      <c r="D1613" s="151" t="s">
        <v>1049</v>
      </c>
      <c r="E1613" s="152" t="s">
        <v>2314</v>
      </c>
      <c r="F1613" s="153" t="s">
        <v>1614</v>
      </c>
      <c r="G1613" s="154">
        <f>SUBTOTAL(9,G1603:G1612)</f>
        <v>15.1</v>
      </c>
      <c r="H1613" s="154"/>
      <c r="I1613" s="156">
        <f>SUBTOTAL(9,I1603:I1612)</f>
        <v>0.21875</v>
      </c>
      <c r="J1613" s="156"/>
      <c r="K1613" s="157">
        <f>SUBTOTAL(9,K1603:K1612)</f>
        <v>0.17013888888888906</v>
      </c>
      <c r="L1613" s="157">
        <f>SUBTOTAL(9,L1603:L1612)</f>
        <v>2.291666666666653E-2</v>
      </c>
      <c r="M1613" s="157">
        <f>M1611-N1604</f>
        <v>0.19305555555555559</v>
      </c>
      <c r="N1613" s="158" t="s">
        <v>552</v>
      </c>
      <c r="O1613" s="149" t="s">
        <v>671</v>
      </c>
      <c r="P1613" s="149"/>
      <c r="R1613" s="55">
        <f>SUM(R1603:R1612)</f>
        <v>801</v>
      </c>
      <c r="S1613" s="55">
        <f>SUM(S1603:S1612)</f>
        <v>0</v>
      </c>
      <c r="T1613" s="55">
        <f>SUM(T1603:T1612)</f>
        <v>0</v>
      </c>
      <c r="U1613" s="55">
        <f>SUM(U1603:U1612)</f>
        <v>0</v>
      </c>
      <c r="V1613" s="55">
        <f>SUM(V1603:V1612)</f>
        <v>801</v>
      </c>
    </row>
    <row r="1614" spans="1:22" hidden="1" outlineLevel="2">
      <c r="A1614" s="38">
        <v>158</v>
      </c>
      <c r="B1614" s="2" t="s">
        <v>29</v>
      </c>
      <c r="C1614" s="38">
        <v>15</v>
      </c>
      <c r="D1614" s="39" t="s">
        <v>1059</v>
      </c>
      <c r="E1614" s="117" t="s">
        <v>1060</v>
      </c>
      <c r="F1614" s="69"/>
      <c r="G1614" s="58"/>
      <c r="H1614" s="58"/>
      <c r="I1614" s="59"/>
      <c r="J1614" s="59"/>
      <c r="K1614" s="60"/>
      <c r="L1614" s="61"/>
      <c r="M1614" s="60"/>
      <c r="N1614" s="60"/>
      <c r="O1614" s="62"/>
      <c r="P1614" s="62"/>
      <c r="R1614" s="47"/>
      <c r="S1614" s="47"/>
      <c r="T1614" s="47"/>
      <c r="U1614" s="47"/>
      <c r="V1614" s="47"/>
    </row>
    <row r="1615" spans="1:22" hidden="1" outlineLevel="2">
      <c r="A1615" s="38">
        <v>158</v>
      </c>
      <c r="B1615" s="2" t="s">
        <v>29</v>
      </c>
      <c r="C1615" s="38">
        <v>15</v>
      </c>
      <c r="D1615" s="39" t="s">
        <v>1059</v>
      </c>
      <c r="E1615" s="118" t="s">
        <v>1061</v>
      </c>
      <c r="F1615" s="79"/>
      <c r="G1615" s="63"/>
      <c r="H1615" s="63"/>
      <c r="I1615" s="64"/>
      <c r="J1615" s="64"/>
      <c r="K1615" s="65"/>
      <c r="L1615" s="66"/>
      <c r="M1615" s="65"/>
      <c r="N1615" s="65"/>
      <c r="O1615" s="67"/>
      <c r="P1615" s="67"/>
      <c r="R1615" s="52">
        <v>494</v>
      </c>
      <c r="S1615" s="52">
        <v>227</v>
      </c>
      <c r="T1615" s="52"/>
      <c r="U1615" s="52"/>
      <c r="V1615" s="52">
        <f>SUM(R1615:U1615)</f>
        <v>721</v>
      </c>
    </row>
    <row r="1616" spans="1:22" hidden="1" outlineLevel="2">
      <c r="A1616" s="38">
        <v>158</v>
      </c>
      <c r="B1616" s="2" t="s">
        <v>29</v>
      </c>
      <c r="C1616" s="38">
        <v>15</v>
      </c>
      <c r="D1616" s="39" t="s">
        <v>1059</v>
      </c>
      <c r="E1616" s="115" t="s">
        <v>985</v>
      </c>
      <c r="F1616" s="49">
        <v>50</v>
      </c>
      <c r="G1616" s="141"/>
      <c r="H1616" s="141">
        <v>0</v>
      </c>
      <c r="I1616" s="50"/>
      <c r="J1616" s="50">
        <v>0</v>
      </c>
      <c r="K1616" s="142"/>
      <c r="L1616" s="140"/>
      <c r="M1616" s="143"/>
      <c r="N1616" s="144">
        <v>0.3215277777777778</v>
      </c>
      <c r="O1616" s="3"/>
      <c r="P1616" s="3"/>
      <c r="R1616" s="52"/>
      <c r="S1616" s="52"/>
      <c r="T1616" s="52"/>
      <c r="U1616" s="52"/>
      <c r="V1616" s="52"/>
    </row>
    <row r="1617" spans="1:22" hidden="1" outlineLevel="2">
      <c r="A1617" s="38">
        <v>158</v>
      </c>
      <c r="B1617" s="2" t="s">
        <v>29</v>
      </c>
      <c r="C1617" s="38">
        <v>15</v>
      </c>
      <c r="D1617" s="39" t="s">
        <v>1059</v>
      </c>
      <c r="E1617" s="115" t="s">
        <v>989</v>
      </c>
      <c r="F1617" s="49">
        <v>80</v>
      </c>
      <c r="G1617" s="141">
        <v>0.7</v>
      </c>
      <c r="H1617" s="141">
        <f t="shared" ref="H1617:H1626" si="236">H1616+G1617</f>
        <v>0.7</v>
      </c>
      <c r="I1617" s="50">
        <v>6.9444444444444441E-3</v>
      </c>
      <c r="J1617" s="50">
        <f t="shared" ref="J1617:J1626" si="237">J1616+I1617</f>
        <v>6.9444444444444441E-3</v>
      </c>
      <c r="K1617" s="142">
        <f t="shared" ref="K1617:K1626" si="238">M1617-N1616</f>
        <v>5.5555555555555358E-3</v>
      </c>
      <c r="L1617" s="140">
        <f t="shared" ref="L1617:L1625" si="239">N1617-M1617</f>
        <v>0</v>
      </c>
      <c r="M1617" s="143">
        <v>0.32708333333333334</v>
      </c>
      <c r="N1617" s="143">
        <v>0.32708333333333334</v>
      </c>
      <c r="O1617" s="48"/>
      <c r="P1617" s="48"/>
      <c r="R1617" s="52"/>
      <c r="S1617" s="52"/>
      <c r="T1617" s="52"/>
      <c r="U1617" s="52"/>
      <c r="V1617" s="52"/>
    </row>
    <row r="1618" spans="1:22" hidden="1" outlineLevel="2">
      <c r="A1618" s="38">
        <v>158</v>
      </c>
      <c r="B1618" s="2" t="s">
        <v>29</v>
      </c>
      <c r="C1618" s="38">
        <v>15</v>
      </c>
      <c r="D1618" s="39" t="s">
        <v>1059</v>
      </c>
      <c r="E1618" s="115" t="s">
        <v>990</v>
      </c>
      <c r="F1618" s="49">
        <v>125</v>
      </c>
      <c r="G1618" s="141">
        <v>1.6</v>
      </c>
      <c r="H1618" s="141">
        <f t="shared" si="236"/>
        <v>2.2999999999999998</v>
      </c>
      <c r="I1618" s="50">
        <v>2.0833333333333332E-2</v>
      </c>
      <c r="J1618" s="50">
        <f t="shared" si="237"/>
        <v>2.7777777777777776E-2</v>
      </c>
      <c r="K1618" s="142">
        <f t="shared" si="238"/>
        <v>2.2222222222222199E-2</v>
      </c>
      <c r="L1618" s="140">
        <f t="shared" si="239"/>
        <v>0</v>
      </c>
      <c r="M1618" s="143">
        <v>0.34930555555555554</v>
      </c>
      <c r="N1618" s="143">
        <v>0.34930555555555554</v>
      </c>
      <c r="O1618" s="3"/>
      <c r="P1618" s="3"/>
      <c r="R1618" s="52"/>
      <c r="S1618" s="52"/>
      <c r="T1618" s="52"/>
      <c r="U1618" s="52"/>
      <c r="V1618" s="52"/>
    </row>
    <row r="1619" spans="1:22" hidden="1" outlineLevel="2">
      <c r="A1619" s="38">
        <v>158</v>
      </c>
      <c r="B1619" s="2" t="s">
        <v>29</v>
      </c>
      <c r="C1619" s="38">
        <v>15</v>
      </c>
      <c r="D1619" s="39" t="s">
        <v>1059</v>
      </c>
      <c r="E1619" s="115" t="s">
        <v>991</v>
      </c>
      <c r="F1619" s="49">
        <v>243.5</v>
      </c>
      <c r="G1619" s="141">
        <v>0.7</v>
      </c>
      <c r="H1619" s="141">
        <f t="shared" si="236"/>
        <v>3</v>
      </c>
      <c r="I1619" s="50">
        <v>6.9444444444444441E-3</v>
      </c>
      <c r="J1619" s="50">
        <f t="shared" si="237"/>
        <v>3.4722222222222224E-2</v>
      </c>
      <c r="K1619" s="142">
        <f t="shared" si="238"/>
        <v>6.2500000000000333E-3</v>
      </c>
      <c r="L1619" s="140">
        <f t="shared" si="239"/>
        <v>3.4722222222222099E-3</v>
      </c>
      <c r="M1619" s="143">
        <v>0.35555555555555557</v>
      </c>
      <c r="N1619" s="143">
        <v>0.35902777777777778</v>
      </c>
      <c r="O1619" s="3"/>
      <c r="P1619" s="3"/>
      <c r="R1619" s="52"/>
      <c r="S1619" s="52"/>
      <c r="T1619" s="52"/>
      <c r="U1619" s="52"/>
      <c r="V1619" s="52"/>
    </row>
    <row r="1620" spans="1:22" hidden="1" outlineLevel="2">
      <c r="A1620" s="38">
        <v>158</v>
      </c>
      <c r="B1620" s="2" t="s">
        <v>29</v>
      </c>
      <c r="C1620" s="38">
        <v>15</v>
      </c>
      <c r="D1620" s="39" t="s">
        <v>1059</v>
      </c>
      <c r="E1620" s="115" t="s">
        <v>1062</v>
      </c>
      <c r="F1620" s="49">
        <v>160</v>
      </c>
      <c r="G1620" s="141">
        <v>1.1000000000000001</v>
      </c>
      <c r="H1620" s="141">
        <f t="shared" si="236"/>
        <v>4.0999999999999996</v>
      </c>
      <c r="I1620" s="50">
        <v>1.0416666666666666E-2</v>
      </c>
      <c r="J1620" s="50">
        <f t="shared" si="237"/>
        <v>4.5138888888888888E-2</v>
      </c>
      <c r="K1620" s="142">
        <f t="shared" si="238"/>
        <v>1.2499999999999956E-2</v>
      </c>
      <c r="L1620" s="140">
        <f t="shared" si="239"/>
        <v>0</v>
      </c>
      <c r="M1620" s="143">
        <v>0.37152777777777773</v>
      </c>
      <c r="N1620" s="143">
        <v>0.37152777777777773</v>
      </c>
      <c r="O1620" s="3"/>
      <c r="P1620" s="3"/>
      <c r="R1620" s="52"/>
      <c r="S1620" s="52"/>
      <c r="T1620" s="52"/>
      <c r="U1620" s="52"/>
      <c r="V1620" s="52"/>
    </row>
    <row r="1621" spans="1:22" hidden="1" outlineLevel="2">
      <c r="A1621" s="38">
        <v>158</v>
      </c>
      <c r="B1621" s="2" t="s">
        <v>29</v>
      </c>
      <c r="C1621" s="38">
        <v>15</v>
      </c>
      <c r="D1621" s="39" t="s">
        <v>1059</v>
      </c>
      <c r="E1621" s="115" t="s">
        <v>1063</v>
      </c>
      <c r="F1621" s="49">
        <v>105</v>
      </c>
      <c r="G1621" s="141">
        <v>1.2</v>
      </c>
      <c r="H1621" s="141">
        <f t="shared" si="236"/>
        <v>5.3</v>
      </c>
      <c r="I1621" s="50">
        <v>1.3888888888888888E-2</v>
      </c>
      <c r="J1621" s="50">
        <f t="shared" si="237"/>
        <v>5.9027777777777776E-2</v>
      </c>
      <c r="K1621" s="142">
        <f t="shared" si="238"/>
        <v>1.3888888888888951E-2</v>
      </c>
      <c r="L1621" s="140">
        <f t="shared" si="239"/>
        <v>0</v>
      </c>
      <c r="M1621" s="144">
        <v>0.38541666666666669</v>
      </c>
      <c r="N1621" s="143">
        <v>0.38541666666666669</v>
      </c>
      <c r="O1621" s="3"/>
      <c r="P1621" s="3"/>
      <c r="R1621" s="52"/>
      <c r="S1621" s="52"/>
      <c r="T1621" s="52"/>
      <c r="U1621" s="52"/>
      <c r="V1621" s="52"/>
    </row>
    <row r="1622" spans="1:22" hidden="1" outlineLevel="2">
      <c r="A1622" s="38">
        <v>158</v>
      </c>
      <c r="B1622" s="2" t="s">
        <v>29</v>
      </c>
      <c r="C1622" s="38">
        <v>15</v>
      </c>
      <c r="D1622" s="39" t="s">
        <v>1059</v>
      </c>
      <c r="E1622" s="115" t="s">
        <v>4208</v>
      </c>
      <c r="F1622" s="49">
        <v>120</v>
      </c>
      <c r="G1622" s="141">
        <v>0.7</v>
      </c>
      <c r="H1622" s="141">
        <f t="shared" si="236"/>
        <v>6</v>
      </c>
      <c r="I1622" s="50">
        <v>2.0833333333333332E-2</v>
      </c>
      <c r="J1622" s="50">
        <f t="shared" si="237"/>
        <v>7.9861111111111105E-2</v>
      </c>
      <c r="K1622" s="142"/>
      <c r="L1622" s="140">
        <f t="shared" si="239"/>
        <v>0</v>
      </c>
      <c r="M1622" s="143"/>
      <c r="N1622" s="143"/>
      <c r="O1622" s="3" t="s">
        <v>1064</v>
      </c>
      <c r="P1622" s="3"/>
      <c r="R1622" s="52"/>
      <c r="S1622" s="52"/>
      <c r="T1622" s="52"/>
      <c r="U1622" s="52"/>
      <c r="V1622" s="52"/>
    </row>
    <row r="1623" spans="1:22" hidden="1" outlineLevel="2">
      <c r="A1623" s="38">
        <v>158</v>
      </c>
      <c r="B1623" s="2" t="s">
        <v>29</v>
      </c>
      <c r="C1623" s="38">
        <v>15</v>
      </c>
      <c r="D1623" s="39" t="s">
        <v>1059</v>
      </c>
      <c r="E1623" s="115" t="s">
        <v>1065</v>
      </c>
      <c r="F1623" s="49">
        <v>147</v>
      </c>
      <c r="G1623" s="141">
        <v>1.2</v>
      </c>
      <c r="H1623" s="141">
        <f t="shared" si="236"/>
        <v>7.2</v>
      </c>
      <c r="I1623" s="50">
        <v>1.7361111111111112E-2</v>
      </c>
      <c r="J1623" s="50">
        <f t="shared" si="237"/>
        <v>9.722222222222221E-2</v>
      </c>
      <c r="K1623" s="142">
        <f>M1623-N1621</f>
        <v>1.8749999999999933E-2</v>
      </c>
      <c r="L1623" s="140">
        <f t="shared" si="239"/>
        <v>0</v>
      </c>
      <c r="M1623" s="143">
        <v>0.40416666666666662</v>
      </c>
      <c r="N1623" s="144">
        <v>0.40416666666666662</v>
      </c>
      <c r="O1623" s="3"/>
      <c r="P1623" s="3"/>
      <c r="R1623" s="52"/>
      <c r="S1623" s="52"/>
      <c r="T1623" s="52"/>
      <c r="U1623" s="52"/>
      <c r="V1623" s="52"/>
    </row>
    <row r="1624" spans="1:22" hidden="1" outlineLevel="2">
      <c r="A1624" s="38">
        <v>158</v>
      </c>
      <c r="B1624" s="2" t="s">
        <v>29</v>
      </c>
      <c r="C1624" s="38">
        <v>15</v>
      </c>
      <c r="D1624" s="39" t="s">
        <v>1059</v>
      </c>
      <c r="E1624" s="115" t="s">
        <v>1066</v>
      </c>
      <c r="F1624" s="49">
        <v>149</v>
      </c>
      <c r="G1624" s="141">
        <v>0.4</v>
      </c>
      <c r="H1624" s="141">
        <f t="shared" si="236"/>
        <v>7.6000000000000005</v>
      </c>
      <c r="I1624" s="50">
        <v>3.472222222222222E-3</v>
      </c>
      <c r="J1624" s="50">
        <f t="shared" si="237"/>
        <v>0.10069444444444443</v>
      </c>
      <c r="K1624" s="142">
        <f t="shared" si="238"/>
        <v>4.1666666666667629E-3</v>
      </c>
      <c r="L1624" s="140">
        <f t="shared" si="239"/>
        <v>0</v>
      </c>
      <c r="M1624" s="143">
        <v>0.40833333333333338</v>
      </c>
      <c r="N1624" s="143">
        <v>0.40833333333333338</v>
      </c>
      <c r="O1624" s="3"/>
      <c r="P1624" s="3"/>
      <c r="R1624" s="52"/>
      <c r="S1624" s="52"/>
      <c r="T1624" s="52"/>
      <c r="U1624" s="52"/>
      <c r="V1624" s="52"/>
    </row>
    <row r="1625" spans="1:22" hidden="1" outlineLevel="2">
      <c r="A1625" s="38">
        <v>158</v>
      </c>
      <c r="B1625" s="2" t="s">
        <v>29</v>
      </c>
      <c r="C1625" s="38">
        <v>15</v>
      </c>
      <c r="D1625" s="39" t="s">
        <v>1059</v>
      </c>
      <c r="E1625" s="115" t="s">
        <v>1067</v>
      </c>
      <c r="F1625" s="49">
        <v>200</v>
      </c>
      <c r="G1625" s="141">
        <v>1</v>
      </c>
      <c r="H1625" s="141">
        <f t="shared" si="236"/>
        <v>8.6000000000000014</v>
      </c>
      <c r="I1625" s="50">
        <v>1.3888888888888888E-2</v>
      </c>
      <c r="J1625" s="50">
        <f t="shared" si="237"/>
        <v>0.11458333333333331</v>
      </c>
      <c r="K1625" s="142">
        <f t="shared" si="238"/>
        <v>1.1805555555555514E-2</v>
      </c>
      <c r="L1625" s="140">
        <f t="shared" si="239"/>
        <v>0</v>
      </c>
      <c r="M1625" s="143">
        <v>0.4201388888888889</v>
      </c>
      <c r="N1625" s="143">
        <v>0.4201388888888889</v>
      </c>
      <c r="O1625" s="3"/>
      <c r="P1625" s="3"/>
      <c r="R1625" s="52"/>
      <c r="S1625" s="52"/>
      <c r="T1625" s="52"/>
      <c r="U1625" s="52"/>
      <c r="V1625" s="52"/>
    </row>
    <row r="1626" spans="1:22" hidden="1" outlineLevel="2">
      <c r="A1626" s="38">
        <v>158</v>
      </c>
      <c r="B1626" s="2" t="s">
        <v>29</v>
      </c>
      <c r="C1626" s="38">
        <v>15</v>
      </c>
      <c r="D1626" s="39" t="s">
        <v>1059</v>
      </c>
      <c r="E1626" s="115" t="s">
        <v>1629</v>
      </c>
      <c r="F1626" s="49">
        <v>300</v>
      </c>
      <c r="G1626" s="141">
        <v>1.4</v>
      </c>
      <c r="H1626" s="141">
        <f t="shared" si="236"/>
        <v>10.000000000000002</v>
      </c>
      <c r="I1626" s="50">
        <v>1.3888888888888888E-2</v>
      </c>
      <c r="J1626" s="50">
        <f t="shared" si="237"/>
        <v>0.12847222222222221</v>
      </c>
      <c r="K1626" s="142">
        <f t="shared" si="238"/>
        <v>2.2916666666666641E-2</v>
      </c>
      <c r="L1626" s="140"/>
      <c r="M1626" s="144">
        <v>0.44305555555555554</v>
      </c>
      <c r="N1626" s="143"/>
      <c r="O1626" s="48" t="s">
        <v>1068</v>
      </c>
      <c r="P1626" s="48"/>
      <c r="R1626" s="52"/>
      <c r="S1626" s="52"/>
      <c r="T1626" s="52"/>
      <c r="U1626" s="52"/>
      <c r="V1626" s="52"/>
    </row>
    <row r="1627" spans="1:22" hidden="1" outlineLevel="2">
      <c r="A1627" s="38">
        <v>158</v>
      </c>
      <c r="B1627" s="2" t="s">
        <v>29</v>
      </c>
      <c r="C1627" s="38">
        <v>15</v>
      </c>
      <c r="D1627" s="39" t="s">
        <v>1059</v>
      </c>
      <c r="E1627" s="40" t="s">
        <v>1069</v>
      </c>
      <c r="F1627" s="79"/>
      <c r="G1627" s="63"/>
      <c r="H1627" s="63"/>
      <c r="I1627" s="64"/>
      <c r="J1627" s="64"/>
      <c r="K1627" s="65"/>
      <c r="L1627" s="66"/>
      <c r="M1627" s="65"/>
      <c r="N1627" s="65"/>
      <c r="O1627" s="731"/>
      <c r="P1627" s="731"/>
      <c r="R1627" s="54"/>
      <c r="S1627" s="54"/>
      <c r="T1627" s="54"/>
      <c r="U1627" s="54"/>
      <c r="V1627" s="54"/>
    </row>
    <row r="1628" spans="1:22" hidden="1" outlineLevel="1" collapsed="1">
      <c r="A1628" s="148" t="s">
        <v>1070</v>
      </c>
      <c r="B1628" s="149"/>
      <c r="C1628" s="150">
        <v>15</v>
      </c>
      <c r="D1628" s="151" t="s">
        <v>1059</v>
      </c>
      <c r="E1628" s="152" t="s">
        <v>2315</v>
      </c>
      <c r="F1628" s="153" t="s">
        <v>1615</v>
      </c>
      <c r="G1628" s="154">
        <f>SUBTOTAL(9,G1614:G1627)</f>
        <v>10.000000000000002</v>
      </c>
      <c r="H1628" s="154"/>
      <c r="I1628" s="156">
        <f>SUBTOTAL(9,I1614:I1627)</f>
        <v>0.12847222222222221</v>
      </c>
      <c r="J1628" s="156"/>
      <c r="K1628" s="157">
        <f>SUBTOTAL(9,K1614:K1627)</f>
        <v>0.11805555555555552</v>
      </c>
      <c r="L1628" s="157">
        <f>SUBTOTAL(9,L1614:L1627)</f>
        <v>3.4722222222222099E-3</v>
      </c>
      <c r="M1628" s="157">
        <f>M1626-N1616</f>
        <v>0.12152777777777773</v>
      </c>
      <c r="N1628" s="158" t="s">
        <v>552</v>
      </c>
      <c r="O1628" s="149" t="s">
        <v>682</v>
      </c>
      <c r="P1628" s="149"/>
      <c r="R1628" s="55">
        <f>SUM(R1614:R1627)</f>
        <v>494</v>
      </c>
      <c r="S1628" s="55">
        <f>SUM(S1614:S1627)</f>
        <v>227</v>
      </c>
      <c r="T1628" s="55">
        <f>SUM(T1614:T1627)</f>
        <v>0</v>
      </c>
      <c r="U1628" s="55">
        <f>SUM(U1614:U1627)</f>
        <v>0</v>
      </c>
      <c r="V1628" s="55">
        <f>SUM(V1614:V1627)</f>
        <v>721</v>
      </c>
    </row>
    <row r="1629" spans="1:22" hidden="1" outlineLevel="2">
      <c r="A1629" s="38">
        <v>159</v>
      </c>
      <c r="B1629" s="2" t="s">
        <v>29</v>
      </c>
      <c r="C1629" s="38">
        <v>16</v>
      </c>
      <c r="D1629" s="39" t="s">
        <v>1071</v>
      </c>
      <c r="E1629" s="40" t="s">
        <v>1533</v>
      </c>
      <c r="F1629" s="69"/>
      <c r="G1629" s="58"/>
      <c r="H1629" s="58"/>
      <c r="I1629" s="59"/>
      <c r="J1629" s="59"/>
      <c r="K1629" s="60"/>
      <c r="L1629" s="61"/>
      <c r="M1629" s="60"/>
      <c r="N1629" s="60"/>
      <c r="O1629" s="62"/>
      <c r="P1629" s="62"/>
      <c r="R1629" s="47"/>
      <c r="S1629" s="47"/>
      <c r="T1629" s="47"/>
      <c r="U1629" s="47"/>
      <c r="V1629" s="47"/>
    </row>
    <row r="1630" spans="1:22" hidden="1" outlineLevel="2">
      <c r="A1630" s="38">
        <v>159</v>
      </c>
      <c r="B1630" s="2" t="s">
        <v>29</v>
      </c>
      <c r="C1630" s="38">
        <v>16</v>
      </c>
      <c r="D1630" s="39" t="s">
        <v>1071</v>
      </c>
      <c r="E1630" s="115" t="s">
        <v>1072</v>
      </c>
      <c r="F1630" s="49">
        <v>300</v>
      </c>
      <c r="G1630" s="141"/>
      <c r="H1630" s="141">
        <v>0</v>
      </c>
      <c r="I1630" s="50"/>
      <c r="J1630" s="50">
        <v>0</v>
      </c>
      <c r="K1630" s="142"/>
      <c r="L1630" s="140"/>
      <c r="M1630" s="143"/>
      <c r="N1630" s="144">
        <v>0.44722222222222219</v>
      </c>
      <c r="O1630" s="3"/>
      <c r="P1630" s="3"/>
      <c r="R1630" s="52"/>
      <c r="S1630" s="52"/>
      <c r="T1630" s="52"/>
      <c r="U1630" s="52"/>
      <c r="V1630" s="52"/>
    </row>
    <row r="1631" spans="1:22" hidden="1" outlineLevel="2">
      <c r="A1631" s="38">
        <v>159</v>
      </c>
      <c r="B1631" s="2" t="s">
        <v>29</v>
      </c>
      <c r="C1631" s="38">
        <v>16</v>
      </c>
      <c r="D1631" s="39" t="s">
        <v>1071</v>
      </c>
      <c r="E1631" s="115" t="s">
        <v>1073</v>
      </c>
      <c r="F1631" s="49">
        <v>675</v>
      </c>
      <c r="G1631" s="141">
        <v>1.7</v>
      </c>
      <c r="H1631" s="141">
        <f>H1630+G1631</f>
        <v>1.7</v>
      </c>
      <c r="I1631" s="50">
        <v>2.7777777777777776E-2</v>
      </c>
      <c r="J1631" s="50">
        <f>J1630+I1631</f>
        <v>2.7777777777777776E-2</v>
      </c>
      <c r="K1631" s="142">
        <f>M1631-N1630</f>
        <v>3.0555555555555614E-2</v>
      </c>
      <c r="L1631" s="140">
        <f>N1631-M1631</f>
        <v>3.4722222222222099E-3</v>
      </c>
      <c r="M1631" s="143">
        <v>0.4777777777777778</v>
      </c>
      <c r="N1631" s="143">
        <v>0.48125000000000001</v>
      </c>
      <c r="O1631" s="3"/>
      <c r="P1631" s="3"/>
      <c r="R1631" s="52"/>
      <c r="S1631" s="52"/>
      <c r="T1631" s="52"/>
      <c r="U1631" s="52"/>
      <c r="V1631" s="52"/>
    </row>
    <row r="1632" spans="1:22" hidden="1" outlineLevel="2">
      <c r="A1632" s="38">
        <v>159</v>
      </c>
      <c r="B1632" s="2" t="s">
        <v>29</v>
      </c>
      <c r="C1632" s="38">
        <v>16</v>
      </c>
      <c r="D1632" s="39" t="s">
        <v>1071</v>
      </c>
      <c r="E1632" s="115" t="s">
        <v>1074</v>
      </c>
      <c r="F1632" s="49">
        <v>680</v>
      </c>
      <c r="G1632" s="141">
        <v>1.3</v>
      </c>
      <c r="H1632" s="141">
        <f>H1631+G1632</f>
        <v>3</v>
      </c>
      <c r="I1632" s="50">
        <v>2.0833333333333332E-2</v>
      </c>
      <c r="J1632" s="50">
        <f>J1631+I1632</f>
        <v>4.8611111111111105E-2</v>
      </c>
      <c r="K1632" s="142">
        <f>M1632-N1631</f>
        <v>1.8749999999999989E-2</v>
      </c>
      <c r="L1632" s="140">
        <f>N1632-M1632</f>
        <v>1.3888888888888951E-2</v>
      </c>
      <c r="M1632" s="143">
        <v>0.5</v>
      </c>
      <c r="N1632" s="143">
        <v>0.51388888888888895</v>
      </c>
      <c r="O1632" s="48" t="s">
        <v>1075</v>
      </c>
      <c r="P1632" s="48"/>
      <c r="R1632" s="52"/>
      <c r="S1632" s="52"/>
      <c r="T1632" s="52"/>
      <c r="U1632" s="52"/>
      <c r="V1632" s="52"/>
    </row>
    <row r="1633" spans="1:22" hidden="1" outlineLevel="2">
      <c r="A1633" s="38">
        <v>159</v>
      </c>
      <c r="B1633" s="2" t="s">
        <v>29</v>
      </c>
      <c r="C1633" s="38">
        <v>16</v>
      </c>
      <c r="D1633" s="39" t="s">
        <v>1071</v>
      </c>
      <c r="E1633" s="115" t="s">
        <v>1076</v>
      </c>
      <c r="F1633" s="49">
        <v>760</v>
      </c>
      <c r="G1633" s="141">
        <v>1.5</v>
      </c>
      <c r="H1633" s="141">
        <f>H1632+G1633</f>
        <v>4.5</v>
      </c>
      <c r="I1633" s="50">
        <v>2.7777777777777776E-2</v>
      </c>
      <c r="J1633" s="50">
        <f>J1632+I1633</f>
        <v>7.6388888888888881E-2</v>
      </c>
      <c r="K1633" s="142">
        <f>M1633-N1632</f>
        <v>2.2222222222222143E-2</v>
      </c>
      <c r="L1633" s="140">
        <f>N1633-M1633</f>
        <v>2.0833333333333259E-3</v>
      </c>
      <c r="M1633" s="143">
        <v>0.53611111111111109</v>
      </c>
      <c r="N1633" s="143">
        <v>0.53819444444444442</v>
      </c>
      <c r="O1633" s="3"/>
      <c r="P1633" s="3"/>
      <c r="R1633" s="52"/>
      <c r="S1633" s="52"/>
      <c r="T1633" s="52"/>
      <c r="U1633" s="52"/>
      <c r="V1633" s="52"/>
    </row>
    <row r="1634" spans="1:22" hidden="1" outlineLevel="2">
      <c r="A1634" s="38">
        <v>159</v>
      </c>
      <c r="B1634" s="2" t="s">
        <v>29</v>
      </c>
      <c r="C1634" s="38">
        <v>16</v>
      </c>
      <c r="D1634" s="39" t="s">
        <v>1071</v>
      </c>
      <c r="E1634" s="115" t="s">
        <v>1077</v>
      </c>
      <c r="F1634" s="49">
        <v>320</v>
      </c>
      <c r="G1634" s="141">
        <v>2.2999999999999998</v>
      </c>
      <c r="H1634" s="141">
        <f>H1633+G1634</f>
        <v>6.8</v>
      </c>
      <c r="I1634" s="50">
        <v>4.5138888888888888E-2</v>
      </c>
      <c r="J1634" s="50">
        <f>J1633+I1634</f>
        <v>0.12152777777777776</v>
      </c>
      <c r="K1634" s="142">
        <f>M1634-N1633</f>
        <v>3.472222222222221E-2</v>
      </c>
      <c r="L1634" s="140">
        <f>N1634-M1634</f>
        <v>0</v>
      </c>
      <c r="M1634" s="143">
        <v>0.57291666666666663</v>
      </c>
      <c r="N1634" s="143">
        <v>0.57291666666666663</v>
      </c>
      <c r="O1634" s="3"/>
      <c r="P1634" s="3"/>
      <c r="R1634" s="52"/>
      <c r="S1634" s="52"/>
      <c r="T1634" s="52"/>
      <c r="U1634" s="52"/>
      <c r="V1634" s="52"/>
    </row>
    <row r="1635" spans="1:22" hidden="1" outlineLevel="2">
      <c r="A1635" s="38">
        <v>159</v>
      </c>
      <c r="B1635" s="2" t="s">
        <v>29</v>
      </c>
      <c r="C1635" s="38">
        <v>16</v>
      </c>
      <c r="D1635" s="39" t="s">
        <v>1071</v>
      </c>
      <c r="E1635" s="115" t="s">
        <v>1011</v>
      </c>
      <c r="F1635" s="49">
        <v>150</v>
      </c>
      <c r="G1635" s="141">
        <v>1.9</v>
      </c>
      <c r="H1635" s="141">
        <f>H1634+G1635</f>
        <v>8.6999999999999993</v>
      </c>
      <c r="I1635" s="50">
        <v>3.8194444444444441E-2</v>
      </c>
      <c r="J1635" s="50">
        <f>J1634+I1635</f>
        <v>0.15972222222222221</v>
      </c>
      <c r="K1635" s="142">
        <f>M1635-N1634</f>
        <v>3.4027777777777768E-2</v>
      </c>
      <c r="L1635" s="140"/>
      <c r="M1635" s="144">
        <v>0.6069444444444444</v>
      </c>
      <c r="N1635" s="143"/>
      <c r="O1635" s="48"/>
      <c r="P1635" s="48"/>
      <c r="R1635" s="52"/>
      <c r="S1635" s="52"/>
      <c r="T1635" s="52"/>
      <c r="U1635" s="52"/>
      <c r="V1635" s="52"/>
    </row>
    <row r="1636" spans="1:22" hidden="1" outlineLevel="2">
      <c r="A1636" s="38">
        <v>159</v>
      </c>
      <c r="B1636" s="2" t="s">
        <v>29</v>
      </c>
      <c r="C1636" s="38">
        <v>16</v>
      </c>
      <c r="D1636" s="39" t="s">
        <v>1071</v>
      </c>
      <c r="E1636" s="117" t="s">
        <v>1078</v>
      </c>
      <c r="F1636" s="69"/>
      <c r="G1636" s="58"/>
      <c r="H1636" s="58"/>
      <c r="I1636" s="59"/>
      <c r="J1636" s="59"/>
      <c r="K1636" s="60"/>
      <c r="L1636" s="61"/>
      <c r="M1636" s="60"/>
      <c r="N1636" s="60"/>
      <c r="O1636" s="68"/>
      <c r="P1636" s="68"/>
      <c r="R1636" s="52">
        <v>411</v>
      </c>
      <c r="S1636" s="52">
        <v>279</v>
      </c>
      <c r="T1636" s="52"/>
      <c r="U1636" s="52"/>
      <c r="V1636" s="52">
        <f>SUM(R1636:U1636)</f>
        <v>690</v>
      </c>
    </row>
    <row r="1637" spans="1:22" hidden="1" outlineLevel="2">
      <c r="A1637" s="38">
        <v>159</v>
      </c>
      <c r="B1637" s="2" t="s">
        <v>29</v>
      </c>
      <c r="C1637" s="38">
        <v>16</v>
      </c>
      <c r="D1637" s="39" t="s">
        <v>1071</v>
      </c>
      <c r="E1637" s="118" t="s">
        <v>1079</v>
      </c>
      <c r="F1637" s="79"/>
      <c r="G1637" s="63"/>
      <c r="H1637" s="63"/>
      <c r="I1637" s="64"/>
      <c r="J1637" s="64"/>
      <c r="K1637" s="65"/>
      <c r="L1637" s="66"/>
      <c r="M1637" s="65"/>
      <c r="N1637" s="65"/>
      <c r="O1637" s="731"/>
      <c r="P1637" s="731"/>
      <c r="R1637" s="54"/>
      <c r="S1637" s="54"/>
      <c r="T1637" s="54"/>
      <c r="U1637" s="54"/>
      <c r="V1637" s="54"/>
    </row>
    <row r="1638" spans="1:22" hidden="1" outlineLevel="1" collapsed="1">
      <c r="A1638" s="148" t="s">
        <v>1080</v>
      </c>
      <c r="B1638" s="149"/>
      <c r="C1638" s="150">
        <v>16</v>
      </c>
      <c r="D1638" s="151" t="s">
        <v>1071</v>
      </c>
      <c r="E1638" s="152" t="s">
        <v>2315</v>
      </c>
      <c r="F1638" s="153" t="s">
        <v>1616</v>
      </c>
      <c r="G1638" s="154">
        <f>SUBTOTAL(9,G1629:G1637)</f>
        <v>8.6999999999999993</v>
      </c>
      <c r="H1638" s="154"/>
      <c r="I1638" s="156">
        <f>SUBTOTAL(9,I1629:I1637)</f>
        <v>0.15972222222222221</v>
      </c>
      <c r="J1638" s="156"/>
      <c r="K1638" s="157">
        <f>SUBTOTAL(9,K1629:K1637)</f>
        <v>0.14027777777777772</v>
      </c>
      <c r="L1638" s="157">
        <f>SUBTOTAL(9,L1629:L1637)</f>
        <v>1.9444444444444486E-2</v>
      </c>
      <c r="M1638" s="157">
        <f>M1635-N1630</f>
        <v>0.15972222222222221</v>
      </c>
      <c r="N1638" s="158" t="s">
        <v>552</v>
      </c>
      <c r="O1638" s="149" t="s">
        <v>682</v>
      </c>
      <c r="P1638" s="149"/>
      <c r="R1638" s="55">
        <f>SUM(R1629:R1637)</f>
        <v>411</v>
      </c>
      <c r="S1638" s="55">
        <f>SUM(S1629:S1637)</f>
        <v>279</v>
      </c>
      <c r="T1638" s="55">
        <f>SUM(T1629:T1637)</f>
        <v>0</v>
      </c>
      <c r="U1638" s="55">
        <f>SUM(U1629:U1637)</f>
        <v>0</v>
      </c>
      <c r="V1638" s="55">
        <f>SUM(V1629:V1637)</f>
        <v>690</v>
      </c>
    </row>
    <row r="1639" spans="1:22" hidden="1" outlineLevel="2">
      <c r="A1639" s="38">
        <v>160</v>
      </c>
      <c r="B1639" s="2" t="s">
        <v>29</v>
      </c>
      <c r="C1639" s="38">
        <v>17</v>
      </c>
      <c r="D1639" s="39" t="s">
        <v>1081</v>
      </c>
      <c r="E1639" s="117" t="s">
        <v>1082</v>
      </c>
      <c r="F1639" s="69"/>
      <c r="G1639" s="58"/>
      <c r="H1639" s="58"/>
      <c r="I1639" s="59"/>
      <c r="J1639" s="59"/>
      <c r="K1639" s="60"/>
      <c r="L1639" s="61"/>
      <c r="M1639" s="60"/>
      <c r="N1639" s="60"/>
      <c r="O1639" s="62"/>
      <c r="P1639" s="62"/>
      <c r="R1639" s="47"/>
      <c r="S1639" s="47"/>
      <c r="T1639" s="47"/>
      <c r="U1639" s="47"/>
      <c r="V1639" s="47"/>
    </row>
    <row r="1640" spans="1:22" hidden="1" outlineLevel="2">
      <c r="A1640" s="38">
        <v>160</v>
      </c>
      <c r="B1640" s="2" t="s">
        <v>29</v>
      </c>
      <c r="C1640" s="38">
        <v>17</v>
      </c>
      <c r="D1640" s="39" t="s">
        <v>1081</v>
      </c>
      <c r="E1640" s="118" t="s">
        <v>1083</v>
      </c>
      <c r="F1640" s="79"/>
      <c r="G1640" s="63"/>
      <c r="H1640" s="63"/>
      <c r="I1640" s="64"/>
      <c r="J1640" s="64"/>
      <c r="K1640" s="65"/>
      <c r="L1640" s="66"/>
      <c r="M1640" s="65"/>
      <c r="N1640" s="65"/>
      <c r="O1640" s="67"/>
      <c r="P1640" s="67"/>
      <c r="R1640" s="52">
        <v>340</v>
      </c>
      <c r="S1640" s="52">
        <v>500</v>
      </c>
      <c r="T1640" s="52"/>
      <c r="U1640" s="52"/>
      <c r="V1640" s="52">
        <f>SUM(R1640:U1640)</f>
        <v>840</v>
      </c>
    </row>
    <row r="1641" spans="1:22" hidden="1" outlineLevel="2">
      <c r="A1641" s="38">
        <v>160</v>
      </c>
      <c r="B1641" s="2" t="s">
        <v>29</v>
      </c>
      <c r="C1641" s="38">
        <v>17</v>
      </c>
      <c r="D1641" s="39" t="s">
        <v>1081</v>
      </c>
      <c r="E1641" s="115" t="s">
        <v>1030</v>
      </c>
      <c r="F1641" s="49">
        <v>145</v>
      </c>
      <c r="G1641" s="141"/>
      <c r="H1641" s="141">
        <v>0</v>
      </c>
      <c r="I1641" s="50"/>
      <c r="J1641" s="50">
        <v>0</v>
      </c>
      <c r="K1641" s="142"/>
      <c r="L1641" s="140"/>
      <c r="M1641" s="143"/>
      <c r="N1641" s="144">
        <v>0.30902777777777779</v>
      </c>
      <c r="O1641" s="3"/>
      <c r="P1641" s="3"/>
      <c r="R1641" s="52"/>
      <c r="S1641" s="52"/>
      <c r="T1641" s="52"/>
      <c r="U1641" s="52"/>
      <c r="V1641" s="52"/>
    </row>
    <row r="1642" spans="1:22" hidden="1" outlineLevel="2">
      <c r="A1642" s="38">
        <v>160</v>
      </c>
      <c r="B1642" s="2" t="s">
        <v>29</v>
      </c>
      <c r="C1642" s="38">
        <v>17</v>
      </c>
      <c r="D1642" s="39" t="s">
        <v>1081</v>
      </c>
      <c r="E1642" s="115" t="s">
        <v>1031</v>
      </c>
      <c r="F1642" s="49">
        <v>488</v>
      </c>
      <c r="G1642" s="141">
        <v>4.8</v>
      </c>
      <c r="H1642" s="141">
        <f>H1641+G1642</f>
        <v>4.8</v>
      </c>
      <c r="I1642" s="50">
        <v>6.25E-2</v>
      </c>
      <c r="J1642" s="50">
        <f>J1641+I1642</f>
        <v>6.25E-2</v>
      </c>
      <c r="K1642" s="142">
        <f>M1642-N1641</f>
        <v>5.5555555555555525E-2</v>
      </c>
      <c r="L1642" s="140">
        <f t="shared" ref="L1642:L1647" si="240">N1642-M1642</f>
        <v>1.388888888888884E-3</v>
      </c>
      <c r="M1642" s="143">
        <v>0.36458333333333331</v>
      </c>
      <c r="N1642" s="143">
        <v>0.3659722222222222</v>
      </c>
      <c r="O1642" s="48"/>
      <c r="P1642" s="48"/>
      <c r="R1642" s="52"/>
      <c r="S1642" s="52"/>
      <c r="T1642" s="52"/>
      <c r="U1642" s="52"/>
      <c r="V1642" s="52"/>
    </row>
    <row r="1643" spans="1:22" hidden="1" outlineLevel="2">
      <c r="A1643" s="38">
        <v>160</v>
      </c>
      <c r="B1643" s="2" t="s">
        <v>29</v>
      </c>
      <c r="C1643" s="38">
        <v>17</v>
      </c>
      <c r="D1643" s="39" t="s">
        <v>1081</v>
      </c>
      <c r="E1643" s="115" t="s">
        <v>1084</v>
      </c>
      <c r="F1643" s="49">
        <v>633.1</v>
      </c>
      <c r="G1643" s="141">
        <v>0.7</v>
      </c>
      <c r="H1643" s="141">
        <f>H1642+G1643</f>
        <v>5.5</v>
      </c>
      <c r="I1643" s="50">
        <v>1.3888888888888888E-2</v>
      </c>
      <c r="J1643" s="50">
        <f>J1642+I1643</f>
        <v>7.6388888888888895E-2</v>
      </c>
      <c r="K1643" s="142">
        <f>M1643-N1642</f>
        <v>1.5972222222222221E-2</v>
      </c>
      <c r="L1643" s="140">
        <f t="shared" si="240"/>
        <v>3.4722222222222654E-3</v>
      </c>
      <c r="M1643" s="143">
        <v>0.38194444444444442</v>
      </c>
      <c r="N1643" s="143">
        <v>0.38541666666666669</v>
      </c>
      <c r="O1643" s="48"/>
      <c r="P1643" s="48"/>
      <c r="R1643" s="52"/>
      <c r="S1643" s="52"/>
      <c r="T1643" s="52"/>
      <c r="U1643" s="52"/>
      <c r="V1643" s="52"/>
    </row>
    <row r="1644" spans="1:22" hidden="1" outlineLevel="2">
      <c r="A1644" s="38">
        <v>160</v>
      </c>
      <c r="B1644" s="2" t="s">
        <v>29</v>
      </c>
      <c r="C1644" s="38">
        <v>17</v>
      </c>
      <c r="D1644" s="39" t="s">
        <v>1081</v>
      </c>
      <c r="E1644" s="115" t="s">
        <v>1630</v>
      </c>
      <c r="F1644" s="49"/>
      <c r="G1644" s="141">
        <v>4.5</v>
      </c>
      <c r="H1644" s="141">
        <f>H1643+G1644</f>
        <v>10</v>
      </c>
      <c r="I1644" s="50"/>
      <c r="J1644" s="50"/>
      <c r="K1644" s="142">
        <f>M1644-N1643</f>
        <v>0.1388888888888889</v>
      </c>
      <c r="L1644" s="140">
        <f t="shared" si="240"/>
        <v>0</v>
      </c>
      <c r="M1644" s="143">
        <v>0.52430555555555558</v>
      </c>
      <c r="N1644" s="143">
        <v>0.52430555555555558</v>
      </c>
      <c r="O1644" s="48" t="s">
        <v>1085</v>
      </c>
      <c r="P1644" s="48"/>
      <c r="R1644" s="52"/>
      <c r="S1644" s="52"/>
      <c r="T1644" s="52"/>
      <c r="U1644" s="52"/>
      <c r="V1644" s="52"/>
    </row>
    <row r="1645" spans="1:22" hidden="1" outlineLevel="2">
      <c r="A1645" s="38">
        <v>160</v>
      </c>
      <c r="B1645" s="2" t="s">
        <v>29</v>
      </c>
      <c r="C1645" s="38">
        <v>17</v>
      </c>
      <c r="D1645" s="39" t="s">
        <v>1081</v>
      </c>
      <c r="E1645" s="115" t="s">
        <v>1086</v>
      </c>
      <c r="F1645" s="49">
        <v>100</v>
      </c>
      <c r="G1645" s="141">
        <v>1.5</v>
      </c>
      <c r="H1645" s="141">
        <f>H1644+G1645</f>
        <v>11.5</v>
      </c>
      <c r="I1645" s="50">
        <v>5.2083333333333336E-2</v>
      </c>
      <c r="J1645" s="50">
        <f>J1643+I1645</f>
        <v>0.12847222222222224</v>
      </c>
      <c r="K1645" s="142">
        <f>M1645-N1644</f>
        <v>1.5972222222222165E-2</v>
      </c>
      <c r="L1645" s="140">
        <f t="shared" si="240"/>
        <v>1.1805555555555625E-2</v>
      </c>
      <c r="M1645" s="143">
        <v>0.54027777777777775</v>
      </c>
      <c r="N1645" s="143">
        <v>0.55208333333333337</v>
      </c>
      <c r="O1645" s="48" t="s">
        <v>547</v>
      </c>
      <c r="P1645" s="48"/>
      <c r="R1645" s="52"/>
      <c r="S1645" s="52"/>
      <c r="T1645" s="52"/>
      <c r="U1645" s="52"/>
      <c r="V1645" s="52"/>
    </row>
    <row r="1646" spans="1:22" hidden="1" outlineLevel="2">
      <c r="A1646" s="38">
        <v>160</v>
      </c>
      <c r="B1646" s="2" t="s">
        <v>29</v>
      </c>
      <c r="C1646" s="38">
        <v>17</v>
      </c>
      <c r="D1646" s="39" t="s">
        <v>1081</v>
      </c>
      <c r="E1646" s="115" t="s">
        <v>1087</v>
      </c>
      <c r="F1646" s="49">
        <v>180</v>
      </c>
      <c r="G1646" s="141">
        <v>3</v>
      </c>
      <c r="H1646" s="141">
        <f>H1645+G1646</f>
        <v>14.5</v>
      </c>
      <c r="I1646" s="50">
        <v>4.5138888888888888E-2</v>
      </c>
      <c r="J1646" s="50">
        <f>J1645+I1646</f>
        <v>0.17361111111111113</v>
      </c>
      <c r="K1646" s="142">
        <f>M1646-N1645</f>
        <v>3.7499999999999978E-2</v>
      </c>
      <c r="L1646" s="140">
        <f t="shared" si="240"/>
        <v>1.1111111111111072E-2</v>
      </c>
      <c r="M1646" s="143">
        <v>0.58958333333333335</v>
      </c>
      <c r="N1646" s="143">
        <v>0.60069444444444442</v>
      </c>
      <c r="O1646" s="48" t="s">
        <v>1088</v>
      </c>
      <c r="P1646" s="48"/>
      <c r="R1646" s="52"/>
      <c r="S1646" s="52"/>
      <c r="T1646" s="52"/>
      <c r="U1646" s="52"/>
      <c r="V1646" s="52"/>
    </row>
    <row r="1647" spans="1:22" hidden="1" outlineLevel="2">
      <c r="A1647" s="38">
        <v>160</v>
      </c>
      <c r="B1647" s="2" t="s">
        <v>29</v>
      </c>
      <c r="C1647" s="38">
        <v>17</v>
      </c>
      <c r="D1647" s="39" t="s">
        <v>1081</v>
      </c>
      <c r="E1647" s="115" t="s">
        <v>1632</v>
      </c>
      <c r="F1647" s="49">
        <v>315</v>
      </c>
      <c r="G1647" s="141" t="s">
        <v>1089</v>
      </c>
      <c r="H1647" s="141"/>
      <c r="I1647" s="50">
        <v>4.1666666666666664E-2</v>
      </c>
      <c r="J1647" s="50">
        <f>J1646+I1647</f>
        <v>0.21527777777777779</v>
      </c>
      <c r="K1647" s="142"/>
      <c r="L1647" s="140">
        <f t="shared" si="240"/>
        <v>0</v>
      </c>
      <c r="M1647" s="143"/>
      <c r="N1647" s="143"/>
      <c r="O1647" s="3" t="s">
        <v>1090</v>
      </c>
      <c r="P1647" s="3"/>
      <c r="R1647" s="52"/>
      <c r="S1647" s="52"/>
      <c r="T1647" s="52"/>
      <c r="U1647" s="52"/>
      <c r="V1647" s="52"/>
    </row>
    <row r="1648" spans="1:22" hidden="1" outlineLevel="2">
      <c r="A1648" s="38">
        <v>160</v>
      </c>
      <c r="B1648" s="2" t="s">
        <v>29</v>
      </c>
      <c r="C1648" s="38">
        <v>17</v>
      </c>
      <c r="D1648" s="39" t="s">
        <v>1081</v>
      </c>
      <c r="E1648" s="115" t="s">
        <v>1631</v>
      </c>
      <c r="F1648" s="49">
        <v>216</v>
      </c>
      <c r="G1648" s="141" t="s">
        <v>1091</v>
      </c>
      <c r="H1648" s="141"/>
      <c r="I1648" s="50">
        <v>2.7777777777777776E-2</v>
      </c>
      <c r="J1648" s="50">
        <f>J1647+I1648</f>
        <v>0.24305555555555558</v>
      </c>
      <c r="K1648" s="142"/>
      <c r="L1648" s="140"/>
      <c r="M1648" s="143"/>
      <c r="N1648" s="143"/>
      <c r="O1648" s="3" t="s">
        <v>1090</v>
      </c>
      <c r="P1648" s="3"/>
      <c r="R1648" s="52"/>
      <c r="S1648" s="52"/>
      <c r="T1648" s="52"/>
      <c r="U1648" s="52"/>
      <c r="V1648" s="52"/>
    </row>
    <row r="1649" spans="1:23" hidden="1" outlineLevel="2">
      <c r="A1649" s="38">
        <v>160</v>
      </c>
      <c r="B1649" s="2" t="s">
        <v>29</v>
      </c>
      <c r="C1649" s="38">
        <v>17</v>
      </c>
      <c r="D1649" s="39" t="s">
        <v>1081</v>
      </c>
      <c r="E1649" s="115" t="s">
        <v>1092</v>
      </c>
      <c r="F1649" s="49">
        <v>216</v>
      </c>
      <c r="G1649" s="141">
        <v>1.8</v>
      </c>
      <c r="H1649" s="141">
        <f>H1646+G1649</f>
        <v>16.3</v>
      </c>
      <c r="I1649" s="50">
        <v>2.0833333333333332E-2</v>
      </c>
      <c r="J1649" s="50">
        <f>J1648+I1649</f>
        <v>0.2638888888888889</v>
      </c>
      <c r="K1649" s="142">
        <f>M1649-N1646</f>
        <v>2.083333333333337E-2</v>
      </c>
      <c r="L1649" s="140"/>
      <c r="M1649" s="144">
        <v>0.62152777777777779</v>
      </c>
      <c r="N1649" s="143"/>
      <c r="O1649" s="3"/>
      <c r="P1649" s="3"/>
      <c r="R1649" s="52"/>
      <c r="S1649" s="52"/>
      <c r="T1649" s="52"/>
      <c r="U1649" s="52"/>
      <c r="V1649" s="52"/>
    </row>
    <row r="1650" spans="1:23" hidden="1" outlineLevel="2">
      <c r="A1650" s="38">
        <v>160</v>
      </c>
      <c r="B1650" s="2" t="s">
        <v>29</v>
      </c>
      <c r="C1650" s="38">
        <v>17</v>
      </c>
      <c r="D1650" s="39" t="s">
        <v>1081</v>
      </c>
      <c r="E1650" s="117" t="s">
        <v>1093</v>
      </c>
      <c r="F1650" s="69"/>
      <c r="G1650" s="58"/>
      <c r="H1650" s="58"/>
      <c r="I1650" s="59"/>
      <c r="J1650" s="59"/>
      <c r="K1650" s="60"/>
      <c r="L1650" s="61"/>
      <c r="M1650" s="60"/>
      <c r="N1650" s="60"/>
      <c r="O1650" s="68"/>
      <c r="P1650" s="68"/>
      <c r="R1650" s="52">
        <v>340</v>
      </c>
      <c r="S1650" s="52">
        <v>470</v>
      </c>
      <c r="T1650" s="52"/>
      <c r="U1650" s="52"/>
      <c r="V1650" s="52">
        <f>SUM(R1650:U1650)</f>
        <v>810</v>
      </c>
    </row>
    <row r="1651" spans="1:23" hidden="1" outlineLevel="2">
      <c r="A1651" s="38">
        <v>160</v>
      </c>
      <c r="B1651" s="2" t="s">
        <v>29</v>
      </c>
      <c r="C1651" s="38">
        <v>17</v>
      </c>
      <c r="D1651" s="39" t="s">
        <v>1081</v>
      </c>
      <c r="E1651" s="118" t="s">
        <v>1094</v>
      </c>
      <c r="F1651" s="79"/>
      <c r="G1651" s="63"/>
      <c r="H1651" s="63"/>
      <c r="I1651" s="64"/>
      <c r="J1651" s="64"/>
      <c r="K1651" s="65"/>
      <c r="L1651" s="66"/>
      <c r="M1651" s="65"/>
      <c r="N1651" s="65"/>
      <c r="O1651" s="731"/>
      <c r="P1651" s="731"/>
      <c r="R1651" s="54"/>
      <c r="S1651" s="54"/>
      <c r="T1651" s="54"/>
      <c r="U1651" s="54"/>
      <c r="V1651" s="54"/>
    </row>
    <row r="1652" spans="1:23" hidden="1" outlineLevel="1" collapsed="1">
      <c r="A1652" s="148" t="s">
        <v>1095</v>
      </c>
      <c r="B1652" s="149"/>
      <c r="C1652" s="150">
        <v>17</v>
      </c>
      <c r="D1652" s="151" t="s">
        <v>2326</v>
      </c>
      <c r="E1652" s="152" t="s">
        <v>2316</v>
      </c>
      <c r="F1652" s="153" t="s">
        <v>1619</v>
      </c>
      <c r="G1652" s="154">
        <f>SUBTOTAL(9,G1639:G1651)</f>
        <v>16.3</v>
      </c>
      <c r="H1652" s="154"/>
      <c r="I1652" s="156">
        <f>SUBTOTAL(9,I1639:I1651)</f>
        <v>0.2638888888888889</v>
      </c>
      <c r="J1652" s="156"/>
      <c r="K1652" s="157">
        <f>SUBTOTAL(9,K1639:K1651)</f>
        <v>0.28472222222222215</v>
      </c>
      <c r="L1652" s="157">
        <f>SUBTOTAL(9,L1639:L1651)</f>
        <v>2.7777777777777846E-2</v>
      </c>
      <c r="M1652" s="157">
        <f>M1649-N1641</f>
        <v>0.3125</v>
      </c>
      <c r="N1652" s="158" t="s">
        <v>552</v>
      </c>
      <c r="O1652" s="149" t="s">
        <v>1096</v>
      </c>
      <c r="P1652" s="149"/>
      <c r="R1652" s="55">
        <f>SUM(R1639:R1651)</f>
        <v>680</v>
      </c>
      <c r="S1652" s="55">
        <f>SUM(S1639:S1651)</f>
        <v>970</v>
      </c>
      <c r="T1652" s="55">
        <f>SUM(T1639:T1651)</f>
        <v>0</v>
      </c>
      <c r="U1652" s="55">
        <f>SUM(U1639:U1651)</f>
        <v>0</v>
      </c>
      <c r="V1652" s="55">
        <f>SUM(V1639:V1651)</f>
        <v>1650</v>
      </c>
    </row>
    <row r="1653" spans="1:23" collapsed="1">
      <c r="A1653" s="70"/>
      <c r="B1653" s="5" t="s">
        <v>2317</v>
      </c>
      <c r="C1653" s="14">
        <v>17</v>
      </c>
      <c r="D1653" s="6" t="s">
        <v>18</v>
      </c>
      <c r="E1653" s="159">
        <v>153.9</v>
      </c>
      <c r="F1653" s="109" t="s">
        <v>1497</v>
      </c>
      <c r="G1653" s="147">
        <f>SUBTOTAL(9,G1457:G1652)</f>
        <v>167.29999999999993</v>
      </c>
      <c r="H1653" s="147"/>
      <c r="I1653" s="71">
        <f>SUBTOTAL(9,I1457:I1652)</f>
        <v>2.3472222222222223</v>
      </c>
      <c r="J1653" s="72"/>
      <c r="K1653" s="145">
        <f>SUBTOTAL(9,K1457:K1652)</f>
        <v>2.209722222222223</v>
      </c>
      <c r="L1653" s="145">
        <f>SUBTOTAL(9,L1457:L1652)</f>
        <v>0.19652777777777752</v>
      </c>
      <c r="M1653" s="145">
        <f>K1653+L1653</f>
        <v>2.4062500000000004</v>
      </c>
      <c r="N1653" s="146" t="s">
        <v>552</v>
      </c>
      <c r="O1653" s="5">
        <f>COUNTA(O1469,O1478,O1491,O1501,O1510,O1521,O1532,O1546,O1559,O1570,O1583,O1591,O1602,O1613,O1628,O1638,O1652)</f>
        <v>17</v>
      </c>
      <c r="P1653" s="5"/>
      <c r="R1653" s="55">
        <f>SUM(R1457:R1652)/2</f>
        <v>10074</v>
      </c>
      <c r="S1653" s="55">
        <f>SUM(S1457:S1652)/2</f>
        <v>4749</v>
      </c>
      <c r="T1653" s="55">
        <f>SUM(T1457:T1652)/2</f>
        <v>0</v>
      </c>
      <c r="U1653" s="55">
        <f>SUM(U1457:U1652)/2</f>
        <v>0</v>
      </c>
      <c r="V1653" s="55">
        <f>SUM(V1457:V1652)/2</f>
        <v>14823</v>
      </c>
    </row>
    <row r="1654" spans="1:23">
      <c r="A1654" s="723" t="s">
        <v>1097</v>
      </c>
      <c r="B1654" s="4"/>
      <c r="C1654" s="4">
        <f>SUM(C99,C260,C630,C965,C1179,C1456,C1653)</f>
        <v>160</v>
      </c>
      <c r="D1654" s="724" t="s">
        <v>282</v>
      </c>
      <c r="E1654" s="725">
        <f>SUM(E99,E260,E630,E965,E1179,E1456,E1653)</f>
        <v>1628.0000000000002</v>
      </c>
      <c r="F1654" s="726" t="s">
        <v>1497</v>
      </c>
      <c r="G1654" s="727">
        <f>SUBTOTAL(9,G5:G1653)</f>
        <v>1762.9999999999989</v>
      </c>
      <c r="H1654" s="727"/>
      <c r="I1654" s="728">
        <f>SUBTOTAL(9,I4:I1653)</f>
        <v>23.423611111111079</v>
      </c>
      <c r="J1654" s="732"/>
      <c r="K1654" s="729">
        <f>SUBTOTAL(9,K4:K1653)</f>
        <v>22.735416666666687</v>
      </c>
      <c r="L1654" s="729">
        <f>SUBTOTAL(9,L4:L1653)</f>
        <v>1.9006944444444478</v>
      </c>
      <c r="M1654" s="729">
        <f>K1654+L1654</f>
        <v>24.636111111111134</v>
      </c>
      <c r="N1654" s="2" t="s">
        <v>552</v>
      </c>
      <c r="O1654" s="4">
        <f>SUM(O99,O260,O630,O965,O1179,O1456,O1653)</f>
        <v>149</v>
      </c>
      <c r="P1654" s="4"/>
      <c r="R1654" s="55">
        <f>SUM(R99,R260,R630,R965,R1179,R1456,R1653)</f>
        <v>228756</v>
      </c>
      <c r="S1654" s="55">
        <f>SUM(S99,S260,S630,S965,S1179,S1456,S1653)</f>
        <v>36047</v>
      </c>
      <c r="T1654" s="55">
        <f>SUM(T99,T260,T630,T965,T1179,T1456,T1653)</f>
        <v>32960</v>
      </c>
      <c r="U1654" s="55">
        <f>SUM(U99,U260,U630,U965,U1179,U1456,U1653)</f>
        <v>74480</v>
      </c>
      <c r="V1654" s="55">
        <f>SUM(V99,V260,V630,V965,V1179,V1456,V1653)</f>
        <v>372243</v>
      </c>
      <c r="W1654" s="22" t="s">
        <v>282</v>
      </c>
    </row>
    <row r="1655" spans="1:23">
      <c r="B1655" s="1028" t="s">
        <v>4902</v>
      </c>
      <c r="O1655" s="22"/>
      <c r="P1655" s="22"/>
      <c r="R1655" s="170"/>
      <c r="S1655" s="170"/>
      <c r="T1655" s="170"/>
      <c r="U1655" s="170"/>
      <c r="V1655" s="170"/>
    </row>
    <row r="1656" spans="1:23">
      <c r="G1656" s="903"/>
      <c r="H1656" s="798" t="s">
        <v>527</v>
      </c>
      <c r="I1656" s="798" t="s">
        <v>4526</v>
      </c>
      <c r="J1656" s="798" t="s">
        <v>4527</v>
      </c>
      <c r="K1656" s="798" t="s">
        <v>529</v>
      </c>
      <c r="L1656" s="1004" t="s">
        <v>530</v>
      </c>
      <c r="M1656" s="1005"/>
    </row>
    <row r="1657" spans="1:23">
      <c r="G1657" s="799" t="s">
        <v>6</v>
      </c>
      <c r="H1657" s="904">
        <f>R99</f>
        <v>6638</v>
      </c>
      <c r="I1657" s="904">
        <f>S99</f>
        <v>3470</v>
      </c>
      <c r="J1657" s="904">
        <f>T99</f>
        <v>0</v>
      </c>
      <c r="K1657" s="904">
        <f>U99</f>
        <v>0</v>
      </c>
      <c r="L1657" s="1006">
        <f>SUM(H1657:K1657)</f>
        <v>10108</v>
      </c>
      <c r="M1657" s="1007"/>
    </row>
    <row r="1658" spans="1:23">
      <c r="G1658" s="799" t="s">
        <v>8</v>
      </c>
      <c r="H1658" s="904">
        <f>R260</f>
        <v>17817</v>
      </c>
      <c r="I1658" s="904">
        <f>S260</f>
        <v>4340</v>
      </c>
      <c r="J1658" s="904">
        <f>T260</f>
        <v>0</v>
      </c>
      <c r="K1658" s="904">
        <f>U260</f>
        <v>0</v>
      </c>
      <c r="L1658" s="1006">
        <f t="shared" ref="L1658:L1664" si="241">SUM(H1658:K1658)</f>
        <v>22157</v>
      </c>
      <c r="M1658" s="1007"/>
    </row>
    <row r="1659" spans="1:23">
      <c r="G1659" s="799" t="s">
        <v>9</v>
      </c>
      <c r="H1659" s="904">
        <f>R630</f>
        <v>69709</v>
      </c>
      <c r="I1659" s="904">
        <f>S630</f>
        <v>8328</v>
      </c>
      <c r="J1659" s="904">
        <f>T630</f>
        <v>8160</v>
      </c>
      <c r="K1659" s="904">
        <f>U630</f>
        <v>13160</v>
      </c>
      <c r="L1659" s="1006">
        <f t="shared" si="241"/>
        <v>99357</v>
      </c>
      <c r="M1659" s="1007"/>
    </row>
    <row r="1660" spans="1:23">
      <c r="G1660" s="799" t="s">
        <v>10</v>
      </c>
      <c r="H1660" s="904">
        <f>R965</f>
        <v>50376</v>
      </c>
      <c r="I1660" s="904">
        <f>S965</f>
        <v>3000</v>
      </c>
      <c r="J1660" s="904">
        <f>T965</f>
        <v>19030</v>
      </c>
      <c r="K1660" s="904">
        <f>U965</f>
        <v>48420</v>
      </c>
      <c r="L1660" s="1006">
        <f t="shared" si="241"/>
        <v>120826</v>
      </c>
      <c r="M1660" s="1007"/>
    </row>
    <row r="1661" spans="1:23">
      <c r="G1661" s="799" t="s">
        <v>12</v>
      </c>
      <c r="H1661" s="904">
        <f>R1179</f>
        <v>21721</v>
      </c>
      <c r="I1661" s="904">
        <f>S1179</f>
        <v>7060</v>
      </c>
      <c r="J1661" s="904">
        <f>T1179</f>
        <v>1990</v>
      </c>
      <c r="K1661" s="904">
        <f>U1179</f>
        <v>12900</v>
      </c>
      <c r="L1661" s="1006">
        <f t="shared" si="241"/>
        <v>43671</v>
      </c>
      <c r="M1661" s="1007"/>
    </row>
    <row r="1662" spans="1:23">
      <c r="G1662" s="799" t="s">
        <v>14</v>
      </c>
      <c r="H1662" s="904">
        <f>R1456</f>
        <v>52421</v>
      </c>
      <c r="I1662" s="904">
        <f>S1456</f>
        <v>5100</v>
      </c>
      <c r="J1662" s="904">
        <f>T1456</f>
        <v>3780</v>
      </c>
      <c r="K1662" s="904">
        <f>U1456</f>
        <v>0</v>
      </c>
      <c r="L1662" s="1006">
        <f t="shared" si="241"/>
        <v>61301</v>
      </c>
      <c r="M1662" s="1007"/>
    </row>
    <row r="1663" spans="1:23">
      <c r="G1663" s="799" t="s">
        <v>16</v>
      </c>
      <c r="H1663" s="904">
        <f>R1653</f>
        <v>10074</v>
      </c>
      <c r="I1663" s="904">
        <f>S1653</f>
        <v>4749</v>
      </c>
      <c r="J1663" s="904">
        <f>T1653</f>
        <v>0</v>
      </c>
      <c r="K1663" s="904">
        <f>U1653</f>
        <v>0</v>
      </c>
      <c r="L1663" s="1006">
        <f t="shared" si="241"/>
        <v>14823</v>
      </c>
      <c r="M1663" s="1007"/>
    </row>
    <row r="1664" spans="1:23">
      <c r="G1664" s="799" t="s">
        <v>264</v>
      </c>
      <c r="H1664" s="904">
        <f>SUM(H1657:H1663)</f>
        <v>228756</v>
      </c>
      <c r="I1664" s="904">
        <f>SUM(I1657:I1663)</f>
        <v>36047</v>
      </c>
      <c r="J1664" s="904">
        <f>SUM(J1657:J1663)</f>
        <v>32960</v>
      </c>
      <c r="K1664" s="904">
        <f>SUM(K1657:K1663)</f>
        <v>74480</v>
      </c>
      <c r="L1664" s="1006">
        <f t="shared" si="241"/>
        <v>372243</v>
      </c>
      <c r="M1664" s="1007"/>
    </row>
  </sheetData>
  <mergeCells count="10">
    <mergeCell ref="L1660:M1660"/>
    <mergeCell ref="L1661:M1661"/>
    <mergeCell ref="L1662:M1662"/>
    <mergeCell ref="L1663:M1663"/>
    <mergeCell ref="L1664:M1664"/>
    <mergeCell ref="A2:P2"/>
    <mergeCell ref="L1656:M1656"/>
    <mergeCell ref="L1657:M1657"/>
    <mergeCell ref="L1658:M1658"/>
    <mergeCell ref="L1659:M1659"/>
  </mergeCells>
  <phoneticPr fontId="3"/>
  <hyperlinks>
    <hyperlink ref="F3" location="コースタイム!R5C1" display="東京 1" xr:uid="{00000000-0004-0000-0600-000000000000}"/>
    <hyperlink ref="G3" location="コースタイム!R100C1" display="埼玉 1" xr:uid="{00000000-0004-0000-0600-000001000000}"/>
    <hyperlink ref="H3" location="コースタイム!R261C1" display="群馬 1" xr:uid="{00000000-0004-0000-0600-000002000000}"/>
    <hyperlink ref="K3" location="コースタイム!R354C1" display="千葉 1" xr:uid="{00000000-0004-0000-0600-000003000000}"/>
    <hyperlink ref="L3" location="コースタイム!R626C1" display="神奈川 1" xr:uid="{00000000-0004-0000-0600-000004000000}"/>
  </hyperlinks>
  <printOptions horizontalCentered="1"/>
  <pageMargins left="0.59055118110236227" right="0.59055118110236227" top="0.39370078740157483" bottom="0.39370078740157483" header="0.19685039370078741" footer="0.19685039370078741"/>
  <pageSetup paperSize="9" scale="90" orientation="portrait" horizontalDpi="4294967293" r:id="rId1"/>
  <headerFooter alignWithMargins="0">
    <oddFooter>&amp;C&amp;P/&amp;N&amp;R&amp;9&amp;F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59"/>
  <sheetViews>
    <sheetView workbookViewId="0">
      <selection activeCell="C8" sqref="C8"/>
    </sheetView>
  </sheetViews>
  <sheetFormatPr defaultRowHeight="12"/>
  <cols>
    <col min="1" max="1" width="5.5" style="8" bestFit="1" customWidth="1"/>
    <col min="2" max="2" width="4.125" style="8" bestFit="1" customWidth="1"/>
    <col min="3" max="3" width="3.25" style="8" bestFit="1" customWidth="1"/>
    <col min="4" max="4" width="7.125" style="8" customWidth="1"/>
    <col min="5" max="5" width="9.375" style="8" customWidth="1"/>
    <col min="6" max="6" width="52.75" style="8" customWidth="1"/>
    <col min="7" max="7" width="5.75" style="8" customWidth="1"/>
    <col min="8" max="16384" width="9" style="8"/>
  </cols>
  <sheetData>
    <row r="1" spans="1:6" customFormat="1" ht="13.5">
      <c r="A1" s="962" t="s">
        <v>517</v>
      </c>
      <c r="B1" s="963"/>
      <c r="C1" s="964"/>
      <c r="D1" s="964"/>
      <c r="E1" s="964"/>
      <c r="F1" s="964"/>
    </row>
    <row r="2" spans="1:6" customFormat="1" ht="14.25">
      <c r="A2" s="959" t="s">
        <v>1201</v>
      </c>
      <c r="B2" s="960"/>
      <c r="C2" s="964"/>
      <c r="D2" s="964"/>
      <c r="E2" s="964"/>
      <c r="F2" s="964"/>
    </row>
    <row r="3" spans="1:6" ht="17.25">
      <c r="A3" s="102" t="s">
        <v>1186</v>
      </c>
    </row>
    <row r="4" spans="1:6">
      <c r="A4" s="20" t="s">
        <v>271</v>
      </c>
      <c r="B4" s="20" t="s">
        <v>272</v>
      </c>
      <c r="C4" s="20" t="s">
        <v>297</v>
      </c>
      <c r="D4" s="20" t="s">
        <v>273</v>
      </c>
      <c r="E4" s="20" t="s">
        <v>274</v>
      </c>
      <c r="F4" s="20" t="s">
        <v>275</v>
      </c>
    </row>
    <row r="5" spans="1:6" s="864" customFormat="1">
      <c r="A5" s="12"/>
      <c r="B5" s="12"/>
      <c r="C5" s="12"/>
      <c r="D5" s="18"/>
      <c r="E5" s="18"/>
      <c r="F5" s="19"/>
    </row>
    <row r="6" spans="1:6" s="864" customFormat="1">
      <c r="A6" s="12">
        <v>2019</v>
      </c>
      <c r="B6" s="12">
        <v>10</v>
      </c>
      <c r="C6" s="12"/>
      <c r="D6" s="18"/>
      <c r="E6" s="18"/>
      <c r="F6" s="19"/>
    </row>
    <row r="7" spans="1:6" s="864" customFormat="1">
      <c r="A7" s="12">
        <v>2019</v>
      </c>
      <c r="B7" s="12">
        <v>10</v>
      </c>
      <c r="C7" s="12"/>
      <c r="D7" s="18"/>
      <c r="E7" s="18"/>
      <c r="F7" s="19"/>
    </row>
    <row r="8" spans="1:6" s="864" customFormat="1">
      <c r="A8" s="12">
        <v>2019</v>
      </c>
      <c r="B8" s="12">
        <v>10</v>
      </c>
      <c r="C8" s="12"/>
      <c r="D8" s="18"/>
      <c r="E8" s="18"/>
      <c r="F8" s="19"/>
    </row>
    <row r="9" spans="1:6" s="864" customFormat="1" ht="60">
      <c r="A9" s="12">
        <v>2019</v>
      </c>
      <c r="B9" s="12">
        <v>9</v>
      </c>
      <c r="C9" s="12">
        <v>26</v>
      </c>
      <c r="D9" s="18" t="s">
        <v>316</v>
      </c>
      <c r="E9" s="18" t="s">
        <v>460</v>
      </c>
      <c r="F9" s="19" t="s">
        <v>4886</v>
      </c>
    </row>
    <row r="10" spans="1:6" s="864" customFormat="1" ht="60">
      <c r="A10" s="12">
        <v>2019</v>
      </c>
      <c r="B10" s="12">
        <v>9</v>
      </c>
      <c r="C10" s="12">
        <v>26</v>
      </c>
      <c r="D10" s="18" t="s">
        <v>321</v>
      </c>
      <c r="E10" s="18" t="s">
        <v>460</v>
      </c>
      <c r="F10" s="19" t="s">
        <v>4885</v>
      </c>
    </row>
    <row r="11" spans="1:6" s="864" customFormat="1" ht="48">
      <c r="A11" s="12">
        <v>2019</v>
      </c>
      <c r="B11" s="12">
        <v>9</v>
      </c>
      <c r="C11" s="12">
        <v>26</v>
      </c>
      <c r="D11" s="18" t="s">
        <v>316</v>
      </c>
      <c r="E11" s="18" t="s">
        <v>460</v>
      </c>
      <c r="F11" s="19" t="s">
        <v>4884</v>
      </c>
    </row>
    <row r="12" spans="1:6" s="864" customFormat="1" ht="24">
      <c r="A12" s="12">
        <v>2019</v>
      </c>
      <c r="B12" s="12">
        <v>9</v>
      </c>
      <c r="C12" s="12">
        <v>19</v>
      </c>
      <c r="D12" s="18" t="s">
        <v>320</v>
      </c>
      <c r="E12" s="18" t="s">
        <v>318</v>
      </c>
      <c r="F12" s="19" t="s">
        <v>4874</v>
      </c>
    </row>
    <row r="13" spans="1:6" s="864" customFormat="1" ht="24">
      <c r="A13" s="12">
        <v>2019</v>
      </c>
      <c r="B13" s="12">
        <v>8</v>
      </c>
      <c r="C13" s="12">
        <v>29</v>
      </c>
      <c r="D13" s="18" t="s">
        <v>321</v>
      </c>
      <c r="E13" s="18" t="s">
        <v>286</v>
      </c>
      <c r="F13" s="19" t="s">
        <v>4617</v>
      </c>
    </row>
    <row r="14" spans="1:6" s="864" customFormat="1">
      <c r="A14" s="12">
        <v>2019</v>
      </c>
      <c r="B14" s="12">
        <v>8</v>
      </c>
      <c r="C14" s="12">
        <v>25</v>
      </c>
      <c r="D14" s="18" t="s">
        <v>321</v>
      </c>
      <c r="E14" s="18" t="s">
        <v>4604</v>
      </c>
      <c r="F14" s="19" t="s">
        <v>4616</v>
      </c>
    </row>
    <row r="15" spans="1:6" s="864" customFormat="1" ht="24">
      <c r="A15" s="12">
        <v>2019</v>
      </c>
      <c r="B15" s="12">
        <v>8</v>
      </c>
      <c r="C15" s="12">
        <v>22</v>
      </c>
      <c r="D15" s="18" t="s">
        <v>320</v>
      </c>
      <c r="E15" s="18" t="s">
        <v>318</v>
      </c>
      <c r="F15" s="19" t="s">
        <v>4525</v>
      </c>
    </row>
    <row r="16" spans="1:6" s="864" customFormat="1">
      <c r="A16" s="12">
        <v>2019</v>
      </c>
      <c r="B16" s="12">
        <v>8</v>
      </c>
      <c r="C16" s="12">
        <v>17</v>
      </c>
      <c r="D16" s="18" t="s">
        <v>285</v>
      </c>
      <c r="E16" s="18" t="s">
        <v>4317</v>
      </c>
      <c r="F16" s="19" t="s">
        <v>4597</v>
      </c>
    </row>
    <row r="17" spans="1:6" s="864" customFormat="1" ht="36">
      <c r="A17" s="12">
        <v>2019</v>
      </c>
      <c r="B17" s="12">
        <v>7</v>
      </c>
      <c r="C17" s="12">
        <v>3</v>
      </c>
      <c r="D17" s="18" t="s">
        <v>321</v>
      </c>
      <c r="E17" s="18" t="s">
        <v>286</v>
      </c>
      <c r="F17" s="19" t="s">
        <v>4615</v>
      </c>
    </row>
    <row r="18" spans="1:6" s="864" customFormat="1" ht="36">
      <c r="A18" s="12">
        <v>2019</v>
      </c>
      <c r="B18" s="12">
        <v>7</v>
      </c>
      <c r="C18" s="12">
        <v>3</v>
      </c>
      <c r="D18" s="18" t="s">
        <v>320</v>
      </c>
      <c r="E18" s="18" t="s">
        <v>4600</v>
      </c>
      <c r="F18" s="19" t="s">
        <v>4524</v>
      </c>
    </row>
    <row r="19" spans="1:6" s="864" customFormat="1" ht="24">
      <c r="A19" s="12">
        <v>2019</v>
      </c>
      <c r="B19" s="12">
        <v>6</v>
      </c>
      <c r="C19" s="12">
        <v>26</v>
      </c>
      <c r="D19" s="18" t="s">
        <v>321</v>
      </c>
      <c r="E19" s="18" t="s">
        <v>4612</v>
      </c>
      <c r="F19" s="19" t="s">
        <v>4613</v>
      </c>
    </row>
    <row r="20" spans="1:6" s="864" customFormat="1">
      <c r="A20" s="12">
        <v>2019</v>
      </c>
      <c r="B20" s="12">
        <v>6</v>
      </c>
      <c r="C20" s="12">
        <v>25</v>
      </c>
      <c r="D20" s="18" t="s">
        <v>321</v>
      </c>
      <c r="E20" s="18" t="s">
        <v>4604</v>
      </c>
      <c r="F20" s="19" t="s">
        <v>4609</v>
      </c>
    </row>
    <row r="21" spans="1:6" s="864" customFormat="1" ht="24">
      <c r="A21" s="12">
        <v>2019</v>
      </c>
      <c r="B21" s="12">
        <v>6</v>
      </c>
      <c r="C21" s="12">
        <v>22</v>
      </c>
      <c r="D21" s="18" t="s">
        <v>321</v>
      </c>
      <c r="E21" s="18" t="s">
        <v>4604</v>
      </c>
      <c r="F21" s="19" t="s">
        <v>4610</v>
      </c>
    </row>
    <row r="22" spans="1:6" s="864" customFormat="1">
      <c r="A22" s="12">
        <v>2019</v>
      </c>
      <c r="B22" s="12">
        <v>6</v>
      </c>
      <c r="C22" s="12">
        <v>8</v>
      </c>
      <c r="D22" s="18" t="s">
        <v>321</v>
      </c>
      <c r="E22" s="18" t="s">
        <v>4604</v>
      </c>
      <c r="F22" s="19" t="s">
        <v>4608</v>
      </c>
    </row>
    <row r="23" spans="1:6" s="864" customFormat="1" ht="36">
      <c r="A23" s="12">
        <v>2019</v>
      </c>
      <c r="B23" s="12">
        <v>6</v>
      </c>
      <c r="C23" s="12">
        <v>5</v>
      </c>
      <c r="D23" s="18" t="s">
        <v>321</v>
      </c>
      <c r="E23" s="18" t="s">
        <v>286</v>
      </c>
      <c r="F23" s="19" t="s">
        <v>4602</v>
      </c>
    </row>
    <row r="24" spans="1:6" s="864" customFormat="1" ht="36">
      <c r="A24" s="12">
        <v>2019</v>
      </c>
      <c r="B24" s="12">
        <v>6</v>
      </c>
      <c r="C24" s="12">
        <v>5</v>
      </c>
      <c r="D24" s="18" t="s">
        <v>320</v>
      </c>
      <c r="E24" s="18" t="s">
        <v>318</v>
      </c>
      <c r="F24" s="19" t="s">
        <v>4601</v>
      </c>
    </row>
    <row r="25" spans="1:6" ht="48">
      <c r="A25" s="12">
        <v>2019</v>
      </c>
      <c r="B25" s="12">
        <v>5</v>
      </c>
      <c r="C25" s="12">
        <v>2</v>
      </c>
      <c r="D25" s="18" t="s">
        <v>320</v>
      </c>
      <c r="E25" s="18" t="s">
        <v>318</v>
      </c>
      <c r="F25" s="19" t="s">
        <v>4312</v>
      </c>
    </row>
    <row r="26" spans="1:6" s="864" customFormat="1" ht="60">
      <c r="A26" s="12">
        <v>2019</v>
      </c>
      <c r="B26" s="12">
        <v>4</v>
      </c>
      <c r="C26" s="12">
        <v>21</v>
      </c>
      <c r="D26" s="18" t="s">
        <v>320</v>
      </c>
      <c r="E26" s="18" t="s">
        <v>277</v>
      </c>
      <c r="F26" s="19" t="s">
        <v>4502</v>
      </c>
    </row>
    <row r="27" spans="1:6" s="864" customFormat="1" ht="60">
      <c r="A27" s="12">
        <v>2019</v>
      </c>
      <c r="B27" s="12">
        <v>4</v>
      </c>
      <c r="C27" s="12">
        <v>17</v>
      </c>
      <c r="D27" s="18" t="s">
        <v>321</v>
      </c>
      <c r="E27" s="18" t="s">
        <v>4604</v>
      </c>
      <c r="F27" s="19" t="s">
        <v>4605</v>
      </c>
    </row>
    <row r="28" spans="1:6" ht="60">
      <c r="A28" s="12">
        <v>2019</v>
      </c>
      <c r="B28" s="12">
        <v>4</v>
      </c>
      <c r="C28" s="12">
        <v>6</v>
      </c>
      <c r="D28" s="18" t="s">
        <v>320</v>
      </c>
      <c r="E28" s="18" t="s">
        <v>318</v>
      </c>
      <c r="F28" s="19" t="s">
        <v>4313</v>
      </c>
    </row>
    <row r="29" spans="1:6" ht="24">
      <c r="A29" s="12">
        <v>2019</v>
      </c>
      <c r="B29" s="12">
        <v>3</v>
      </c>
      <c r="C29" s="12">
        <v>9</v>
      </c>
      <c r="D29" s="18" t="s">
        <v>320</v>
      </c>
      <c r="E29" s="18" t="s">
        <v>318</v>
      </c>
      <c r="F29" s="19" t="s">
        <v>4311</v>
      </c>
    </row>
    <row r="30" spans="1:6" ht="24">
      <c r="A30" s="12">
        <v>2019</v>
      </c>
      <c r="B30" s="12">
        <v>2</v>
      </c>
      <c r="C30" s="12">
        <v>17</v>
      </c>
      <c r="D30" s="18" t="s">
        <v>320</v>
      </c>
      <c r="E30" s="18" t="s">
        <v>318</v>
      </c>
      <c r="F30" s="19" t="s">
        <v>4598</v>
      </c>
    </row>
    <row r="31" spans="1:6" ht="24">
      <c r="A31" s="12">
        <v>2019</v>
      </c>
      <c r="B31" s="12">
        <v>1</v>
      </c>
      <c r="C31" s="12">
        <v>31</v>
      </c>
      <c r="D31" s="18" t="s">
        <v>320</v>
      </c>
      <c r="E31" s="18" t="s">
        <v>318</v>
      </c>
      <c r="F31" s="19" t="s">
        <v>4599</v>
      </c>
    </row>
    <row r="32" spans="1:6" ht="48">
      <c r="A32" s="12">
        <v>2018</v>
      </c>
      <c r="B32" s="12">
        <v>12</v>
      </c>
      <c r="C32" s="12">
        <v>19</v>
      </c>
      <c r="D32" s="18" t="s">
        <v>320</v>
      </c>
      <c r="E32" s="18" t="s">
        <v>318</v>
      </c>
      <c r="F32" s="19" t="s">
        <v>4212</v>
      </c>
    </row>
    <row r="33" spans="1:6" ht="24">
      <c r="A33" s="12">
        <v>2018</v>
      </c>
      <c r="B33" s="12">
        <v>11</v>
      </c>
      <c r="C33" s="12">
        <v>14</v>
      </c>
      <c r="D33" s="18" t="s">
        <v>320</v>
      </c>
      <c r="E33" s="18" t="s">
        <v>291</v>
      </c>
      <c r="F33" s="19" t="s">
        <v>4228</v>
      </c>
    </row>
    <row r="34" spans="1:6" ht="36">
      <c r="A34" s="12">
        <v>2018</v>
      </c>
      <c r="B34" s="12">
        <v>11</v>
      </c>
      <c r="C34" s="12">
        <v>8</v>
      </c>
      <c r="D34" s="18" t="s">
        <v>320</v>
      </c>
      <c r="E34" s="18" t="s">
        <v>318</v>
      </c>
      <c r="F34" s="19" t="s">
        <v>4091</v>
      </c>
    </row>
    <row r="35" spans="1:6" ht="36">
      <c r="A35" s="12">
        <v>2018</v>
      </c>
      <c r="B35" s="12">
        <v>10</v>
      </c>
      <c r="C35" s="12">
        <v>10</v>
      </c>
      <c r="D35" s="18" t="s">
        <v>320</v>
      </c>
      <c r="E35" s="18" t="s">
        <v>318</v>
      </c>
      <c r="F35" s="19" t="s">
        <v>3999</v>
      </c>
    </row>
    <row r="36" spans="1:6" ht="24">
      <c r="A36" s="12">
        <v>2018</v>
      </c>
      <c r="B36" s="12">
        <v>9</v>
      </c>
      <c r="C36" s="12">
        <v>28</v>
      </c>
      <c r="D36" s="18" t="s">
        <v>320</v>
      </c>
      <c r="E36" s="18" t="s">
        <v>318</v>
      </c>
      <c r="F36" s="19" t="s">
        <v>4092</v>
      </c>
    </row>
    <row r="37" spans="1:6" ht="36">
      <c r="A37" s="12">
        <v>2018</v>
      </c>
      <c r="B37" s="12">
        <v>8</v>
      </c>
      <c r="C37" s="12">
        <v>16</v>
      </c>
      <c r="D37" s="18" t="s">
        <v>320</v>
      </c>
      <c r="E37" s="18" t="s">
        <v>318</v>
      </c>
      <c r="F37" s="19" t="s">
        <v>3832</v>
      </c>
    </row>
    <row r="38" spans="1:6" ht="132">
      <c r="A38" s="12">
        <v>2018</v>
      </c>
      <c r="B38" s="12">
        <v>7</v>
      </c>
      <c r="C38" s="12">
        <v>30</v>
      </c>
      <c r="D38" s="18" t="s">
        <v>320</v>
      </c>
      <c r="E38" s="18" t="s">
        <v>280</v>
      </c>
      <c r="F38" s="19" t="s">
        <v>3853</v>
      </c>
    </row>
    <row r="39" spans="1:6">
      <c r="A39" s="12">
        <v>2018</v>
      </c>
      <c r="B39" s="12">
        <v>8</v>
      </c>
      <c r="C39" s="12">
        <v>4</v>
      </c>
      <c r="D39" s="18" t="s">
        <v>4315</v>
      </c>
      <c r="E39" s="18" t="s">
        <v>4317</v>
      </c>
      <c r="F39" s="19" t="s">
        <v>4318</v>
      </c>
    </row>
    <row r="40" spans="1:6" ht="36">
      <c r="A40" s="12">
        <v>2018</v>
      </c>
      <c r="B40" s="12">
        <v>7</v>
      </c>
      <c r="C40" s="12">
        <v>4</v>
      </c>
      <c r="D40" s="18" t="s">
        <v>320</v>
      </c>
      <c r="E40" s="18" t="s">
        <v>318</v>
      </c>
      <c r="F40" s="19" t="s">
        <v>3787</v>
      </c>
    </row>
    <row r="41" spans="1:6" ht="48">
      <c r="A41" s="12">
        <v>2018</v>
      </c>
      <c r="B41" s="12">
        <v>6</v>
      </c>
      <c r="C41" s="12">
        <v>7</v>
      </c>
      <c r="D41" s="18" t="s">
        <v>320</v>
      </c>
      <c r="E41" s="18" t="s">
        <v>318</v>
      </c>
      <c r="F41" s="19" t="s">
        <v>3709</v>
      </c>
    </row>
    <row r="42" spans="1:6" ht="36">
      <c r="A42" s="12">
        <v>2018</v>
      </c>
      <c r="B42" s="12">
        <v>5</v>
      </c>
      <c r="C42" s="12">
        <v>27</v>
      </c>
      <c r="D42" s="18" t="s">
        <v>320</v>
      </c>
      <c r="E42" s="18" t="s">
        <v>318</v>
      </c>
      <c r="F42" s="19" t="s">
        <v>3788</v>
      </c>
    </row>
    <row r="43" spans="1:6" ht="36">
      <c r="A43" s="12">
        <v>2018</v>
      </c>
      <c r="B43" s="12">
        <v>5</v>
      </c>
      <c r="C43" s="12">
        <v>5</v>
      </c>
      <c r="D43" s="18" t="s">
        <v>320</v>
      </c>
      <c r="E43" s="18" t="s">
        <v>318</v>
      </c>
      <c r="F43" s="19" t="s">
        <v>3707</v>
      </c>
    </row>
    <row r="44" spans="1:6" s="864" customFormat="1" ht="60">
      <c r="A44" s="12">
        <v>2018</v>
      </c>
      <c r="B44" s="12">
        <v>4</v>
      </c>
      <c r="C44" s="12">
        <v>22</v>
      </c>
      <c r="D44" s="18" t="s">
        <v>320</v>
      </c>
      <c r="E44" s="18" t="s">
        <v>277</v>
      </c>
      <c r="F44" s="19" t="s">
        <v>3703</v>
      </c>
    </row>
    <row r="45" spans="1:6" ht="48">
      <c r="A45" s="12">
        <v>2018</v>
      </c>
      <c r="B45" s="12">
        <v>4</v>
      </c>
      <c r="C45" s="12">
        <v>27</v>
      </c>
      <c r="D45" s="18" t="s">
        <v>320</v>
      </c>
      <c r="E45" s="18" t="s">
        <v>318</v>
      </c>
      <c r="F45" s="19" t="s">
        <v>3702</v>
      </c>
    </row>
    <row r="46" spans="1:6" ht="60">
      <c r="A46" s="12">
        <v>2018</v>
      </c>
      <c r="B46" s="12">
        <v>4</v>
      </c>
      <c r="C46" s="12">
        <v>22</v>
      </c>
      <c r="D46" s="18" t="s">
        <v>320</v>
      </c>
      <c r="E46" s="18" t="s">
        <v>277</v>
      </c>
      <c r="F46" s="19" t="s">
        <v>3703</v>
      </c>
    </row>
    <row r="47" spans="1:6" ht="36">
      <c r="A47" s="12">
        <v>2018</v>
      </c>
      <c r="B47" s="12">
        <v>3</v>
      </c>
      <c r="C47" s="12">
        <v>9</v>
      </c>
      <c r="D47" s="18" t="s">
        <v>320</v>
      </c>
      <c r="E47" s="18" t="s">
        <v>318</v>
      </c>
      <c r="F47" s="19" t="s">
        <v>3789</v>
      </c>
    </row>
    <row r="48" spans="1:6" ht="144">
      <c r="A48" s="12">
        <v>2018</v>
      </c>
      <c r="B48" s="12">
        <v>2</v>
      </c>
      <c r="C48" s="12">
        <v>26</v>
      </c>
      <c r="D48" s="18" t="s">
        <v>285</v>
      </c>
      <c r="E48" s="18" t="s">
        <v>2661</v>
      </c>
      <c r="F48" s="19" t="s">
        <v>3790</v>
      </c>
    </row>
    <row r="49" spans="1:6" ht="36">
      <c r="A49" s="12">
        <v>2018</v>
      </c>
      <c r="B49" s="12">
        <v>2</v>
      </c>
      <c r="C49" s="12">
        <v>11</v>
      </c>
      <c r="D49" s="18" t="s">
        <v>320</v>
      </c>
      <c r="E49" s="18" t="s">
        <v>318</v>
      </c>
      <c r="F49" s="19" t="s">
        <v>3791</v>
      </c>
    </row>
    <row r="50" spans="1:6" ht="48">
      <c r="A50" s="12">
        <v>2018</v>
      </c>
      <c r="B50" s="12">
        <v>1</v>
      </c>
      <c r="C50" s="12">
        <v>27</v>
      </c>
      <c r="D50" s="18" t="s">
        <v>320</v>
      </c>
      <c r="E50" s="18" t="s">
        <v>318</v>
      </c>
      <c r="F50" s="19" t="s">
        <v>3792</v>
      </c>
    </row>
    <row r="51" spans="1:6" ht="60">
      <c r="A51" s="12">
        <v>2017</v>
      </c>
      <c r="B51" s="12">
        <v>12</v>
      </c>
      <c r="C51" s="12">
        <v>18</v>
      </c>
      <c r="D51" s="18" t="s">
        <v>320</v>
      </c>
      <c r="E51" s="18" t="s">
        <v>318</v>
      </c>
      <c r="F51" s="19" t="s">
        <v>3854</v>
      </c>
    </row>
    <row r="52" spans="1:6" ht="36">
      <c r="A52" s="12">
        <v>2017</v>
      </c>
      <c r="B52" s="12">
        <v>12</v>
      </c>
      <c r="C52" s="12">
        <v>3</v>
      </c>
      <c r="D52" s="18" t="s">
        <v>320</v>
      </c>
      <c r="E52" s="18" t="s">
        <v>318</v>
      </c>
      <c r="F52" s="19" t="s">
        <v>3855</v>
      </c>
    </row>
    <row r="53" spans="1:6" ht="48">
      <c r="A53" s="12">
        <v>2017</v>
      </c>
      <c r="B53" s="12">
        <v>11</v>
      </c>
      <c r="C53" s="12">
        <v>19</v>
      </c>
      <c r="D53" s="18" t="s">
        <v>321</v>
      </c>
      <c r="E53" s="18" t="s">
        <v>286</v>
      </c>
      <c r="F53" s="19" t="s">
        <v>3856</v>
      </c>
    </row>
    <row r="54" spans="1:6" ht="36">
      <c r="A54" s="12">
        <v>2017</v>
      </c>
      <c r="B54" s="12">
        <v>11</v>
      </c>
      <c r="C54" s="12">
        <v>19</v>
      </c>
      <c r="D54" s="18" t="s">
        <v>320</v>
      </c>
      <c r="E54" s="18" t="s">
        <v>318</v>
      </c>
      <c r="F54" s="19" t="s">
        <v>3857</v>
      </c>
    </row>
    <row r="55" spans="1:6" ht="48">
      <c r="A55" s="12">
        <v>2017</v>
      </c>
      <c r="B55" s="12">
        <v>11</v>
      </c>
      <c r="C55" s="12">
        <v>12</v>
      </c>
      <c r="D55" s="18" t="s">
        <v>320</v>
      </c>
      <c r="E55" s="18" t="s">
        <v>318</v>
      </c>
      <c r="F55" s="19" t="s">
        <v>3858</v>
      </c>
    </row>
    <row r="56" spans="1:6" ht="48">
      <c r="A56" s="12">
        <v>2017</v>
      </c>
      <c r="B56" s="12">
        <v>10</v>
      </c>
      <c r="C56" s="12">
        <v>18</v>
      </c>
      <c r="D56" s="18" t="s">
        <v>320</v>
      </c>
      <c r="E56" s="18" t="s">
        <v>318</v>
      </c>
      <c r="F56" s="19" t="s">
        <v>3859</v>
      </c>
    </row>
    <row r="57" spans="1:6">
      <c r="A57" s="12">
        <v>2017</v>
      </c>
      <c r="B57" s="12">
        <v>8</v>
      </c>
      <c r="C57" s="12">
        <v>4</v>
      </c>
      <c r="D57" s="18" t="s">
        <v>4315</v>
      </c>
      <c r="E57" s="18" t="s">
        <v>4317</v>
      </c>
      <c r="F57" s="19" t="s">
        <v>4596</v>
      </c>
    </row>
    <row r="58" spans="1:6" ht="36">
      <c r="A58" s="12">
        <v>2017</v>
      </c>
      <c r="B58" s="12">
        <v>8</v>
      </c>
      <c r="C58" s="12">
        <v>9</v>
      </c>
      <c r="D58" s="18" t="s">
        <v>320</v>
      </c>
      <c r="E58" s="18" t="s">
        <v>318</v>
      </c>
      <c r="F58" s="19" t="s">
        <v>3860</v>
      </c>
    </row>
    <row r="59" spans="1:6" ht="144">
      <c r="A59" s="12">
        <v>2017</v>
      </c>
      <c r="B59" s="12">
        <v>7</v>
      </c>
      <c r="C59" s="12">
        <v>30</v>
      </c>
      <c r="D59" s="18" t="s">
        <v>320</v>
      </c>
      <c r="E59" s="18" t="s">
        <v>280</v>
      </c>
      <c r="F59" s="19" t="s">
        <v>3861</v>
      </c>
    </row>
    <row r="60" spans="1:6" ht="24">
      <c r="A60" s="12">
        <v>2017</v>
      </c>
      <c r="B60" s="12">
        <v>7</v>
      </c>
      <c r="C60" s="12">
        <v>16</v>
      </c>
      <c r="D60" s="18" t="s">
        <v>320</v>
      </c>
      <c r="E60" s="18" t="s">
        <v>318</v>
      </c>
      <c r="F60" s="19" t="s">
        <v>4595</v>
      </c>
    </row>
    <row r="61" spans="1:6" ht="36">
      <c r="A61" s="12">
        <v>2017</v>
      </c>
      <c r="B61" s="12">
        <v>6</v>
      </c>
      <c r="C61" s="12">
        <v>15</v>
      </c>
      <c r="D61" s="18" t="s">
        <v>320</v>
      </c>
      <c r="E61" s="18" t="s">
        <v>318</v>
      </c>
      <c r="F61" s="19" t="s">
        <v>4594</v>
      </c>
    </row>
    <row r="62" spans="1:6" ht="36">
      <c r="A62" s="12">
        <v>2017</v>
      </c>
      <c r="B62" s="12">
        <v>5</v>
      </c>
      <c r="C62" s="12">
        <v>28</v>
      </c>
      <c r="D62" s="18" t="s">
        <v>320</v>
      </c>
      <c r="E62" s="18" t="s">
        <v>318</v>
      </c>
      <c r="F62" s="19" t="s">
        <v>4593</v>
      </c>
    </row>
    <row r="63" spans="1:6" ht="120">
      <c r="A63" s="12">
        <v>2017</v>
      </c>
      <c r="B63" s="12">
        <v>5</v>
      </c>
      <c r="C63" s="12">
        <v>18</v>
      </c>
      <c r="D63" s="18" t="s">
        <v>285</v>
      </c>
      <c r="E63" s="18" t="s">
        <v>1456</v>
      </c>
      <c r="F63" s="19" t="s">
        <v>1473</v>
      </c>
    </row>
    <row r="64" spans="1:6" ht="36">
      <c r="A64" s="12">
        <v>2017</v>
      </c>
      <c r="B64" s="12">
        <v>5</v>
      </c>
      <c r="C64" s="12">
        <v>10</v>
      </c>
      <c r="D64" s="18" t="s">
        <v>320</v>
      </c>
      <c r="E64" s="18" t="s">
        <v>318</v>
      </c>
      <c r="F64" s="19" t="s">
        <v>3862</v>
      </c>
    </row>
    <row r="65" spans="1:6" ht="60">
      <c r="A65" s="12">
        <v>2017</v>
      </c>
      <c r="B65" s="12">
        <v>4</v>
      </c>
      <c r="C65" s="12">
        <v>23</v>
      </c>
      <c r="D65" s="18" t="s">
        <v>320</v>
      </c>
      <c r="E65" s="18" t="s">
        <v>277</v>
      </c>
      <c r="F65" s="19" t="s">
        <v>3863</v>
      </c>
    </row>
    <row r="66" spans="1:6" ht="48">
      <c r="A66" s="12">
        <v>2017</v>
      </c>
      <c r="B66" s="12">
        <v>4</v>
      </c>
      <c r="C66" s="12">
        <v>12</v>
      </c>
      <c r="D66" s="18" t="s">
        <v>320</v>
      </c>
      <c r="E66" s="18" t="s">
        <v>318</v>
      </c>
      <c r="F66" s="19" t="s">
        <v>3864</v>
      </c>
    </row>
    <row r="67" spans="1:6" ht="36">
      <c r="A67" s="12">
        <v>2017</v>
      </c>
      <c r="B67" s="12">
        <v>3</v>
      </c>
      <c r="C67" s="12">
        <v>4</v>
      </c>
      <c r="D67" s="18" t="s">
        <v>320</v>
      </c>
      <c r="E67" s="18" t="s">
        <v>318</v>
      </c>
      <c r="F67" s="19" t="s">
        <v>3865</v>
      </c>
    </row>
    <row r="68" spans="1:6" ht="36">
      <c r="A68" s="12">
        <v>2017</v>
      </c>
      <c r="B68" s="12">
        <v>2</v>
      </c>
      <c r="C68" s="12">
        <v>12</v>
      </c>
      <c r="D68" s="18" t="s">
        <v>320</v>
      </c>
      <c r="E68" s="18" t="s">
        <v>318</v>
      </c>
      <c r="F68" s="19" t="s">
        <v>3866</v>
      </c>
    </row>
    <row r="69" spans="1:6" ht="36">
      <c r="A69" s="12">
        <v>2017</v>
      </c>
      <c r="B69" s="12">
        <v>1</v>
      </c>
      <c r="C69" s="12">
        <v>19</v>
      </c>
      <c r="D69" s="18" t="s">
        <v>320</v>
      </c>
      <c r="E69" s="18" t="s">
        <v>318</v>
      </c>
      <c r="F69" s="19" t="s">
        <v>3867</v>
      </c>
    </row>
    <row r="70" spans="1:6" ht="24">
      <c r="A70" s="12">
        <v>2016</v>
      </c>
      <c r="B70" s="12">
        <v>12</v>
      </c>
      <c r="C70" s="12">
        <v>11</v>
      </c>
      <c r="D70" s="18" t="s">
        <v>320</v>
      </c>
      <c r="E70" s="18" t="s">
        <v>318</v>
      </c>
      <c r="F70" s="19" t="s">
        <v>447</v>
      </c>
    </row>
    <row r="71" spans="1:6" ht="48">
      <c r="A71" s="12">
        <v>2016</v>
      </c>
      <c r="B71" s="12">
        <v>12</v>
      </c>
      <c r="C71" s="12">
        <v>4</v>
      </c>
      <c r="D71" s="18" t="s">
        <v>320</v>
      </c>
      <c r="E71" s="18" t="s">
        <v>318</v>
      </c>
      <c r="F71" s="19" t="s">
        <v>2437</v>
      </c>
    </row>
    <row r="72" spans="1:6" ht="36">
      <c r="A72" s="12">
        <v>2016</v>
      </c>
      <c r="B72" s="12">
        <v>11</v>
      </c>
      <c r="C72" s="12">
        <v>29</v>
      </c>
      <c r="D72" s="18" t="s">
        <v>320</v>
      </c>
      <c r="E72" s="18" t="s">
        <v>318</v>
      </c>
      <c r="F72" s="19" t="s">
        <v>452</v>
      </c>
    </row>
    <row r="73" spans="1:6" ht="24">
      <c r="A73" s="12">
        <v>2016</v>
      </c>
      <c r="B73" s="12">
        <v>10</v>
      </c>
      <c r="C73" s="12">
        <v>30</v>
      </c>
      <c r="D73" s="18" t="s">
        <v>320</v>
      </c>
      <c r="E73" s="18" t="s">
        <v>318</v>
      </c>
      <c r="F73" s="19" t="s">
        <v>446</v>
      </c>
    </row>
    <row r="74" spans="1:6" ht="36">
      <c r="A74" s="12">
        <v>2016</v>
      </c>
      <c r="B74" s="12">
        <v>10</v>
      </c>
      <c r="C74" s="12">
        <v>6</v>
      </c>
      <c r="D74" s="18" t="s">
        <v>320</v>
      </c>
      <c r="E74" s="18" t="s">
        <v>318</v>
      </c>
      <c r="F74" s="19" t="s">
        <v>451</v>
      </c>
    </row>
    <row r="75" spans="1:6" ht="60">
      <c r="A75" s="12">
        <v>2016</v>
      </c>
      <c r="B75" s="12">
        <v>4</v>
      </c>
      <c r="C75" s="12">
        <v>24</v>
      </c>
      <c r="D75" s="18" t="s">
        <v>320</v>
      </c>
      <c r="E75" s="18" t="s">
        <v>277</v>
      </c>
      <c r="F75" s="19" t="s">
        <v>1441</v>
      </c>
    </row>
    <row r="76" spans="1:6" ht="36">
      <c r="A76" s="12">
        <v>2016</v>
      </c>
      <c r="B76" s="12">
        <v>4</v>
      </c>
      <c r="C76" s="12">
        <v>13</v>
      </c>
      <c r="D76" s="18" t="s">
        <v>320</v>
      </c>
      <c r="E76" s="18" t="s">
        <v>318</v>
      </c>
      <c r="F76" s="19" t="s">
        <v>445</v>
      </c>
    </row>
    <row r="77" spans="1:6" ht="36">
      <c r="A77" s="12">
        <v>2016</v>
      </c>
      <c r="B77" s="12">
        <v>3</v>
      </c>
      <c r="C77" s="12">
        <v>13</v>
      </c>
      <c r="D77" s="18" t="s">
        <v>316</v>
      </c>
      <c r="E77" s="18" t="s">
        <v>520</v>
      </c>
      <c r="F77" s="19" t="s">
        <v>518</v>
      </c>
    </row>
    <row r="78" spans="1:6" ht="48">
      <c r="A78" s="12">
        <v>2016</v>
      </c>
      <c r="B78" s="12">
        <v>3</v>
      </c>
      <c r="C78" s="12">
        <v>5</v>
      </c>
      <c r="D78" s="18" t="s">
        <v>320</v>
      </c>
      <c r="E78" s="18" t="s">
        <v>318</v>
      </c>
      <c r="F78" s="19" t="s">
        <v>4213</v>
      </c>
    </row>
    <row r="79" spans="1:6" ht="13.5">
      <c r="A79" s="12">
        <v>2016</v>
      </c>
      <c r="B79" s="12">
        <v>2</v>
      </c>
      <c r="C79" s="12">
        <v>3</v>
      </c>
      <c r="D79" s="18" t="s">
        <v>316</v>
      </c>
      <c r="E79" s="18" t="s">
        <v>418</v>
      </c>
      <c r="F79" s="27" t="s">
        <v>415</v>
      </c>
    </row>
    <row r="80" spans="1:6" ht="24">
      <c r="A80" s="12">
        <v>2016</v>
      </c>
      <c r="B80" s="12">
        <v>2</v>
      </c>
      <c r="C80" s="12">
        <v>3</v>
      </c>
      <c r="D80" s="18" t="s">
        <v>320</v>
      </c>
      <c r="E80" s="18" t="s">
        <v>318</v>
      </c>
      <c r="F80" s="19" t="s">
        <v>449</v>
      </c>
    </row>
    <row r="81" spans="1:6" ht="36">
      <c r="A81" s="12">
        <v>2016</v>
      </c>
      <c r="B81" s="12">
        <v>1</v>
      </c>
      <c r="C81" s="12">
        <v>27</v>
      </c>
      <c r="D81" s="18" t="s">
        <v>320</v>
      </c>
      <c r="E81" s="18" t="s">
        <v>318</v>
      </c>
      <c r="F81" s="19" t="s">
        <v>448</v>
      </c>
    </row>
    <row r="82" spans="1:6" ht="24">
      <c r="A82" s="12">
        <v>2015</v>
      </c>
      <c r="B82" s="12">
        <v>12</v>
      </c>
      <c r="C82" s="12">
        <v>13</v>
      </c>
      <c r="D82" s="18" t="s">
        <v>320</v>
      </c>
      <c r="E82" s="18" t="s">
        <v>318</v>
      </c>
      <c r="F82" s="19" t="s">
        <v>432</v>
      </c>
    </row>
    <row r="83" spans="1:6" ht="24">
      <c r="A83" s="12">
        <v>2015</v>
      </c>
      <c r="B83" s="12">
        <v>12</v>
      </c>
      <c r="C83" s="12">
        <v>6</v>
      </c>
      <c r="D83" s="18" t="s">
        <v>320</v>
      </c>
      <c r="E83" s="18" t="s">
        <v>318</v>
      </c>
      <c r="F83" s="19" t="s">
        <v>444</v>
      </c>
    </row>
    <row r="84" spans="1:6" ht="36">
      <c r="A84" s="12">
        <v>2015</v>
      </c>
      <c r="B84" s="12">
        <v>11</v>
      </c>
      <c r="C84" s="12">
        <v>21</v>
      </c>
      <c r="D84" s="18" t="s">
        <v>321</v>
      </c>
      <c r="E84" s="18" t="s">
        <v>286</v>
      </c>
      <c r="F84" s="19" t="s">
        <v>468</v>
      </c>
    </row>
    <row r="85" spans="1:6" ht="48">
      <c r="A85" s="12">
        <v>2015</v>
      </c>
      <c r="B85" s="12">
        <v>11</v>
      </c>
      <c r="C85" s="12">
        <v>3</v>
      </c>
      <c r="D85" s="18" t="s">
        <v>320</v>
      </c>
      <c r="E85" s="18" t="s">
        <v>318</v>
      </c>
      <c r="F85" s="19" t="s">
        <v>443</v>
      </c>
    </row>
    <row r="86" spans="1:6" ht="48">
      <c r="A86" s="12">
        <v>2015</v>
      </c>
      <c r="B86" s="12">
        <v>10</v>
      </c>
      <c r="C86" s="12">
        <v>25</v>
      </c>
      <c r="D86" s="18" t="s">
        <v>320</v>
      </c>
      <c r="E86" s="18" t="s">
        <v>313</v>
      </c>
      <c r="F86" s="19" t="s">
        <v>454</v>
      </c>
    </row>
    <row r="87" spans="1:6" ht="36">
      <c r="A87" s="12">
        <v>2015</v>
      </c>
      <c r="B87" s="12">
        <v>10</v>
      </c>
      <c r="C87" s="12">
        <v>24</v>
      </c>
      <c r="D87" s="18" t="s">
        <v>320</v>
      </c>
      <c r="E87" s="18" t="s">
        <v>318</v>
      </c>
      <c r="F87" s="19" t="s">
        <v>453</v>
      </c>
    </row>
    <row r="88" spans="1:6" ht="144">
      <c r="A88" s="12">
        <v>2015</v>
      </c>
      <c r="B88" s="12">
        <v>10</v>
      </c>
      <c r="C88" s="12">
        <v>1</v>
      </c>
      <c r="D88" s="18" t="s">
        <v>285</v>
      </c>
      <c r="E88" s="18" t="s">
        <v>312</v>
      </c>
      <c r="F88" s="19" t="s">
        <v>323</v>
      </c>
    </row>
    <row r="89" spans="1:6" ht="36">
      <c r="A89" s="12">
        <v>2015</v>
      </c>
      <c r="B89" s="12">
        <v>9</v>
      </c>
      <c r="C89" s="12">
        <v>19</v>
      </c>
      <c r="D89" s="18" t="s">
        <v>316</v>
      </c>
      <c r="E89" s="18" t="s">
        <v>315</v>
      </c>
      <c r="F89" s="19" t="s">
        <v>357</v>
      </c>
    </row>
    <row r="90" spans="1:6" ht="36">
      <c r="A90" s="12">
        <v>2015</v>
      </c>
      <c r="B90" s="12">
        <v>9</v>
      </c>
      <c r="C90" s="12">
        <v>13</v>
      </c>
      <c r="D90" s="18" t="s">
        <v>320</v>
      </c>
      <c r="E90" s="18" t="s">
        <v>318</v>
      </c>
      <c r="F90" s="19" t="s">
        <v>442</v>
      </c>
    </row>
    <row r="91" spans="1:6" ht="24">
      <c r="A91" s="12">
        <v>2015</v>
      </c>
      <c r="B91" s="12">
        <v>8</v>
      </c>
      <c r="C91" s="12">
        <v>15</v>
      </c>
      <c r="D91" s="18" t="s">
        <v>320</v>
      </c>
      <c r="E91" s="18" t="s">
        <v>318</v>
      </c>
      <c r="F91" s="19" t="s">
        <v>472</v>
      </c>
    </row>
    <row r="92" spans="1:6" ht="180">
      <c r="A92" s="12">
        <v>2015</v>
      </c>
      <c r="B92" s="12">
        <v>7</v>
      </c>
      <c r="C92" s="12">
        <v>29</v>
      </c>
      <c r="D92" s="18" t="s">
        <v>320</v>
      </c>
      <c r="E92" s="18" t="s">
        <v>280</v>
      </c>
      <c r="F92" s="19" t="s">
        <v>1919</v>
      </c>
    </row>
    <row r="93" spans="1:6" ht="24">
      <c r="A93" s="12">
        <v>2015</v>
      </c>
      <c r="B93" s="12">
        <v>7</v>
      </c>
      <c r="C93" s="12">
        <v>4</v>
      </c>
      <c r="D93" s="18" t="s">
        <v>320</v>
      </c>
      <c r="E93" s="18" t="s">
        <v>318</v>
      </c>
      <c r="F93" s="19" t="s">
        <v>441</v>
      </c>
    </row>
    <row r="94" spans="1:6" ht="24">
      <c r="A94" s="12">
        <v>2015</v>
      </c>
      <c r="B94" s="12">
        <v>6</v>
      </c>
      <c r="C94" s="12">
        <v>20</v>
      </c>
      <c r="D94" s="18" t="s">
        <v>316</v>
      </c>
      <c r="E94" s="18" t="s">
        <v>315</v>
      </c>
      <c r="F94" s="19" t="s">
        <v>351</v>
      </c>
    </row>
    <row r="95" spans="1:6" ht="24">
      <c r="A95" s="12">
        <v>2015</v>
      </c>
      <c r="B95" s="12">
        <v>6</v>
      </c>
      <c r="C95" s="12">
        <v>11</v>
      </c>
      <c r="D95" s="18" t="s">
        <v>320</v>
      </c>
      <c r="E95" s="18" t="s">
        <v>318</v>
      </c>
      <c r="F95" s="19" t="s">
        <v>440</v>
      </c>
    </row>
    <row r="96" spans="1:6" ht="48">
      <c r="A96" s="12">
        <v>2015</v>
      </c>
      <c r="B96" s="12">
        <v>6</v>
      </c>
      <c r="C96" s="12">
        <v>4</v>
      </c>
      <c r="D96" s="18" t="s">
        <v>320</v>
      </c>
      <c r="E96" s="18" t="s">
        <v>318</v>
      </c>
      <c r="F96" s="19" t="s">
        <v>431</v>
      </c>
    </row>
    <row r="97" spans="1:6" ht="36">
      <c r="A97" s="12">
        <v>2015</v>
      </c>
      <c r="B97" s="12">
        <v>5</v>
      </c>
      <c r="C97" s="12">
        <v>30</v>
      </c>
      <c r="D97" s="18" t="s">
        <v>320</v>
      </c>
      <c r="E97" s="18" t="s">
        <v>318</v>
      </c>
      <c r="F97" s="19" t="s">
        <v>439</v>
      </c>
    </row>
    <row r="98" spans="1:6" ht="36">
      <c r="A98" s="12">
        <v>2015</v>
      </c>
      <c r="B98" s="12">
        <v>5</v>
      </c>
      <c r="C98" s="12">
        <v>16</v>
      </c>
      <c r="D98" s="18" t="s">
        <v>316</v>
      </c>
      <c r="E98" s="18" t="s">
        <v>315</v>
      </c>
      <c r="F98" s="19" t="s">
        <v>350</v>
      </c>
    </row>
    <row r="99" spans="1:6" ht="36">
      <c r="A99" s="12">
        <v>2015</v>
      </c>
      <c r="B99" s="12">
        <v>5</v>
      </c>
      <c r="C99" s="12">
        <v>14</v>
      </c>
      <c r="D99" s="18" t="s">
        <v>320</v>
      </c>
      <c r="E99" s="18" t="s">
        <v>318</v>
      </c>
      <c r="F99" s="19" t="s">
        <v>438</v>
      </c>
    </row>
    <row r="100" spans="1:6" ht="36">
      <c r="A100" s="12">
        <v>2015</v>
      </c>
      <c r="B100" s="12">
        <v>5</v>
      </c>
      <c r="C100" s="12">
        <v>3</v>
      </c>
      <c r="D100" s="18" t="s">
        <v>320</v>
      </c>
      <c r="E100" s="18" t="s">
        <v>318</v>
      </c>
      <c r="F100" s="19" t="s">
        <v>437</v>
      </c>
    </row>
    <row r="101" spans="1:6" ht="24">
      <c r="A101" s="12">
        <v>2015</v>
      </c>
      <c r="B101" s="12">
        <v>4</v>
      </c>
      <c r="C101" s="12">
        <v>25</v>
      </c>
      <c r="D101" s="18" t="s">
        <v>320</v>
      </c>
      <c r="E101" s="18" t="s">
        <v>318</v>
      </c>
      <c r="F101" s="19" t="s">
        <v>436</v>
      </c>
    </row>
    <row r="102" spans="1:6" ht="60">
      <c r="A102" s="12">
        <v>2015</v>
      </c>
      <c r="B102" s="12">
        <v>4</v>
      </c>
      <c r="C102" s="12">
        <v>19</v>
      </c>
      <c r="D102" s="18" t="s">
        <v>320</v>
      </c>
      <c r="E102" s="18" t="s">
        <v>277</v>
      </c>
      <c r="F102" s="19" t="s">
        <v>1440</v>
      </c>
    </row>
    <row r="103" spans="1:6" ht="36">
      <c r="A103" s="12">
        <v>2015</v>
      </c>
      <c r="B103" s="12">
        <v>4</v>
      </c>
      <c r="C103" s="12">
        <v>18</v>
      </c>
      <c r="D103" s="18" t="s">
        <v>316</v>
      </c>
      <c r="E103" s="18" t="s">
        <v>315</v>
      </c>
      <c r="F103" s="19" t="s">
        <v>349</v>
      </c>
    </row>
    <row r="104" spans="1:6" ht="24">
      <c r="A104" s="12">
        <v>2015</v>
      </c>
      <c r="B104" s="12">
        <v>4</v>
      </c>
      <c r="C104" s="12">
        <v>18</v>
      </c>
      <c r="D104" s="18" t="s">
        <v>320</v>
      </c>
      <c r="E104" s="18" t="s">
        <v>318</v>
      </c>
      <c r="F104" s="19" t="s">
        <v>435</v>
      </c>
    </row>
    <row r="105" spans="1:6" ht="132">
      <c r="A105" s="12">
        <v>2015</v>
      </c>
      <c r="B105" s="12">
        <v>4</v>
      </c>
      <c r="C105" s="12">
        <v>4</v>
      </c>
      <c r="D105" s="18" t="s">
        <v>285</v>
      </c>
      <c r="E105" s="18" t="s">
        <v>311</v>
      </c>
      <c r="F105" s="19" t="s">
        <v>303</v>
      </c>
    </row>
    <row r="106" spans="1:6" ht="36">
      <c r="A106" s="12">
        <v>2015</v>
      </c>
      <c r="B106" s="12">
        <v>3</v>
      </c>
      <c r="C106" s="12">
        <v>21</v>
      </c>
      <c r="D106" s="18" t="s">
        <v>316</v>
      </c>
      <c r="E106" s="18" t="s">
        <v>315</v>
      </c>
      <c r="F106" s="19" t="s">
        <v>348</v>
      </c>
    </row>
    <row r="107" spans="1:6" ht="36">
      <c r="A107" s="12">
        <v>2015</v>
      </c>
      <c r="B107" s="12">
        <v>3</v>
      </c>
      <c r="C107" s="12">
        <v>21</v>
      </c>
      <c r="D107" s="18" t="s">
        <v>320</v>
      </c>
      <c r="E107" s="18" t="s">
        <v>318</v>
      </c>
      <c r="F107" s="19" t="s">
        <v>434</v>
      </c>
    </row>
    <row r="108" spans="1:6" ht="36">
      <c r="A108" s="12">
        <v>2015</v>
      </c>
      <c r="B108" s="12">
        <v>3</v>
      </c>
      <c r="C108" s="12">
        <v>14</v>
      </c>
      <c r="D108" s="18" t="s">
        <v>320</v>
      </c>
      <c r="E108" s="18" t="s">
        <v>318</v>
      </c>
      <c r="F108" s="19" t="s">
        <v>433</v>
      </c>
    </row>
    <row r="109" spans="1:6" ht="36">
      <c r="A109" s="12">
        <v>2015</v>
      </c>
      <c r="B109" s="12">
        <v>3</v>
      </c>
      <c r="C109" s="12">
        <v>1</v>
      </c>
      <c r="D109" s="18" t="s">
        <v>320</v>
      </c>
      <c r="E109" s="18" t="s">
        <v>318</v>
      </c>
      <c r="F109" s="19" t="s">
        <v>2758</v>
      </c>
    </row>
    <row r="110" spans="1:6" ht="36">
      <c r="A110" s="12">
        <v>2015</v>
      </c>
      <c r="B110" s="12">
        <v>2</v>
      </c>
      <c r="C110" s="12">
        <v>4</v>
      </c>
      <c r="D110" s="18" t="s">
        <v>320</v>
      </c>
      <c r="E110" s="18" t="s">
        <v>318</v>
      </c>
      <c r="F110" s="19" t="s">
        <v>420</v>
      </c>
    </row>
    <row r="111" spans="1:6" ht="36">
      <c r="A111" s="12">
        <v>2015</v>
      </c>
      <c r="B111" s="12">
        <v>1</v>
      </c>
      <c r="C111" s="12">
        <v>17</v>
      </c>
      <c r="D111" s="18" t="s">
        <v>316</v>
      </c>
      <c r="E111" s="18" t="s">
        <v>315</v>
      </c>
      <c r="F111" s="19" t="s">
        <v>352</v>
      </c>
    </row>
    <row r="112" spans="1:6" ht="36">
      <c r="A112" s="12">
        <v>2015</v>
      </c>
      <c r="B112" s="12">
        <v>1</v>
      </c>
      <c r="C112" s="12">
        <v>13</v>
      </c>
      <c r="D112" s="18" t="s">
        <v>320</v>
      </c>
      <c r="E112" s="18" t="s">
        <v>318</v>
      </c>
      <c r="F112" s="19" t="s">
        <v>421</v>
      </c>
    </row>
    <row r="113" spans="1:6" ht="36">
      <c r="A113" s="12">
        <v>2014</v>
      </c>
      <c r="B113" s="12">
        <v>12</v>
      </c>
      <c r="C113" s="12">
        <v>20</v>
      </c>
      <c r="D113" s="18" t="s">
        <v>316</v>
      </c>
      <c r="E113" s="18" t="s">
        <v>315</v>
      </c>
      <c r="F113" s="19" t="s">
        <v>347</v>
      </c>
    </row>
    <row r="114" spans="1:6" ht="36">
      <c r="A114" s="12">
        <v>2014</v>
      </c>
      <c r="B114" s="12">
        <v>12</v>
      </c>
      <c r="C114" s="12">
        <v>6</v>
      </c>
      <c r="D114" s="18" t="s">
        <v>320</v>
      </c>
      <c r="E114" s="18" t="s">
        <v>318</v>
      </c>
      <c r="F114" s="19" t="s">
        <v>428</v>
      </c>
    </row>
    <row r="115" spans="1:6" ht="36">
      <c r="A115" s="12">
        <v>2014</v>
      </c>
      <c r="B115" s="12">
        <v>11</v>
      </c>
      <c r="C115" s="12">
        <v>30</v>
      </c>
      <c r="D115" s="18" t="s">
        <v>320</v>
      </c>
      <c r="E115" s="18" t="s">
        <v>318</v>
      </c>
      <c r="F115" s="19" t="s">
        <v>2438</v>
      </c>
    </row>
    <row r="116" spans="1:6" ht="36">
      <c r="A116" s="12">
        <v>2014</v>
      </c>
      <c r="B116" s="12">
        <v>11</v>
      </c>
      <c r="C116" s="12">
        <v>22</v>
      </c>
      <c r="D116" s="18" t="s">
        <v>320</v>
      </c>
      <c r="E116" s="18" t="s">
        <v>318</v>
      </c>
      <c r="F116" s="19" t="s">
        <v>419</v>
      </c>
    </row>
    <row r="117" spans="1:6" ht="13.5">
      <c r="A117" s="12">
        <v>2014</v>
      </c>
      <c r="B117" s="12">
        <v>11</v>
      </c>
      <c r="C117" s="12">
        <v>16</v>
      </c>
      <c r="D117" s="18" t="s">
        <v>316</v>
      </c>
      <c r="E117" s="18" t="s">
        <v>418</v>
      </c>
      <c r="F117" s="27" t="s">
        <v>389</v>
      </c>
    </row>
    <row r="118" spans="1:6" ht="13.5">
      <c r="A118" s="12">
        <v>2014</v>
      </c>
      <c r="B118" s="12">
        <v>11</v>
      </c>
      <c r="C118" s="12">
        <v>16</v>
      </c>
      <c r="D118" s="18" t="s">
        <v>316</v>
      </c>
      <c r="E118" s="18" t="s">
        <v>418</v>
      </c>
      <c r="F118" s="27" t="s">
        <v>413</v>
      </c>
    </row>
    <row r="119" spans="1:6" ht="13.5">
      <c r="A119" s="12">
        <v>2014</v>
      </c>
      <c r="B119" s="12">
        <v>11</v>
      </c>
      <c r="C119" s="12">
        <v>16</v>
      </c>
      <c r="D119" s="18" t="s">
        <v>316</v>
      </c>
      <c r="E119" s="18" t="s">
        <v>418</v>
      </c>
      <c r="F119" s="27" t="s">
        <v>414</v>
      </c>
    </row>
    <row r="120" spans="1:6" ht="48">
      <c r="A120" s="12">
        <v>2014</v>
      </c>
      <c r="B120" s="12">
        <v>11</v>
      </c>
      <c r="C120" s="12">
        <v>16</v>
      </c>
      <c r="D120" s="18" t="s">
        <v>321</v>
      </c>
      <c r="E120" s="18" t="s">
        <v>286</v>
      </c>
      <c r="F120" s="19" t="s">
        <v>470</v>
      </c>
    </row>
    <row r="121" spans="1:6" ht="48">
      <c r="A121" s="12">
        <v>2014</v>
      </c>
      <c r="B121" s="12">
        <v>11</v>
      </c>
      <c r="C121" s="12">
        <v>8</v>
      </c>
      <c r="D121" s="18" t="s">
        <v>320</v>
      </c>
      <c r="E121" s="18" t="s">
        <v>318</v>
      </c>
      <c r="F121" s="19" t="s">
        <v>427</v>
      </c>
    </row>
    <row r="122" spans="1:6" ht="84">
      <c r="A122" s="12">
        <v>2014</v>
      </c>
      <c r="B122" s="12">
        <v>10</v>
      </c>
      <c r="C122" s="12">
        <v>21</v>
      </c>
      <c r="D122" s="18" t="s">
        <v>285</v>
      </c>
      <c r="E122" s="18" t="s">
        <v>310</v>
      </c>
      <c r="F122" s="19" t="s">
        <v>305</v>
      </c>
    </row>
    <row r="123" spans="1:6" ht="36">
      <c r="A123" s="12">
        <v>2014</v>
      </c>
      <c r="B123" s="12">
        <v>10</v>
      </c>
      <c r="C123" s="12">
        <v>18</v>
      </c>
      <c r="D123" s="18" t="s">
        <v>316</v>
      </c>
      <c r="E123" s="18" t="s">
        <v>315</v>
      </c>
      <c r="F123" s="19" t="s">
        <v>346</v>
      </c>
    </row>
    <row r="124" spans="1:6" ht="24">
      <c r="A124" s="12">
        <v>2014</v>
      </c>
      <c r="B124" s="12">
        <v>10</v>
      </c>
      <c r="C124" s="12">
        <v>2</v>
      </c>
      <c r="D124" s="18" t="s">
        <v>320</v>
      </c>
      <c r="E124" s="18" t="s">
        <v>318</v>
      </c>
      <c r="F124" s="19" t="s">
        <v>426</v>
      </c>
    </row>
    <row r="125" spans="1:6" ht="36">
      <c r="A125" s="12">
        <v>2014</v>
      </c>
      <c r="B125" s="12">
        <v>9</v>
      </c>
      <c r="C125" s="12">
        <v>20</v>
      </c>
      <c r="D125" s="18" t="s">
        <v>316</v>
      </c>
      <c r="E125" s="18" t="s">
        <v>469</v>
      </c>
      <c r="F125" s="19" t="s">
        <v>345</v>
      </c>
    </row>
    <row r="126" spans="1:6" ht="13.5">
      <c r="A126" s="12">
        <v>2014</v>
      </c>
      <c r="B126" s="12">
        <v>9</v>
      </c>
      <c r="C126" s="12">
        <v>6</v>
      </c>
      <c r="D126" s="18" t="s">
        <v>316</v>
      </c>
      <c r="E126" s="18" t="s">
        <v>418</v>
      </c>
      <c r="F126" s="27" t="s">
        <v>412</v>
      </c>
    </row>
    <row r="127" spans="1:6" ht="24">
      <c r="A127" s="12">
        <v>2014</v>
      </c>
      <c r="B127" s="12">
        <v>9</v>
      </c>
      <c r="C127" s="12">
        <v>4</v>
      </c>
      <c r="D127" s="18" t="s">
        <v>320</v>
      </c>
      <c r="E127" s="18" t="s">
        <v>318</v>
      </c>
      <c r="F127" s="19" t="s">
        <v>425</v>
      </c>
    </row>
    <row r="128" spans="1:6" ht="13.5">
      <c r="A128" s="12">
        <v>2014</v>
      </c>
      <c r="B128" s="12">
        <v>8</v>
      </c>
      <c r="C128" s="12">
        <v>31</v>
      </c>
      <c r="D128" s="18" t="s">
        <v>316</v>
      </c>
      <c r="E128" s="18" t="s">
        <v>418</v>
      </c>
      <c r="F128" s="27" t="s">
        <v>407</v>
      </c>
    </row>
    <row r="129" spans="1:6" ht="13.5">
      <c r="A129" s="12">
        <v>2014</v>
      </c>
      <c r="B129" s="12">
        <v>8</v>
      </c>
      <c r="C129" s="12">
        <v>31</v>
      </c>
      <c r="D129" s="18" t="s">
        <v>316</v>
      </c>
      <c r="E129" s="18" t="s">
        <v>418</v>
      </c>
      <c r="F129" s="27" t="s">
        <v>408</v>
      </c>
    </row>
    <row r="130" spans="1:6" ht="13.5">
      <c r="A130" s="12">
        <v>2014</v>
      </c>
      <c r="B130" s="12">
        <v>8</v>
      </c>
      <c r="C130" s="12">
        <v>31</v>
      </c>
      <c r="D130" s="18" t="s">
        <v>316</v>
      </c>
      <c r="E130" s="18" t="s">
        <v>418</v>
      </c>
      <c r="F130" s="27" t="s">
        <v>409</v>
      </c>
    </row>
    <row r="131" spans="1:6" ht="13.5">
      <c r="A131" s="12">
        <v>2014</v>
      </c>
      <c r="B131" s="12">
        <v>8</v>
      </c>
      <c r="C131" s="12">
        <v>31</v>
      </c>
      <c r="D131" s="18" t="s">
        <v>316</v>
      </c>
      <c r="E131" s="18" t="s">
        <v>418</v>
      </c>
      <c r="F131" s="27" t="s">
        <v>410</v>
      </c>
    </row>
    <row r="132" spans="1:6" ht="13.5">
      <c r="A132" s="12">
        <v>2014</v>
      </c>
      <c r="B132" s="12">
        <v>8</v>
      </c>
      <c r="C132" s="12">
        <v>31</v>
      </c>
      <c r="D132" s="18" t="s">
        <v>316</v>
      </c>
      <c r="E132" s="18" t="s">
        <v>418</v>
      </c>
      <c r="F132" s="27" t="s">
        <v>411</v>
      </c>
    </row>
    <row r="133" spans="1:6" ht="13.5">
      <c r="A133" s="12">
        <v>2014</v>
      </c>
      <c r="B133" s="12">
        <v>8</v>
      </c>
      <c r="C133" s="12">
        <v>22</v>
      </c>
      <c r="D133" s="18" t="s">
        <v>316</v>
      </c>
      <c r="E133" s="18" t="s">
        <v>418</v>
      </c>
      <c r="F133" s="27" t="s">
        <v>406</v>
      </c>
    </row>
    <row r="134" spans="1:6" ht="13.5">
      <c r="A134" s="12">
        <v>2014</v>
      </c>
      <c r="B134" s="12">
        <v>8</v>
      </c>
      <c r="C134" s="12">
        <v>19</v>
      </c>
      <c r="D134" s="18" t="s">
        <v>316</v>
      </c>
      <c r="E134" s="18" t="s">
        <v>418</v>
      </c>
      <c r="F134" s="26" t="s">
        <v>398</v>
      </c>
    </row>
    <row r="135" spans="1:6" ht="13.5">
      <c r="A135" s="12">
        <v>2014</v>
      </c>
      <c r="B135" s="12">
        <v>8</v>
      </c>
      <c r="C135" s="12">
        <v>19</v>
      </c>
      <c r="D135" s="18" t="s">
        <v>316</v>
      </c>
      <c r="E135" s="18" t="s">
        <v>418</v>
      </c>
      <c r="F135" s="26" t="s">
        <v>399</v>
      </c>
    </row>
    <row r="136" spans="1:6" ht="13.5">
      <c r="A136" s="12">
        <v>2014</v>
      </c>
      <c r="B136" s="12">
        <v>8</v>
      </c>
      <c r="C136" s="12">
        <v>19</v>
      </c>
      <c r="D136" s="18" t="s">
        <v>316</v>
      </c>
      <c r="E136" s="18" t="s">
        <v>418</v>
      </c>
      <c r="F136" s="27" t="s">
        <v>400</v>
      </c>
    </row>
    <row r="137" spans="1:6" ht="13.5">
      <c r="A137" s="12">
        <v>2014</v>
      </c>
      <c r="B137" s="12">
        <v>8</v>
      </c>
      <c r="C137" s="12">
        <v>19</v>
      </c>
      <c r="D137" s="18" t="s">
        <v>316</v>
      </c>
      <c r="E137" s="18" t="s">
        <v>418</v>
      </c>
      <c r="F137" s="27" t="s">
        <v>401</v>
      </c>
    </row>
    <row r="138" spans="1:6" ht="13.5">
      <c r="A138" s="12">
        <v>2014</v>
      </c>
      <c r="B138" s="12">
        <v>8</v>
      </c>
      <c r="C138" s="12">
        <v>19</v>
      </c>
      <c r="D138" s="18" t="s">
        <v>316</v>
      </c>
      <c r="E138" s="18" t="s">
        <v>418</v>
      </c>
      <c r="F138" s="27" t="s">
        <v>402</v>
      </c>
    </row>
    <row r="139" spans="1:6" ht="13.5">
      <c r="A139" s="12">
        <v>2014</v>
      </c>
      <c r="B139" s="12">
        <v>8</v>
      </c>
      <c r="C139" s="12">
        <v>19</v>
      </c>
      <c r="D139" s="18" t="s">
        <v>316</v>
      </c>
      <c r="E139" s="18" t="s">
        <v>418</v>
      </c>
      <c r="F139" s="27" t="s">
        <v>403</v>
      </c>
    </row>
    <row r="140" spans="1:6" ht="13.5">
      <c r="A140" s="12">
        <v>2014</v>
      </c>
      <c r="B140" s="12">
        <v>8</v>
      </c>
      <c r="C140" s="12">
        <v>19</v>
      </c>
      <c r="D140" s="18" t="s">
        <v>316</v>
      </c>
      <c r="E140" s="18" t="s">
        <v>418</v>
      </c>
      <c r="F140" s="27" t="s">
        <v>404</v>
      </c>
    </row>
    <row r="141" spans="1:6" ht="13.5">
      <c r="A141" s="12">
        <v>2014</v>
      </c>
      <c r="B141" s="12">
        <v>8</v>
      </c>
      <c r="C141" s="12">
        <v>19</v>
      </c>
      <c r="D141" s="18" t="s">
        <v>316</v>
      </c>
      <c r="E141" s="18" t="s">
        <v>418</v>
      </c>
      <c r="F141" s="27" t="s">
        <v>405</v>
      </c>
    </row>
    <row r="142" spans="1:6" ht="13.5">
      <c r="A142" s="12">
        <v>2014</v>
      </c>
      <c r="B142" s="12">
        <v>8</v>
      </c>
      <c r="C142" s="12">
        <v>3</v>
      </c>
      <c r="D142" s="18" t="s">
        <v>316</v>
      </c>
      <c r="E142" s="18" t="s">
        <v>418</v>
      </c>
      <c r="F142" s="27" t="s">
        <v>396</v>
      </c>
    </row>
    <row r="143" spans="1:6" ht="13.5">
      <c r="A143" s="12">
        <v>2014</v>
      </c>
      <c r="B143" s="12">
        <v>8</v>
      </c>
      <c r="C143" s="12">
        <v>3</v>
      </c>
      <c r="D143" s="18" t="s">
        <v>316</v>
      </c>
      <c r="E143" s="18" t="s">
        <v>418</v>
      </c>
      <c r="F143" s="27" t="s">
        <v>397</v>
      </c>
    </row>
    <row r="144" spans="1:6" ht="36">
      <c r="A144" s="12">
        <v>2014</v>
      </c>
      <c r="B144" s="12">
        <v>8</v>
      </c>
      <c r="C144" s="12">
        <v>3</v>
      </c>
      <c r="D144" s="18" t="s">
        <v>320</v>
      </c>
      <c r="E144" s="18" t="s">
        <v>318</v>
      </c>
      <c r="F144" s="19" t="s">
        <v>424</v>
      </c>
    </row>
    <row r="145" spans="1:6" ht="204">
      <c r="A145" s="12">
        <v>2014</v>
      </c>
      <c r="B145" s="12">
        <v>7</v>
      </c>
      <c r="C145" s="12">
        <v>28</v>
      </c>
      <c r="D145" s="18" t="s">
        <v>320</v>
      </c>
      <c r="E145" s="18" t="s">
        <v>280</v>
      </c>
      <c r="F145" s="19" t="s">
        <v>505</v>
      </c>
    </row>
    <row r="146" spans="1:6" ht="13.5">
      <c r="A146" s="12">
        <v>2014</v>
      </c>
      <c r="B146" s="12">
        <v>7</v>
      </c>
      <c r="C146" s="12">
        <v>9</v>
      </c>
      <c r="D146" s="18" t="s">
        <v>316</v>
      </c>
      <c r="E146" s="18" t="s">
        <v>418</v>
      </c>
      <c r="F146" s="27" t="s">
        <v>395</v>
      </c>
    </row>
    <row r="147" spans="1:6" ht="24">
      <c r="A147" s="12">
        <v>2014</v>
      </c>
      <c r="B147" s="12">
        <v>7</v>
      </c>
      <c r="C147" s="12">
        <v>9</v>
      </c>
      <c r="D147" s="18" t="s">
        <v>320</v>
      </c>
      <c r="E147" s="18" t="s">
        <v>318</v>
      </c>
      <c r="F147" s="19" t="s">
        <v>423</v>
      </c>
    </row>
    <row r="148" spans="1:6" ht="108">
      <c r="A148" s="12">
        <v>2014</v>
      </c>
      <c r="B148" s="12">
        <v>6</v>
      </c>
      <c r="C148" s="12">
        <v>26</v>
      </c>
      <c r="D148" s="18" t="s">
        <v>320</v>
      </c>
      <c r="E148" s="18" t="s">
        <v>280</v>
      </c>
      <c r="F148" s="19" t="s">
        <v>504</v>
      </c>
    </row>
    <row r="149" spans="1:6" ht="36">
      <c r="A149" s="12">
        <v>2014</v>
      </c>
      <c r="B149" s="12">
        <v>6</v>
      </c>
      <c r="C149" s="12">
        <v>21</v>
      </c>
      <c r="D149" s="18" t="s">
        <v>316</v>
      </c>
      <c r="E149" s="18" t="s">
        <v>430</v>
      </c>
      <c r="F149" s="19" t="s">
        <v>344</v>
      </c>
    </row>
    <row r="150" spans="1:6" ht="13.5">
      <c r="A150" s="12">
        <v>2014</v>
      </c>
      <c r="B150" s="12">
        <v>6</v>
      </c>
      <c r="C150" s="12">
        <v>21</v>
      </c>
      <c r="D150" s="18" t="s">
        <v>316</v>
      </c>
      <c r="E150" s="18" t="s">
        <v>418</v>
      </c>
      <c r="F150" s="27" t="s">
        <v>394</v>
      </c>
    </row>
    <row r="151" spans="1:6" ht="24">
      <c r="A151" s="12">
        <v>2014</v>
      </c>
      <c r="B151" s="12">
        <v>6</v>
      </c>
      <c r="C151" s="12">
        <v>15</v>
      </c>
      <c r="D151" s="18" t="s">
        <v>320</v>
      </c>
      <c r="E151" s="18" t="s">
        <v>318</v>
      </c>
      <c r="F151" s="19" t="s">
        <v>422</v>
      </c>
    </row>
    <row r="152" spans="1:6" ht="13.5">
      <c r="A152" s="12">
        <v>2014</v>
      </c>
      <c r="B152" s="12">
        <v>5</v>
      </c>
      <c r="C152" s="12">
        <v>29</v>
      </c>
      <c r="D152" s="18" t="s">
        <v>316</v>
      </c>
      <c r="E152" s="18" t="s">
        <v>418</v>
      </c>
      <c r="F152" s="26" t="s">
        <v>391</v>
      </c>
    </row>
    <row r="153" spans="1:6" ht="13.5">
      <c r="A153" s="12">
        <v>2014</v>
      </c>
      <c r="B153" s="12">
        <v>5</v>
      </c>
      <c r="C153" s="12">
        <v>29</v>
      </c>
      <c r="D153" s="18" t="s">
        <v>316</v>
      </c>
      <c r="E153" s="18" t="s">
        <v>418</v>
      </c>
      <c r="F153" s="27" t="s">
        <v>392</v>
      </c>
    </row>
    <row r="154" spans="1:6" ht="13.5">
      <c r="A154" s="12">
        <v>2014</v>
      </c>
      <c r="B154" s="12">
        <v>5</v>
      </c>
      <c r="C154" s="12">
        <v>29</v>
      </c>
      <c r="D154" s="18" t="s">
        <v>316</v>
      </c>
      <c r="E154" s="18" t="s">
        <v>418</v>
      </c>
      <c r="F154" s="27" t="s">
        <v>393</v>
      </c>
    </row>
    <row r="155" spans="1:6" ht="24">
      <c r="A155" s="12">
        <v>2014</v>
      </c>
      <c r="B155" s="12">
        <v>5</v>
      </c>
      <c r="C155" s="12">
        <v>29</v>
      </c>
      <c r="D155" s="18" t="s">
        <v>320</v>
      </c>
      <c r="E155" s="18" t="s">
        <v>318</v>
      </c>
      <c r="F155" s="19" t="s">
        <v>353</v>
      </c>
    </row>
    <row r="156" spans="1:6" ht="36">
      <c r="A156" s="12">
        <v>2014</v>
      </c>
      <c r="B156" s="12">
        <v>5</v>
      </c>
      <c r="C156" s="12">
        <v>10</v>
      </c>
      <c r="D156" s="18" t="s">
        <v>316</v>
      </c>
      <c r="E156" s="18" t="s">
        <v>315</v>
      </c>
      <c r="F156" s="19" t="s">
        <v>343</v>
      </c>
    </row>
    <row r="157" spans="1:6" ht="36">
      <c r="A157" s="12">
        <v>2014</v>
      </c>
      <c r="B157" s="12">
        <v>5</v>
      </c>
      <c r="C157" s="12">
        <v>3</v>
      </c>
      <c r="D157" s="18" t="s">
        <v>320</v>
      </c>
      <c r="E157" s="18" t="s">
        <v>318</v>
      </c>
      <c r="F157" s="19" t="s">
        <v>356</v>
      </c>
    </row>
    <row r="158" spans="1:6" ht="36">
      <c r="A158" s="12">
        <v>2014</v>
      </c>
      <c r="B158" s="12">
        <v>4</v>
      </c>
      <c r="C158" s="12">
        <v>26</v>
      </c>
      <c r="D158" s="18" t="s">
        <v>320</v>
      </c>
      <c r="E158" s="18" t="s">
        <v>318</v>
      </c>
      <c r="F158" s="19" t="s">
        <v>355</v>
      </c>
    </row>
    <row r="159" spans="1:6" ht="36">
      <c r="A159" s="12">
        <v>2014</v>
      </c>
      <c r="B159" s="12">
        <v>4</v>
      </c>
      <c r="C159" s="12">
        <v>19</v>
      </c>
      <c r="D159" s="18" t="s">
        <v>316</v>
      </c>
      <c r="E159" s="18" t="s">
        <v>315</v>
      </c>
      <c r="F159" s="19" t="s">
        <v>342</v>
      </c>
    </row>
    <row r="160" spans="1:6" ht="13.5">
      <c r="A160" s="12">
        <v>2014</v>
      </c>
      <c r="B160" s="12">
        <v>4</v>
      </c>
      <c r="C160" s="12">
        <v>2</v>
      </c>
      <c r="D160" s="18" t="s">
        <v>316</v>
      </c>
      <c r="E160" s="18" t="s">
        <v>418</v>
      </c>
      <c r="F160" s="26" t="s">
        <v>390</v>
      </c>
    </row>
    <row r="161" spans="1:6" ht="36">
      <c r="A161" s="12">
        <v>2014</v>
      </c>
      <c r="B161" s="12">
        <v>4</v>
      </c>
      <c r="C161" s="12">
        <v>2</v>
      </c>
      <c r="D161" s="18" t="s">
        <v>320</v>
      </c>
      <c r="E161" s="18" t="s">
        <v>318</v>
      </c>
      <c r="F161" s="19" t="s">
        <v>354</v>
      </c>
    </row>
    <row r="162" spans="1:6" ht="36">
      <c r="A162" s="12">
        <v>2014</v>
      </c>
      <c r="B162" s="12">
        <v>1</v>
      </c>
      <c r="C162" s="12">
        <v>18</v>
      </c>
      <c r="D162" s="18" t="s">
        <v>316</v>
      </c>
      <c r="E162" s="18" t="s">
        <v>315</v>
      </c>
      <c r="F162" s="19" t="s">
        <v>341</v>
      </c>
    </row>
    <row r="163" spans="1:6" ht="36">
      <c r="A163" s="12">
        <v>2013</v>
      </c>
      <c r="B163" s="12">
        <v>12</v>
      </c>
      <c r="C163" s="12">
        <v>21</v>
      </c>
      <c r="D163" s="18" t="s">
        <v>316</v>
      </c>
      <c r="E163" s="18" t="s">
        <v>315</v>
      </c>
      <c r="F163" s="19" t="s">
        <v>340</v>
      </c>
    </row>
    <row r="164" spans="1:6" ht="36">
      <c r="A164" s="12">
        <v>2013</v>
      </c>
      <c r="B164" s="12">
        <v>12</v>
      </c>
      <c r="C164" s="12">
        <v>1</v>
      </c>
      <c r="D164" s="18" t="s">
        <v>320</v>
      </c>
      <c r="E164" s="18" t="s">
        <v>318</v>
      </c>
      <c r="F164" s="19" t="s">
        <v>2440</v>
      </c>
    </row>
    <row r="165" spans="1:6">
      <c r="A165" s="12">
        <v>2013</v>
      </c>
      <c r="B165" s="12">
        <v>11</v>
      </c>
      <c r="C165" s="12">
        <v>29</v>
      </c>
      <c r="D165" s="18" t="s">
        <v>316</v>
      </c>
      <c r="E165" s="18" t="s">
        <v>458</v>
      </c>
      <c r="F165" s="19" t="s">
        <v>459</v>
      </c>
    </row>
    <row r="166" spans="1:6" ht="13.5">
      <c r="A166" s="12">
        <v>2013</v>
      </c>
      <c r="B166" s="12">
        <v>11</v>
      </c>
      <c r="C166" s="12">
        <v>16</v>
      </c>
      <c r="D166" s="18" t="s">
        <v>316</v>
      </c>
      <c r="E166" s="18" t="s">
        <v>418</v>
      </c>
      <c r="F166" s="27" t="s">
        <v>387</v>
      </c>
    </row>
    <row r="167" spans="1:6" ht="13.5">
      <c r="A167" s="12">
        <v>2013</v>
      </c>
      <c r="B167" s="12">
        <v>11</v>
      </c>
      <c r="C167" s="12">
        <v>16</v>
      </c>
      <c r="D167" s="18" t="s">
        <v>316</v>
      </c>
      <c r="E167" s="18" t="s">
        <v>418</v>
      </c>
      <c r="F167" s="27" t="s">
        <v>388</v>
      </c>
    </row>
    <row r="168" spans="1:6" ht="36">
      <c r="A168" s="12">
        <v>2013</v>
      </c>
      <c r="B168" s="12">
        <v>11</v>
      </c>
      <c r="C168" s="12">
        <v>16</v>
      </c>
      <c r="D168" s="18" t="s">
        <v>321</v>
      </c>
      <c r="E168" s="18" t="s">
        <v>286</v>
      </c>
      <c r="F168" s="19" t="s">
        <v>467</v>
      </c>
    </row>
    <row r="169" spans="1:6" ht="36">
      <c r="A169" s="12">
        <v>2013</v>
      </c>
      <c r="B169" s="12">
        <v>9</v>
      </c>
      <c r="C169" s="12">
        <v>21</v>
      </c>
      <c r="D169" s="18" t="s">
        <v>316</v>
      </c>
      <c r="E169" s="18" t="s">
        <v>315</v>
      </c>
      <c r="F169" s="19" t="s">
        <v>339</v>
      </c>
    </row>
    <row r="170" spans="1:6" ht="36">
      <c r="A170" s="12">
        <v>2013</v>
      </c>
      <c r="B170" s="12">
        <v>9</v>
      </c>
      <c r="C170" s="12">
        <v>7</v>
      </c>
      <c r="D170" s="18" t="s">
        <v>320</v>
      </c>
      <c r="E170" s="18" t="s">
        <v>318</v>
      </c>
      <c r="F170" s="19" t="s">
        <v>456</v>
      </c>
    </row>
    <row r="171" spans="1:6" ht="36">
      <c r="A171" s="12">
        <v>2013</v>
      </c>
      <c r="B171" s="12">
        <v>6</v>
      </c>
      <c r="C171" s="12">
        <v>15</v>
      </c>
      <c r="D171" s="18" t="s">
        <v>316</v>
      </c>
      <c r="E171" s="18" t="s">
        <v>315</v>
      </c>
      <c r="F171" s="19" t="s">
        <v>338</v>
      </c>
    </row>
    <row r="172" spans="1:6" ht="36">
      <c r="A172" s="12">
        <v>2013</v>
      </c>
      <c r="B172" s="12">
        <v>5</v>
      </c>
      <c r="C172" s="12">
        <v>18</v>
      </c>
      <c r="D172" s="18" t="s">
        <v>316</v>
      </c>
      <c r="E172" s="18" t="s">
        <v>315</v>
      </c>
      <c r="F172" s="19" t="s">
        <v>337</v>
      </c>
    </row>
    <row r="173" spans="1:6" ht="13.5">
      <c r="A173" s="12">
        <v>2013</v>
      </c>
      <c r="B173" s="12">
        <v>5</v>
      </c>
      <c r="C173" s="12">
        <v>18</v>
      </c>
      <c r="D173" s="18" t="s">
        <v>316</v>
      </c>
      <c r="E173" s="18" t="s">
        <v>418</v>
      </c>
      <c r="F173" s="27" t="s">
        <v>386</v>
      </c>
    </row>
    <row r="174" spans="1:6" ht="48">
      <c r="A174" s="12">
        <v>2013</v>
      </c>
      <c r="B174" s="12">
        <v>4</v>
      </c>
      <c r="C174" s="12">
        <v>21</v>
      </c>
      <c r="D174" s="18" t="s">
        <v>285</v>
      </c>
      <c r="E174" s="18" t="s">
        <v>309</v>
      </c>
      <c r="F174" s="19" t="s">
        <v>302</v>
      </c>
    </row>
    <row r="175" spans="1:6" ht="36">
      <c r="A175" s="12">
        <v>2013</v>
      </c>
      <c r="B175" s="12">
        <v>4</v>
      </c>
      <c r="C175" s="12">
        <v>20</v>
      </c>
      <c r="D175" s="18" t="s">
        <v>316</v>
      </c>
      <c r="E175" s="18" t="s">
        <v>315</v>
      </c>
      <c r="F175" s="19" t="s">
        <v>336</v>
      </c>
    </row>
    <row r="176" spans="1:6" ht="36">
      <c r="A176" s="12">
        <v>2013</v>
      </c>
      <c r="B176" s="12">
        <v>3</v>
      </c>
      <c r="C176" s="12">
        <v>16</v>
      </c>
      <c r="D176" s="18" t="s">
        <v>316</v>
      </c>
      <c r="E176" s="18" t="s">
        <v>315</v>
      </c>
      <c r="F176" s="19" t="s">
        <v>335</v>
      </c>
    </row>
    <row r="177" spans="1:6" ht="48">
      <c r="A177" s="12">
        <v>2013</v>
      </c>
      <c r="B177" s="12">
        <v>1</v>
      </c>
      <c r="C177" s="12">
        <v>19</v>
      </c>
      <c r="D177" s="18" t="s">
        <v>316</v>
      </c>
      <c r="E177" s="18" t="s">
        <v>315</v>
      </c>
      <c r="F177" s="19" t="s">
        <v>455</v>
      </c>
    </row>
    <row r="178" spans="1:6" ht="36">
      <c r="A178" s="12">
        <v>2012</v>
      </c>
      <c r="B178" s="12">
        <v>12</v>
      </c>
      <c r="C178" s="12">
        <v>15</v>
      </c>
      <c r="D178" s="18" t="s">
        <v>316</v>
      </c>
      <c r="E178" s="18" t="s">
        <v>315</v>
      </c>
      <c r="F178" s="19" t="s">
        <v>328</v>
      </c>
    </row>
    <row r="179" spans="1:6" ht="24">
      <c r="A179" s="12">
        <v>2012</v>
      </c>
      <c r="B179" s="12">
        <v>12</v>
      </c>
      <c r="C179" s="12">
        <v>2</v>
      </c>
      <c r="D179" s="18" t="s">
        <v>320</v>
      </c>
      <c r="E179" s="18" t="s">
        <v>318</v>
      </c>
      <c r="F179" s="19" t="s">
        <v>2439</v>
      </c>
    </row>
    <row r="180" spans="1:6" ht="60">
      <c r="A180" s="12">
        <v>2012</v>
      </c>
      <c r="B180" s="12">
        <v>11</v>
      </c>
      <c r="C180" s="12">
        <v>18</v>
      </c>
      <c r="D180" s="18" t="s">
        <v>285</v>
      </c>
      <c r="E180" s="18" t="s">
        <v>301</v>
      </c>
      <c r="F180" s="19" t="s">
        <v>296</v>
      </c>
    </row>
    <row r="181" spans="1:6" ht="36">
      <c r="A181" s="12">
        <v>2012</v>
      </c>
      <c r="B181" s="12">
        <v>9</v>
      </c>
      <c r="C181" s="12">
        <v>15</v>
      </c>
      <c r="D181" s="18" t="s">
        <v>316</v>
      </c>
      <c r="E181" s="18" t="s">
        <v>315</v>
      </c>
      <c r="F181" s="19" t="s">
        <v>329</v>
      </c>
    </row>
    <row r="182" spans="1:6" ht="13.5">
      <c r="A182" s="12">
        <v>2012</v>
      </c>
      <c r="B182" s="12">
        <v>8</v>
      </c>
      <c r="C182" s="12">
        <v>5</v>
      </c>
      <c r="D182" s="18" t="s">
        <v>316</v>
      </c>
      <c r="E182" s="18" t="s">
        <v>418</v>
      </c>
      <c r="F182" s="26" t="s">
        <v>384</v>
      </c>
    </row>
    <row r="183" spans="1:6" ht="13.5">
      <c r="A183" s="12">
        <v>2012</v>
      </c>
      <c r="B183" s="12">
        <v>8</v>
      </c>
      <c r="C183" s="12">
        <v>5</v>
      </c>
      <c r="D183" s="18" t="s">
        <v>316</v>
      </c>
      <c r="E183" s="18" t="s">
        <v>418</v>
      </c>
      <c r="F183" s="26" t="s">
        <v>385</v>
      </c>
    </row>
    <row r="184" spans="1:6" ht="36">
      <c r="A184" s="12">
        <v>2012</v>
      </c>
      <c r="B184" s="12">
        <v>6</v>
      </c>
      <c r="C184" s="12">
        <v>16</v>
      </c>
      <c r="D184" s="18" t="s">
        <v>316</v>
      </c>
      <c r="E184" s="18" t="s">
        <v>315</v>
      </c>
      <c r="F184" s="19" t="s">
        <v>330</v>
      </c>
    </row>
    <row r="185" spans="1:6" ht="36">
      <c r="A185" s="12">
        <v>2012</v>
      </c>
      <c r="B185" s="12">
        <v>5</v>
      </c>
      <c r="C185" s="12">
        <v>19</v>
      </c>
      <c r="D185" s="18" t="s">
        <v>316</v>
      </c>
      <c r="E185" s="18" t="s">
        <v>315</v>
      </c>
      <c r="F185" s="19" t="s">
        <v>331</v>
      </c>
    </row>
    <row r="186" spans="1:6" ht="24">
      <c r="A186" s="12">
        <v>2012</v>
      </c>
      <c r="B186" s="12">
        <v>4</v>
      </c>
      <c r="C186" s="12">
        <v>29</v>
      </c>
      <c r="D186" s="12" t="s">
        <v>285</v>
      </c>
      <c r="E186" s="12" t="s">
        <v>463</v>
      </c>
      <c r="F186" s="19" t="s">
        <v>465</v>
      </c>
    </row>
    <row r="187" spans="1:6" ht="36">
      <c r="A187" s="12">
        <v>2012</v>
      </c>
      <c r="B187" s="12">
        <v>4</v>
      </c>
      <c r="C187" s="12">
        <v>21</v>
      </c>
      <c r="D187" s="18" t="s">
        <v>316</v>
      </c>
      <c r="E187" s="18" t="s">
        <v>315</v>
      </c>
      <c r="F187" s="19" t="s">
        <v>332</v>
      </c>
    </row>
    <row r="188" spans="1:6" ht="48">
      <c r="A188" s="12">
        <v>2012</v>
      </c>
      <c r="B188" s="12">
        <v>4</v>
      </c>
      <c r="C188" s="12">
        <v>9</v>
      </c>
      <c r="D188" s="12" t="s">
        <v>285</v>
      </c>
      <c r="E188" s="12" t="s">
        <v>299</v>
      </c>
      <c r="F188" s="19" t="s">
        <v>464</v>
      </c>
    </row>
    <row r="189" spans="1:6" ht="36">
      <c r="A189" s="12">
        <v>2012</v>
      </c>
      <c r="B189" s="12">
        <v>1</v>
      </c>
      <c r="C189" s="12">
        <v>21</v>
      </c>
      <c r="D189" s="18" t="s">
        <v>316</v>
      </c>
      <c r="E189" s="18" t="s">
        <v>315</v>
      </c>
      <c r="F189" s="19" t="s">
        <v>327</v>
      </c>
    </row>
    <row r="190" spans="1:6" ht="36">
      <c r="A190" s="12">
        <v>2011</v>
      </c>
      <c r="B190" s="12">
        <v>12</v>
      </c>
      <c r="C190" s="12">
        <v>17</v>
      </c>
      <c r="D190" s="18" t="s">
        <v>316</v>
      </c>
      <c r="E190" s="18" t="s">
        <v>315</v>
      </c>
      <c r="F190" s="19" t="s">
        <v>326</v>
      </c>
    </row>
    <row r="191" spans="1:6" ht="24">
      <c r="A191" s="12">
        <v>2011</v>
      </c>
      <c r="B191" s="12">
        <v>12</v>
      </c>
      <c r="C191" s="12">
        <v>4</v>
      </c>
      <c r="D191" s="18" t="s">
        <v>320</v>
      </c>
      <c r="E191" s="18" t="s">
        <v>318</v>
      </c>
      <c r="F191" s="19" t="s">
        <v>2441</v>
      </c>
    </row>
    <row r="192" spans="1:6" ht="13.5">
      <c r="A192" s="12">
        <v>2011</v>
      </c>
      <c r="B192" s="12">
        <v>11</v>
      </c>
      <c r="C192" s="12">
        <v>20</v>
      </c>
      <c r="D192" s="18" t="s">
        <v>316</v>
      </c>
      <c r="E192" s="18" t="s">
        <v>418</v>
      </c>
      <c r="F192" s="27" t="s">
        <v>379</v>
      </c>
    </row>
    <row r="193" spans="1:6" ht="13.5">
      <c r="A193" s="12">
        <v>2011</v>
      </c>
      <c r="B193" s="12">
        <v>11</v>
      </c>
      <c r="C193" s="12">
        <v>20</v>
      </c>
      <c r="D193" s="18" t="s">
        <v>316</v>
      </c>
      <c r="E193" s="18" t="s">
        <v>418</v>
      </c>
      <c r="F193" s="27" t="s">
        <v>380</v>
      </c>
    </row>
    <row r="194" spans="1:6" ht="13.5">
      <c r="A194" s="12">
        <v>2011</v>
      </c>
      <c r="B194" s="12">
        <v>11</v>
      </c>
      <c r="C194" s="12">
        <v>20</v>
      </c>
      <c r="D194" s="18" t="s">
        <v>316</v>
      </c>
      <c r="E194" s="18" t="s">
        <v>418</v>
      </c>
      <c r="F194" s="27" t="s">
        <v>381</v>
      </c>
    </row>
    <row r="195" spans="1:6" ht="13.5">
      <c r="A195" s="12">
        <v>2011</v>
      </c>
      <c r="B195" s="12">
        <v>11</v>
      </c>
      <c r="C195" s="12">
        <v>20</v>
      </c>
      <c r="D195" s="18" t="s">
        <v>316</v>
      </c>
      <c r="E195" s="18" t="s">
        <v>418</v>
      </c>
      <c r="F195" s="27" t="s">
        <v>382</v>
      </c>
    </row>
    <row r="196" spans="1:6" ht="13.5">
      <c r="A196" s="12">
        <v>2011</v>
      </c>
      <c r="B196" s="12">
        <v>11</v>
      </c>
      <c r="C196" s="12">
        <v>20</v>
      </c>
      <c r="D196" s="18" t="s">
        <v>316</v>
      </c>
      <c r="E196" s="18" t="s">
        <v>418</v>
      </c>
      <c r="F196" s="27" t="s">
        <v>383</v>
      </c>
    </row>
    <row r="197" spans="1:6" ht="36">
      <c r="A197" s="12">
        <v>2011</v>
      </c>
      <c r="B197" s="12">
        <v>11</v>
      </c>
      <c r="C197" s="12">
        <v>20</v>
      </c>
      <c r="D197" s="18" t="s">
        <v>321</v>
      </c>
      <c r="E197" s="18" t="s">
        <v>286</v>
      </c>
      <c r="F197" s="19" t="s">
        <v>466</v>
      </c>
    </row>
    <row r="198" spans="1:6" ht="72">
      <c r="A198" s="12">
        <v>2011</v>
      </c>
      <c r="B198" s="12">
        <v>11</v>
      </c>
      <c r="C198" s="12">
        <v>10</v>
      </c>
      <c r="D198" s="12" t="s">
        <v>285</v>
      </c>
      <c r="E198" s="12" t="s">
        <v>294</v>
      </c>
      <c r="F198" s="19" t="s">
        <v>295</v>
      </c>
    </row>
    <row r="199" spans="1:6" ht="13.5">
      <c r="A199" s="12">
        <v>2011</v>
      </c>
      <c r="B199" s="12">
        <v>9</v>
      </c>
      <c r="C199" s="12">
        <v>28</v>
      </c>
      <c r="D199" s="18" t="s">
        <v>316</v>
      </c>
      <c r="E199" s="18" t="s">
        <v>418</v>
      </c>
      <c r="F199" s="27" t="s">
        <v>377</v>
      </c>
    </row>
    <row r="200" spans="1:6" ht="13.5">
      <c r="A200" s="12">
        <v>2011</v>
      </c>
      <c r="B200" s="12">
        <v>9</v>
      </c>
      <c r="C200" s="12">
        <v>28</v>
      </c>
      <c r="D200" s="18" t="s">
        <v>316</v>
      </c>
      <c r="E200" s="18" t="s">
        <v>418</v>
      </c>
      <c r="F200" s="27" t="s">
        <v>378</v>
      </c>
    </row>
    <row r="201" spans="1:6" ht="36">
      <c r="A201" s="12">
        <v>2011</v>
      </c>
      <c r="B201" s="12">
        <v>9</v>
      </c>
      <c r="C201" s="12">
        <v>17</v>
      </c>
      <c r="D201" s="18" t="s">
        <v>316</v>
      </c>
      <c r="E201" s="18" t="s">
        <v>315</v>
      </c>
      <c r="F201" s="19" t="s">
        <v>324</v>
      </c>
    </row>
    <row r="202" spans="1:6" ht="24">
      <c r="A202" s="12">
        <v>2011</v>
      </c>
      <c r="B202" s="12">
        <v>7</v>
      </c>
      <c r="C202" s="12">
        <v>3</v>
      </c>
      <c r="D202" s="18" t="s">
        <v>320</v>
      </c>
      <c r="E202" s="18" t="s">
        <v>318</v>
      </c>
      <c r="F202" s="19" t="s">
        <v>2442</v>
      </c>
    </row>
    <row r="203" spans="1:6" ht="36">
      <c r="A203" s="12">
        <v>2011</v>
      </c>
      <c r="B203" s="12">
        <v>6</v>
      </c>
      <c r="C203" s="12">
        <v>18</v>
      </c>
      <c r="D203" s="18" t="s">
        <v>316</v>
      </c>
      <c r="E203" s="18" t="s">
        <v>315</v>
      </c>
      <c r="F203" s="19" t="s">
        <v>325</v>
      </c>
    </row>
    <row r="204" spans="1:6" ht="13.5">
      <c r="A204" s="12">
        <v>2011</v>
      </c>
      <c r="B204" s="12">
        <v>6</v>
      </c>
      <c r="C204" s="12">
        <v>18</v>
      </c>
      <c r="D204" s="18" t="s">
        <v>316</v>
      </c>
      <c r="E204" s="18" t="s">
        <v>418</v>
      </c>
      <c r="F204" s="26" t="s">
        <v>375</v>
      </c>
    </row>
    <row r="205" spans="1:6" ht="13.5">
      <c r="A205" s="12">
        <v>2011</v>
      </c>
      <c r="B205" s="12">
        <v>6</v>
      </c>
      <c r="C205" s="12">
        <v>18</v>
      </c>
      <c r="D205" s="18" t="s">
        <v>316</v>
      </c>
      <c r="E205" s="18" t="s">
        <v>418</v>
      </c>
      <c r="F205" s="27" t="s">
        <v>376</v>
      </c>
    </row>
    <row r="206" spans="1:6" ht="13.5">
      <c r="A206" s="12">
        <v>2011</v>
      </c>
      <c r="B206" s="12">
        <v>6</v>
      </c>
      <c r="C206" s="12">
        <v>12</v>
      </c>
      <c r="D206" s="18" t="s">
        <v>316</v>
      </c>
      <c r="E206" s="18" t="s">
        <v>418</v>
      </c>
      <c r="F206" s="27" t="s">
        <v>373</v>
      </c>
    </row>
    <row r="207" spans="1:6" ht="13.5">
      <c r="A207" s="12">
        <v>2011</v>
      </c>
      <c r="B207" s="12">
        <v>6</v>
      </c>
      <c r="C207" s="12">
        <v>12</v>
      </c>
      <c r="D207" s="18" t="s">
        <v>316</v>
      </c>
      <c r="E207" s="18" t="s">
        <v>418</v>
      </c>
      <c r="F207" s="27" t="s">
        <v>374</v>
      </c>
    </row>
    <row r="208" spans="1:6" ht="36">
      <c r="A208" s="12">
        <v>2011</v>
      </c>
      <c r="B208" s="12">
        <v>5</v>
      </c>
      <c r="C208" s="12">
        <v>21</v>
      </c>
      <c r="D208" s="18" t="s">
        <v>316</v>
      </c>
      <c r="E208" s="18" t="s">
        <v>315</v>
      </c>
      <c r="F208" s="19" t="s">
        <v>334</v>
      </c>
    </row>
    <row r="209" spans="1:6" ht="36">
      <c r="A209" s="12">
        <v>2011</v>
      </c>
      <c r="B209" s="12">
        <v>4</v>
      </c>
      <c r="C209" s="12">
        <v>16</v>
      </c>
      <c r="D209" s="18" t="s">
        <v>316</v>
      </c>
      <c r="E209" s="18" t="s">
        <v>315</v>
      </c>
      <c r="F209" s="19" t="s">
        <v>333</v>
      </c>
    </row>
    <row r="210" spans="1:6" ht="13.5">
      <c r="A210" s="12">
        <v>2011</v>
      </c>
      <c r="B210" s="12">
        <v>3</v>
      </c>
      <c r="C210" s="12">
        <v>10</v>
      </c>
      <c r="D210" s="18" t="s">
        <v>316</v>
      </c>
      <c r="E210" s="18" t="s">
        <v>418</v>
      </c>
      <c r="F210" s="27" t="s">
        <v>372</v>
      </c>
    </row>
    <row r="211" spans="1:6" ht="24">
      <c r="A211" s="12">
        <v>2010</v>
      </c>
      <c r="B211" s="12">
        <v>12</v>
      </c>
      <c r="C211" s="12">
        <v>5</v>
      </c>
      <c r="D211" s="18" t="s">
        <v>320</v>
      </c>
      <c r="E211" s="18" t="s">
        <v>318</v>
      </c>
      <c r="F211" s="19" t="s">
        <v>2443</v>
      </c>
    </row>
    <row r="212" spans="1:6" ht="13.5">
      <c r="A212" s="12">
        <v>2010</v>
      </c>
      <c r="B212" s="12">
        <v>9</v>
      </c>
      <c r="C212" s="12">
        <v>26</v>
      </c>
      <c r="D212" s="18" t="s">
        <v>316</v>
      </c>
      <c r="E212" s="18" t="s">
        <v>418</v>
      </c>
      <c r="F212" s="27" t="s">
        <v>368</v>
      </c>
    </row>
    <row r="213" spans="1:6" ht="13.5">
      <c r="A213" s="12">
        <v>2010</v>
      </c>
      <c r="B213" s="12">
        <v>9</v>
      </c>
      <c r="C213" s="12">
        <v>26</v>
      </c>
      <c r="D213" s="18" t="s">
        <v>316</v>
      </c>
      <c r="E213" s="18" t="s">
        <v>418</v>
      </c>
      <c r="F213" s="26" t="s">
        <v>369</v>
      </c>
    </row>
    <row r="214" spans="1:6" ht="13.5">
      <c r="A214" s="12">
        <v>2010</v>
      </c>
      <c r="B214" s="12">
        <v>9</v>
      </c>
      <c r="C214" s="12">
        <v>26</v>
      </c>
      <c r="D214" s="18" t="s">
        <v>316</v>
      </c>
      <c r="E214" s="18" t="s">
        <v>418</v>
      </c>
      <c r="F214" s="27" t="s">
        <v>370</v>
      </c>
    </row>
    <row r="215" spans="1:6" ht="13.5">
      <c r="A215" s="12">
        <v>2010</v>
      </c>
      <c r="B215" s="12">
        <v>9</v>
      </c>
      <c r="C215" s="12">
        <v>26</v>
      </c>
      <c r="D215" s="18" t="s">
        <v>316</v>
      </c>
      <c r="E215" s="18" t="s">
        <v>418</v>
      </c>
      <c r="F215" s="26" t="s">
        <v>371</v>
      </c>
    </row>
    <row r="216" spans="1:6" ht="13.5">
      <c r="A216" s="12">
        <v>2010</v>
      </c>
      <c r="B216" s="12">
        <v>8</v>
      </c>
      <c r="C216" s="12">
        <v>26</v>
      </c>
      <c r="D216" s="18" t="s">
        <v>316</v>
      </c>
      <c r="E216" s="18" t="s">
        <v>418</v>
      </c>
      <c r="F216" s="26" t="s">
        <v>363</v>
      </c>
    </row>
    <row r="217" spans="1:6" ht="13.5">
      <c r="A217" s="12">
        <v>2010</v>
      </c>
      <c r="B217" s="12">
        <v>8</v>
      </c>
      <c r="C217" s="12">
        <v>26</v>
      </c>
      <c r="D217" s="18" t="s">
        <v>316</v>
      </c>
      <c r="E217" s="18" t="s">
        <v>418</v>
      </c>
      <c r="F217" s="26" t="s">
        <v>364</v>
      </c>
    </row>
    <row r="218" spans="1:6" ht="13.5">
      <c r="A218" s="12">
        <v>2010</v>
      </c>
      <c r="B218" s="12">
        <v>8</v>
      </c>
      <c r="C218" s="12">
        <v>26</v>
      </c>
      <c r="D218" s="18" t="s">
        <v>316</v>
      </c>
      <c r="E218" s="18" t="s">
        <v>418</v>
      </c>
      <c r="F218" s="27" t="s">
        <v>365</v>
      </c>
    </row>
    <row r="219" spans="1:6" ht="13.5">
      <c r="A219" s="12">
        <v>2010</v>
      </c>
      <c r="B219" s="12">
        <v>8</v>
      </c>
      <c r="C219" s="12">
        <v>26</v>
      </c>
      <c r="D219" s="18" t="s">
        <v>316</v>
      </c>
      <c r="E219" s="18" t="s">
        <v>418</v>
      </c>
      <c r="F219" s="27" t="s">
        <v>366</v>
      </c>
    </row>
    <row r="220" spans="1:6" ht="13.5">
      <c r="A220" s="12">
        <v>2010</v>
      </c>
      <c r="B220" s="12">
        <v>8</v>
      </c>
      <c r="C220" s="12">
        <v>26</v>
      </c>
      <c r="D220" s="18" t="s">
        <v>316</v>
      </c>
      <c r="E220" s="18" t="s">
        <v>418</v>
      </c>
      <c r="F220" s="27" t="s">
        <v>367</v>
      </c>
    </row>
    <row r="221" spans="1:6" ht="13.5">
      <c r="A221" s="12">
        <v>2010</v>
      </c>
      <c r="B221" s="12">
        <v>7</v>
      </c>
      <c r="C221" s="12">
        <v>20</v>
      </c>
      <c r="D221" s="18" t="s">
        <v>316</v>
      </c>
      <c r="E221" s="18" t="s">
        <v>418</v>
      </c>
      <c r="F221" s="27" t="s">
        <v>361</v>
      </c>
    </row>
    <row r="222" spans="1:6" ht="13.5">
      <c r="A222" s="12">
        <v>2010</v>
      </c>
      <c r="B222" s="12">
        <v>7</v>
      </c>
      <c r="C222" s="12">
        <v>20</v>
      </c>
      <c r="D222" s="18" t="s">
        <v>316</v>
      </c>
      <c r="E222" s="18" t="s">
        <v>418</v>
      </c>
      <c r="F222" s="27" t="s">
        <v>362</v>
      </c>
    </row>
    <row r="223" spans="1:6" ht="13.5">
      <c r="A223" s="12">
        <v>2010</v>
      </c>
      <c r="B223" s="12">
        <v>7</v>
      </c>
      <c r="C223" s="12">
        <v>13</v>
      </c>
      <c r="D223" s="18" t="s">
        <v>316</v>
      </c>
      <c r="E223" s="18" t="s">
        <v>418</v>
      </c>
      <c r="F223" s="27" t="s">
        <v>360</v>
      </c>
    </row>
    <row r="224" spans="1:6" ht="24">
      <c r="A224" s="12">
        <v>2009</v>
      </c>
      <c r="B224" s="12">
        <v>12</v>
      </c>
      <c r="C224" s="12">
        <v>13</v>
      </c>
      <c r="D224" s="18" t="s">
        <v>320</v>
      </c>
      <c r="E224" s="18" t="s">
        <v>318</v>
      </c>
      <c r="F224" s="19" t="s">
        <v>2444</v>
      </c>
    </row>
    <row r="225" spans="1:6" ht="13.5">
      <c r="A225" s="12">
        <v>2009</v>
      </c>
      <c r="B225" s="12">
        <v>12</v>
      </c>
      <c r="C225" s="12">
        <v>6</v>
      </c>
      <c r="D225" s="18" t="s">
        <v>316</v>
      </c>
      <c r="E225" s="18" t="s">
        <v>418</v>
      </c>
      <c r="F225" s="26" t="s">
        <v>358</v>
      </c>
    </row>
    <row r="226" spans="1:6" ht="13.5">
      <c r="A226" s="12">
        <v>2009</v>
      </c>
      <c r="B226" s="12">
        <v>12</v>
      </c>
      <c r="C226" s="12">
        <v>6</v>
      </c>
      <c r="D226" s="18" t="s">
        <v>316</v>
      </c>
      <c r="E226" s="18" t="s">
        <v>418</v>
      </c>
      <c r="F226" s="27" t="s">
        <v>359</v>
      </c>
    </row>
    <row r="227" spans="1:6" ht="36">
      <c r="A227" s="12">
        <v>2009</v>
      </c>
      <c r="B227" s="12">
        <v>5</v>
      </c>
      <c r="C227" s="12">
        <v>2</v>
      </c>
      <c r="D227" s="18" t="s">
        <v>316</v>
      </c>
      <c r="E227" s="18" t="s">
        <v>461</v>
      </c>
      <c r="F227" s="30" t="s">
        <v>498</v>
      </c>
    </row>
    <row r="228" spans="1:6" ht="36">
      <c r="A228" s="12">
        <v>2009</v>
      </c>
      <c r="B228" s="12">
        <v>2</v>
      </c>
      <c r="C228" s="12">
        <v>11</v>
      </c>
      <c r="D228" s="18" t="s">
        <v>316</v>
      </c>
      <c r="E228" s="18" t="s">
        <v>461</v>
      </c>
      <c r="F228" s="30" t="s">
        <v>473</v>
      </c>
    </row>
    <row r="229" spans="1:6" ht="36">
      <c r="A229" s="12">
        <v>2009</v>
      </c>
      <c r="B229" s="12">
        <v>2</v>
      </c>
      <c r="C229" s="12">
        <v>11</v>
      </c>
      <c r="D229" s="18" t="s">
        <v>316</v>
      </c>
      <c r="E229" s="18" t="s">
        <v>461</v>
      </c>
      <c r="F229" s="30" t="s">
        <v>475</v>
      </c>
    </row>
    <row r="230" spans="1:6" ht="24">
      <c r="A230" s="12">
        <v>2009</v>
      </c>
      <c r="B230" s="12">
        <v>1</v>
      </c>
      <c r="C230" s="12">
        <v>24</v>
      </c>
      <c r="D230" s="18" t="s">
        <v>316</v>
      </c>
      <c r="E230" s="18" t="s">
        <v>461</v>
      </c>
      <c r="F230" s="30" t="s">
        <v>495</v>
      </c>
    </row>
    <row r="231" spans="1:6" ht="36">
      <c r="A231" s="12">
        <v>2009</v>
      </c>
      <c r="B231" s="12">
        <v>1</v>
      </c>
      <c r="C231" s="12">
        <v>11</v>
      </c>
      <c r="D231" s="18" t="s">
        <v>316</v>
      </c>
      <c r="E231" s="18" t="s">
        <v>461</v>
      </c>
      <c r="F231" s="30" t="s">
        <v>500</v>
      </c>
    </row>
    <row r="232" spans="1:6" ht="24">
      <c r="A232" s="12">
        <v>2009</v>
      </c>
      <c r="B232" s="12">
        <v>1</v>
      </c>
      <c r="C232" s="12">
        <v>11</v>
      </c>
      <c r="D232" s="18" t="s">
        <v>316</v>
      </c>
      <c r="E232" s="18" t="s">
        <v>461</v>
      </c>
      <c r="F232" s="30" t="s">
        <v>501</v>
      </c>
    </row>
    <row r="233" spans="1:6" ht="48">
      <c r="A233" s="12">
        <v>2009</v>
      </c>
      <c r="B233" s="12">
        <v>1</v>
      </c>
      <c r="C233" s="12">
        <v>4</v>
      </c>
      <c r="D233" s="18" t="s">
        <v>316</v>
      </c>
      <c r="E233" s="18" t="s">
        <v>461</v>
      </c>
      <c r="F233" s="30" t="s">
        <v>491</v>
      </c>
    </row>
    <row r="234" spans="1:6" ht="48">
      <c r="A234" s="12">
        <v>2008</v>
      </c>
      <c r="B234" s="12">
        <v>12</v>
      </c>
      <c r="C234" s="12">
        <v>31</v>
      </c>
      <c r="D234" s="18" t="s">
        <v>316</v>
      </c>
      <c r="E234" s="18" t="s">
        <v>461</v>
      </c>
      <c r="F234" s="30" t="s">
        <v>499</v>
      </c>
    </row>
    <row r="235" spans="1:6" ht="24">
      <c r="A235" s="12">
        <v>2008</v>
      </c>
      <c r="B235" s="12">
        <v>12</v>
      </c>
      <c r="C235" s="12">
        <v>7</v>
      </c>
      <c r="D235" s="18" t="s">
        <v>320</v>
      </c>
      <c r="E235" s="18" t="s">
        <v>318</v>
      </c>
      <c r="F235" s="19" t="s">
        <v>2445</v>
      </c>
    </row>
    <row r="236" spans="1:6" ht="48">
      <c r="A236" s="12">
        <v>2008</v>
      </c>
      <c r="B236" s="12">
        <v>11</v>
      </c>
      <c r="C236" s="12">
        <v>3</v>
      </c>
      <c r="D236" s="18" t="s">
        <v>316</v>
      </c>
      <c r="E236" s="18" t="s">
        <v>461</v>
      </c>
      <c r="F236" s="30" t="s">
        <v>489</v>
      </c>
    </row>
    <row r="237" spans="1:6" ht="36">
      <c r="A237" s="12">
        <v>2008</v>
      </c>
      <c r="B237" s="12">
        <v>11</v>
      </c>
      <c r="C237" s="12">
        <v>2</v>
      </c>
      <c r="D237" s="18" t="s">
        <v>316</v>
      </c>
      <c r="E237" s="18" t="s">
        <v>461</v>
      </c>
      <c r="F237" s="30" t="s">
        <v>474</v>
      </c>
    </row>
    <row r="238" spans="1:6" ht="36">
      <c r="A238" s="12">
        <v>2008</v>
      </c>
      <c r="B238" s="12">
        <v>11</v>
      </c>
      <c r="C238" s="12">
        <v>1</v>
      </c>
      <c r="D238" s="18" t="s">
        <v>316</v>
      </c>
      <c r="E238" s="18" t="s">
        <v>461</v>
      </c>
      <c r="F238" s="30" t="s">
        <v>497</v>
      </c>
    </row>
    <row r="239" spans="1:6" ht="36">
      <c r="A239" s="12">
        <v>2008</v>
      </c>
      <c r="B239" s="12">
        <v>10</v>
      </c>
      <c r="C239" s="12">
        <v>19</v>
      </c>
      <c r="D239" s="18" t="s">
        <v>316</v>
      </c>
      <c r="E239" s="18" t="s">
        <v>461</v>
      </c>
      <c r="F239" s="30" t="s">
        <v>494</v>
      </c>
    </row>
    <row r="240" spans="1:6" ht="36">
      <c r="A240" s="12">
        <v>2008</v>
      </c>
      <c r="B240" s="12">
        <v>10</v>
      </c>
      <c r="C240" s="12">
        <v>19</v>
      </c>
      <c r="D240" s="18" t="s">
        <v>316</v>
      </c>
      <c r="E240" s="18" t="s">
        <v>461</v>
      </c>
      <c r="F240" s="30" t="s">
        <v>496</v>
      </c>
    </row>
    <row r="241" spans="1:6" ht="36">
      <c r="A241" s="12">
        <v>2008</v>
      </c>
      <c r="B241" s="12">
        <v>10</v>
      </c>
      <c r="C241" s="12">
        <v>18</v>
      </c>
      <c r="D241" s="18" t="s">
        <v>316</v>
      </c>
      <c r="E241" s="18" t="s">
        <v>461</v>
      </c>
      <c r="F241" s="30" t="s">
        <v>477</v>
      </c>
    </row>
    <row r="242" spans="1:6" ht="48">
      <c r="A242" s="12">
        <v>2008</v>
      </c>
      <c r="B242" s="12">
        <v>10</v>
      </c>
      <c r="C242" s="12">
        <v>13</v>
      </c>
      <c r="D242" s="18" t="s">
        <v>316</v>
      </c>
      <c r="E242" s="18" t="s">
        <v>461</v>
      </c>
      <c r="F242" s="30" t="s">
        <v>479</v>
      </c>
    </row>
    <row r="243" spans="1:6" ht="36">
      <c r="A243" s="12">
        <v>2008</v>
      </c>
      <c r="B243" s="12">
        <v>10</v>
      </c>
      <c r="C243" s="12">
        <v>4</v>
      </c>
      <c r="D243" s="18" t="s">
        <v>316</v>
      </c>
      <c r="E243" s="18" t="s">
        <v>461</v>
      </c>
      <c r="F243" s="30" t="s">
        <v>484</v>
      </c>
    </row>
    <row r="244" spans="1:6" ht="36">
      <c r="A244" s="12">
        <v>2008</v>
      </c>
      <c r="B244" s="12">
        <v>9</v>
      </c>
      <c r="C244" s="12">
        <v>27</v>
      </c>
      <c r="D244" s="18" t="s">
        <v>316</v>
      </c>
      <c r="E244" s="18" t="s">
        <v>461</v>
      </c>
      <c r="F244" s="30" t="s">
        <v>476</v>
      </c>
    </row>
    <row r="245" spans="1:6" ht="36">
      <c r="A245" s="12">
        <v>2008</v>
      </c>
      <c r="B245" s="12">
        <v>5</v>
      </c>
      <c r="C245" s="12">
        <v>4</v>
      </c>
      <c r="D245" s="18" t="s">
        <v>316</v>
      </c>
      <c r="E245" s="18" t="s">
        <v>461</v>
      </c>
      <c r="F245" s="30" t="s">
        <v>482</v>
      </c>
    </row>
    <row r="246" spans="1:6" ht="36">
      <c r="A246" s="12">
        <v>2008</v>
      </c>
      <c r="B246" s="12">
        <v>5</v>
      </c>
      <c r="C246" s="12">
        <v>3</v>
      </c>
      <c r="D246" s="18" t="s">
        <v>316</v>
      </c>
      <c r="E246" s="18" t="s">
        <v>461</v>
      </c>
      <c r="F246" s="30" t="s">
        <v>481</v>
      </c>
    </row>
    <row r="247" spans="1:6" ht="36">
      <c r="A247" s="12">
        <v>2008</v>
      </c>
      <c r="B247" s="12">
        <v>2</v>
      </c>
      <c r="C247" s="12">
        <v>16</v>
      </c>
      <c r="D247" s="18" t="s">
        <v>316</v>
      </c>
      <c r="E247" s="18" t="s">
        <v>461</v>
      </c>
      <c r="F247" s="30" t="s">
        <v>483</v>
      </c>
    </row>
    <row r="248" spans="1:6" ht="24">
      <c r="A248" s="12">
        <v>2007</v>
      </c>
      <c r="B248" s="12">
        <v>11</v>
      </c>
      <c r="C248" s="12">
        <v>11</v>
      </c>
      <c r="D248" s="18" t="s">
        <v>316</v>
      </c>
      <c r="E248" s="18" t="s">
        <v>461</v>
      </c>
      <c r="F248" s="30" t="s">
        <v>490</v>
      </c>
    </row>
    <row r="249" spans="1:6" ht="36">
      <c r="A249" s="12">
        <v>2007</v>
      </c>
      <c r="B249" s="12">
        <v>10</v>
      </c>
      <c r="C249" s="12">
        <v>8</v>
      </c>
      <c r="D249" s="18" t="s">
        <v>316</v>
      </c>
      <c r="E249" s="18" t="s">
        <v>461</v>
      </c>
      <c r="F249" s="30" t="s">
        <v>486</v>
      </c>
    </row>
    <row r="250" spans="1:6" ht="36">
      <c r="A250" s="12">
        <v>2007</v>
      </c>
      <c r="B250" s="12">
        <v>10</v>
      </c>
      <c r="C250" s="12">
        <v>7</v>
      </c>
      <c r="D250" s="18" t="s">
        <v>316</v>
      </c>
      <c r="E250" s="18" t="s">
        <v>461</v>
      </c>
      <c r="F250" s="30" t="s">
        <v>487</v>
      </c>
    </row>
    <row r="251" spans="1:6" ht="36">
      <c r="A251" s="12">
        <v>2007</v>
      </c>
      <c r="B251" s="12">
        <v>10</v>
      </c>
      <c r="C251" s="12">
        <v>1</v>
      </c>
      <c r="D251" s="18" t="s">
        <v>316</v>
      </c>
      <c r="E251" s="18" t="s">
        <v>461</v>
      </c>
      <c r="F251" s="30" t="s">
        <v>485</v>
      </c>
    </row>
    <row r="252" spans="1:6" ht="24">
      <c r="A252" s="12">
        <v>2007</v>
      </c>
      <c r="B252" s="12">
        <v>9</v>
      </c>
      <c r="C252" s="12">
        <v>29</v>
      </c>
      <c r="D252" s="18" t="s">
        <v>316</v>
      </c>
      <c r="E252" s="18" t="s">
        <v>461</v>
      </c>
      <c r="F252" s="30" t="s">
        <v>478</v>
      </c>
    </row>
    <row r="253" spans="1:6" ht="36">
      <c r="A253" s="12">
        <v>2007</v>
      </c>
      <c r="B253" s="12">
        <v>9</v>
      </c>
      <c r="C253" s="12">
        <v>9</v>
      </c>
      <c r="D253" s="18" t="s">
        <v>316</v>
      </c>
      <c r="E253" s="18" t="s">
        <v>461</v>
      </c>
      <c r="F253" s="30" t="s">
        <v>493</v>
      </c>
    </row>
    <row r="254" spans="1:6" ht="36">
      <c r="A254" s="12">
        <v>2007</v>
      </c>
      <c r="B254" s="12">
        <v>9</v>
      </c>
      <c r="C254" s="12">
        <v>1</v>
      </c>
      <c r="D254" s="18" t="s">
        <v>316</v>
      </c>
      <c r="E254" s="18" t="s">
        <v>461</v>
      </c>
      <c r="F254" s="30" t="s">
        <v>488</v>
      </c>
    </row>
    <row r="255" spans="1:6" ht="24">
      <c r="A255" s="12">
        <v>2007</v>
      </c>
      <c r="B255" s="12">
        <v>8</v>
      </c>
      <c r="C255" s="12">
        <v>11</v>
      </c>
      <c r="D255" s="18" t="s">
        <v>316</v>
      </c>
      <c r="E255" s="18" t="s">
        <v>461</v>
      </c>
      <c r="F255" s="30" t="s">
        <v>480</v>
      </c>
    </row>
    <row r="256" spans="1:6" ht="24">
      <c r="A256" s="12">
        <v>2007</v>
      </c>
      <c r="B256" s="12">
        <v>6</v>
      </c>
      <c r="C256" s="12">
        <v>9</v>
      </c>
      <c r="D256" s="18" t="s">
        <v>316</v>
      </c>
      <c r="E256" s="18" t="s">
        <v>461</v>
      </c>
      <c r="F256" s="30" t="s">
        <v>492</v>
      </c>
    </row>
    <row r="257" spans="1:6" ht="36">
      <c r="A257" s="12">
        <v>2007</v>
      </c>
      <c r="B257" s="12">
        <v>4</v>
      </c>
      <c r="C257" s="12">
        <v>30</v>
      </c>
      <c r="D257" s="18" t="s">
        <v>316</v>
      </c>
      <c r="E257" s="18" t="s">
        <v>461</v>
      </c>
      <c r="F257" s="30" t="s">
        <v>503</v>
      </c>
    </row>
    <row r="258" spans="1:6" ht="36">
      <c r="A258" s="12">
        <v>2007</v>
      </c>
      <c r="B258" s="12">
        <v>3</v>
      </c>
      <c r="C258" s="12">
        <v>31</v>
      </c>
      <c r="D258" s="18" t="s">
        <v>316</v>
      </c>
      <c r="E258" s="18" t="s">
        <v>461</v>
      </c>
      <c r="F258" s="30" t="s">
        <v>502</v>
      </c>
    </row>
    <row r="259" spans="1:6">
      <c r="F259" s="21"/>
    </row>
  </sheetData>
  <autoFilter ref="A4:F258" xr:uid="{00000000-0009-0000-0000-000007000000}"/>
  <sortState xmlns:xlrd2="http://schemas.microsoft.com/office/spreadsheetml/2017/richdata2" ref="A3:F219">
    <sortCondition descending="1" ref="A3:A219"/>
    <sortCondition descending="1" ref="B3:B219"/>
  </sortState>
  <mergeCells count="2">
    <mergeCell ref="A1:F1"/>
    <mergeCell ref="A2:F2"/>
  </mergeCells>
  <phoneticPr fontId="3"/>
  <hyperlinks>
    <hyperlink ref="F225" r:id="rId1" display="http://www.city.hachioji.tokyo.jp/kanko/hachijuhachi/midori/000238.html" xr:uid="{00000000-0004-0000-0700-000000000000}"/>
    <hyperlink ref="F152" r:id="rId2" display="http://www.city.hachioji.tokyo.jp/kanko/hachijuhachi/midori/000242.html" xr:uid="{00000000-0004-0000-0700-000001000000}"/>
    <hyperlink ref="F204" r:id="rId3" display="http://www.city.hachioji.tokyo.jp/kanko/hachijuhachi/midori/000244.html" xr:uid="{00000000-0004-0000-0700-000002000000}"/>
    <hyperlink ref="F134" r:id="rId4" display="http://www.city.hachioji.tokyo.jp/kanko/hachijuhachi/midori/000245.html" xr:uid="{00000000-0004-0000-0700-000003000000}"/>
    <hyperlink ref="F160" r:id="rId5" display="http://www.city.hachioji.tokyo.jp/kanko/hachijuhachi/midori/000251.html" xr:uid="{00000000-0004-0000-0700-000004000000}"/>
    <hyperlink ref="F135" r:id="rId6" display="http://www.city.hachioji.tokyo.jp/kanko/hachijuhachi/midori/000261.html" xr:uid="{00000000-0004-0000-0700-000005000000}"/>
    <hyperlink ref="F216" r:id="rId7" display="http://www.city.hachioji.tokyo.jp/kanko/hachijuhachi/midori/000263.html" xr:uid="{00000000-0004-0000-0700-000006000000}"/>
    <hyperlink ref="F217" r:id="rId8" display="http://www.city.hachioji.tokyo.jp/kanko/hachijuhachi/midori/000264.html" xr:uid="{00000000-0004-0000-0700-000007000000}"/>
    <hyperlink ref="F146" r:id="rId9" display="http://www.city.hachioji.tokyo.jp/kanko/hachijuhachi/midori/000265.html" xr:uid="{00000000-0004-0000-0700-000008000000}"/>
    <hyperlink ref="F136" r:id="rId10" display="http://www.city.hachioji.tokyo.jp/kanko/hachijuhachi/midori/000267.html" xr:uid="{00000000-0004-0000-0700-000009000000}"/>
    <hyperlink ref="F166" r:id="rId11" display="http://www.city.hachioji.tokyo.jp/kanko/hachijuhachi/midori/000268.html" xr:uid="{00000000-0004-0000-0700-00000A000000}"/>
    <hyperlink ref="F199" r:id="rId12" display="http://www.city.hachioji.tokyo.jp/kanko/hachijuhachi/midori/000273.html" xr:uid="{00000000-0004-0000-0700-00000B000000}"/>
    <hyperlink ref="F182" r:id="rId13" display="http://www.city.hachioji.tokyo.jp/kanko/hachijuhachi/midori/000274.html" xr:uid="{00000000-0004-0000-0700-00000C000000}"/>
    <hyperlink ref="F153" r:id="rId14" display="http://www.city.hachioji.tokyo.jp/kanko/hachijuhachi/midori/000276.html" xr:uid="{00000000-0004-0000-0700-00000D000000}"/>
    <hyperlink ref="F133" r:id="rId15" display="http://www.city.hachioji.tokyo.jp/kanko/hachijuhachi/midori/000277.html" xr:uid="{00000000-0004-0000-0700-00000E000000}"/>
    <hyperlink ref="F137" r:id="rId16" display="http://www.city.hachioji.tokyo.jp/kanko/hachijuhachi/mizube/000240.html" xr:uid="{00000000-0004-0000-0700-00000F000000}"/>
    <hyperlink ref="F154" r:id="rId17" display="http://www.city.hachioji.tokyo.jp/kanko/hachijuhachi/mizube/000278.html" xr:uid="{00000000-0004-0000-0700-000010000000}"/>
    <hyperlink ref="F142" r:id="rId18" display="http://www.city.hachioji.tokyo.jp/kanko/hachijuhachi/mizube/000282.html" xr:uid="{00000000-0004-0000-0700-000011000000}"/>
    <hyperlink ref="F226" r:id="rId19" display="http://www.city.hachioji.tokyo.jp/kanko/hachijuhachi/mizube/000283.html" xr:uid="{00000000-0004-0000-0700-000012000000}"/>
    <hyperlink ref="F173" r:id="rId20" display="http://www.city.hachioji.tokyo.jp/kanko/hachijuhachi/mizube/000285.html" xr:uid="{00000000-0004-0000-0700-000013000000}"/>
    <hyperlink ref="F212" r:id="rId21" display="http://www.city.hachioji.tokyo.jp/kanko/hachijuhachi/mizube/000286.html" xr:uid="{00000000-0004-0000-0700-000014000000}"/>
    <hyperlink ref="F167" r:id="rId22" display="http://www.city.hachioji.tokyo.jp/kanko/hachijuhachi/mizube/000287.html" xr:uid="{00000000-0004-0000-0700-000015000000}"/>
    <hyperlink ref="F221" r:id="rId23" display="http://www.city.hachioji.tokyo.jp/kanko/hachijuhachi/mizube/000291.html" xr:uid="{00000000-0004-0000-0700-000016000000}"/>
    <hyperlink ref="F128" r:id="rId24" display="http://www.city.hachioji.tokyo.jp/kanko/hachijuhachi/rekishibunka/000292.html" xr:uid="{00000000-0004-0000-0700-000017000000}"/>
    <hyperlink ref="F138" r:id="rId25" display="http://www.city.hachioji.tokyo.jp/kanko/hachijuhachi/rekishibunka/000293.html" xr:uid="{00000000-0004-0000-0700-000018000000}"/>
    <hyperlink ref="F139" r:id="rId26" display="http://www.city.hachioji.tokyo.jp/kanko/hachijuhachi/rekishibunka/000297.html" xr:uid="{00000000-0004-0000-0700-000019000000}"/>
    <hyperlink ref="F183" r:id="rId27" display="http://www.city.hachioji.tokyo.jp/kanko/hachijuhachi/rekishibunka/000298.html" xr:uid="{00000000-0004-0000-0700-00001A000000}"/>
    <hyperlink ref="F213" r:id="rId28" display="http://www.city.hachioji.tokyo.jp/kanko/hachijuhachi/rekishibunka/000299.html" xr:uid="{00000000-0004-0000-0700-00001B000000}"/>
    <hyperlink ref="F192" r:id="rId29" display="http://www.city.hachioji.tokyo.jp/kanko/hachijuhachi/rekishibunka/000300.html" xr:uid="{00000000-0004-0000-0700-00001C000000}"/>
    <hyperlink ref="F223" r:id="rId30" display="http://www.city.hachioji.tokyo.jp/kanko/hachijuhachi/rekishibunka/000301.html" xr:uid="{00000000-0004-0000-0700-00001D000000}"/>
    <hyperlink ref="F118" r:id="rId31" display="http://www.city.hachioji.tokyo.jp/kanko/hachijuhachi/rekishibunka/000302.html" xr:uid="{00000000-0004-0000-0700-00001E000000}"/>
    <hyperlink ref="F218" r:id="rId32" display="http://www.city.hachioji.tokyo.jp/kanko/hachijuhachi/rekishibunka/000307.html" xr:uid="{00000000-0004-0000-0700-00001F000000}"/>
    <hyperlink ref="F117" r:id="rId33" display="http://www.city.hachioji.tokyo.jp/kanko/hachijuhachi/rekishibunka/000308.html" xr:uid="{00000000-0004-0000-0700-000020000000}"/>
    <hyperlink ref="F143" r:id="rId34" display="http://www.city.hachioji.tokyo.jp/kanko/hachijuhachi/rekishibunka/000311.html" xr:uid="{00000000-0004-0000-0700-000021000000}"/>
    <hyperlink ref="F193" r:id="rId35" display="http://www.city.hachioji.tokyo.jp/kanko/hachijuhachi/matsuri/000312.html" xr:uid="{00000000-0004-0000-0700-000022000000}"/>
    <hyperlink ref="F126" r:id="rId36" display="http://www.city.hachioji.tokyo.jp/kanko/hachijuhachi/matsuri/000315.html" xr:uid="{00000000-0004-0000-0700-000023000000}"/>
    <hyperlink ref="F79" r:id="rId37" display="http://www.city.hachioji.tokyo.jp/kanko/hachijuhachi/matsuri/000316.html" xr:uid="{00000000-0004-0000-0700-000024000000}"/>
    <hyperlink ref="F194" r:id="rId38" display="http://www.city.hachioji.tokyo.jp/kanko/hachijuhachi/kenchikubutsu/000325.html" xr:uid="{00000000-0004-0000-0700-000025000000}"/>
    <hyperlink ref="F214" r:id="rId39" display="http://www.city.hachioji.tokyo.jp/kanko/hachijuhachi/kenchikubutsu/000326.html" xr:uid="{00000000-0004-0000-0700-000026000000}"/>
    <hyperlink ref="F210" r:id="rId40" display="http://www.city.hachioji.tokyo.jp/kanko/hachijuhachi/kenchikubutsu/000328.html" xr:uid="{00000000-0004-0000-0700-000027000000}"/>
    <hyperlink ref="F140" r:id="rId41" display="http://www.city.hachioji.tokyo.jp/kanko/hachijuhachi/kenchikubutsu/000329.html" xr:uid="{00000000-0004-0000-0700-000028000000}"/>
    <hyperlink ref="F195" r:id="rId42" display="http://www.city.hachioji.tokyo.jp/kanko/hachijuhachi/kenchikubutsu/000332.html" xr:uid="{00000000-0004-0000-0700-000029000000}"/>
    <hyperlink ref="F219" r:id="rId43" display="http://www.city.hachioji.tokyo.jp/kanko/hachijuhachi/kenchikubutsu/000333.html" xr:uid="{00000000-0004-0000-0700-00002A000000}"/>
    <hyperlink ref="F129" r:id="rId44" display="http://www.city.hachioji.tokyo.jp/kanko/hachijuhachi/kenchikubutsu/000334.html" xr:uid="{00000000-0004-0000-0700-00002B000000}"/>
    <hyperlink ref="F205" r:id="rId45" display="http://www.city.hachioji.tokyo.jp/kanko/hachijuhachi/kenchikubutsu/000335.html" xr:uid="{00000000-0004-0000-0700-00002C000000}"/>
    <hyperlink ref="F150" r:id="rId46" display="http://www.city.hachioji.tokyo.jp/kanko/hachijuhachi/kenchikubutsu/000336.html" xr:uid="{00000000-0004-0000-0700-00002D000000}"/>
    <hyperlink ref="F200" r:id="rId47" display="http://www.city.hachioji.tokyo.jp/kanko/hachijuhachi/kenchikubutsu/000337.html" xr:uid="{00000000-0004-0000-0700-00002E000000}"/>
    <hyperlink ref="F215" r:id="rId48" display="http://www.city.hachioji.tokyo.jp/kanko/hachijuhachi/kenchikubutsu/000338.html" xr:uid="{00000000-0004-0000-0700-00002F000000}"/>
    <hyperlink ref="F130" r:id="rId49" display="http://www.city.hachioji.tokyo.jp/kanko/hachijuhachi/kenchikubutsu/000339.html" xr:uid="{00000000-0004-0000-0700-000030000000}"/>
    <hyperlink ref="F119" r:id="rId50" display="http://www.city.hachioji.tokyo.jp/kanko/hachijuhachi/kenchikubutsu/000340.html" xr:uid="{00000000-0004-0000-0700-000031000000}"/>
    <hyperlink ref="F222" r:id="rId51" display="http://www.city.hachioji.tokyo.jp/kanko/hachijuhachi/michi/000342.html" xr:uid="{00000000-0004-0000-0700-000032000000}"/>
    <hyperlink ref="F196" r:id="rId52" display="http://www.city.hachioji.tokyo.jp/kanko/hachijuhachi/michi/000343.html" xr:uid="{00000000-0004-0000-0700-000033000000}"/>
    <hyperlink ref="F220" r:id="rId53" display="http://www.city.hachioji.tokyo.jp/kanko/hachijuhachi/michi/000344.html" xr:uid="{00000000-0004-0000-0700-000034000000}"/>
    <hyperlink ref="F131" r:id="rId54" display="http://www.city.hachioji.tokyo.jp/kanko/hachijuhachi/michi/000345.html" xr:uid="{00000000-0004-0000-0700-000035000000}"/>
    <hyperlink ref="F141" r:id="rId55" display="http://www.city.hachioji.tokyo.jp/kanko/hachijuhachi/michi/000346.html" xr:uid="{00000000-0004-0000-0700-000036000000}"/>
    <hyperlink ref="F206" r:id="rId56" display="http://www.city.hachioji.tokyo.jp/kanko/hachijuhachi/michi/000347.html" xr:uid="{00000000-0004-0000-0700-000037000000}"/>
    <hyperlink ref="F207" r:id="rId57" display="http://www.city.hachioji.tokyo.jp/kanko/hachijuhachi/michi/000349.html" xr:uid="{00000000-0004-0000-0700-000038000000}"/>
    <hyperlink ref="F132" r:id="rId58" display="http://www.city.hachioji.tokyo.jp/kanko/hachijuhachi/michi/000351.html" xr:uid="{00000000-0004-0000-0700-000039000000}"/>
    <hyperlink ref="A2" r:id="rId59" display="高原清光HP" xr:uid="{00000000-0004-0000-0700-00003A000000}"/>
    <hyperlink ref="A1" r:id="rId60" xr:uid="{00000000-0004-0000-0700-00003B000000}"/>
  </hyperlinks>
  <printOptions horizontalCentered="1"/>
  <pageMargins left="0.39370078740157483" right="0.39370078740157483" top="0.39370078740157483" bottom="0.39370078740157483" header="0.19685039370078741" footer="0.19685039370078741"/>
  <pageSetup paperSize="9" orientation="portrait" horizontalDpi="4294967293" verticalDpi="0" r:id="rId61"/>
  <headerFooter>
    <oddFooter xml:space="preserve">&amp;C&amp;P/&amp;N&amp;R&amp;9&amp;F_&amp;A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11"/>
  <sheetViews>
    <sheetView topLeftCell="A391" workbookViewId="0">
      <selection activeCell="A401" sqref="A401:XFD401"/>
    </sheetView>
  </sheetViews>
  <sheetFormatPr defaultRowHeight="12"/>
  <cols>
    <col min="1" max="1" width="5.5" style="8" bestFit="1" customWidth="1"/>
    <col min="2" max="2" width="4.125" style="8" bestFit="1" customWidth="1"/>
    <col min="3" max="3" width="3.25" style="8" bestFit="1" customWidth="1"/>
    <col min="4" max="4" width="7.125" style="8" customWidth="1"/>
    <col min="5" max="5" width="9.375" style="8" customWidth="1"/>
    <col min="6" max="6" width="53.375" style="8" customWidth="1"/>
    <col min="7" max="7" width="6.875" style="8" customWidth="1"/>
    <col min="8" max="16384" width="9" style="8"/>
  </cols>
  <sheetData>
    <row r="1" spans="1:6" customFormat="1" ht="13.5">
      <c r="A1" s="962" t="s">
        <v>517</v>
      </c>
      <c r="B1" s="963"/>
      <c r="C1" s="964"/>
      <c r="D1" s="964"/>
      <c r="E1" s="964"/>
      <c r="F1" s="964"/>
    </row>
    <row r="2" spans="1:6" customFormat="1" ht="14.25">
      <c r="A2" s="959" t="s">
        <v>1201</v>
      </c>
      <c r="B2" s="960"/>
      <c r="C2" s="964"/>
      <c r="D2" s="964"/>
      <c r="E2" s="964"/>
      <c r="F2" s="964"/>
    </row>
    <row r="3" spans="1:6" customFormat="1" ht="21" customHeight="1">
      <c r="A3" s="7" t="s">
        <v>1187</v>
      </c>
    </row>
    <row r="4" spans="1:6">
      <c r="A4" s="20" t="s">
        <v>271</v>
      </c>
      <c r="B4" s="20" t="s">
        <v>272</v>
      </c>
      <c r="C4" s="20" t="s">
        <v>297</v>
      </c>
      <c r="D4" s="20" t="s">
        <v>273</v>
      </c>
      <c r="E4" s="20" t="s">
        <v>274</v>
      </c>
      <c r="F4" s="20" t="s">
        <v>1116</v>
      </c>
    </row>
    <row r="5" spans="1:6" ht="36">
      <c r="A5" s="12">
        <v>2007</v>
      </c>
      <c r="B5" s="12">
        <v>3</v>
      </c>
      <c r="C5" s="12">
        <v>31</v>
      </c>
      <c r="D5" s="18" t="s">
        <v>316</v>
      </c>
      <c r="E5" s="18" t="s">
        <v>461</v>
      </c>
      <c r="F5" s="30" t="s">
        <v>502</v>
      </c>
    </row>
    <row r="6" spans="1:6" ht="36">
      <c r="A6" s="12">
        <v>2007</v>
      </c>
      <c r="B6" s="12">
        <v>4</v>
      </c>
      <c r="C6" s="12">
        <v>30</v>
      </c>
      <c r="D6" s="18" t="s">
        <v>316</v>
      </c>
      <c r="E6" s="18" t="s">
        <v>461</v>
      </c>
      <c r="F6" s="30" t="s">
        <v>503</v>
      </c>
    </row>
    <row r="7" spans="1:6" ht="24">
      <c r="A7" s="12">
        <v>2007</v>
      </c>
      <c r="B7" s="12">
        <v>6</v>
      </c>
      <c r="C7" s="12">
        <v>9</v>
      </c>
      <c r="D7" s="18" t="s">
        <v>316</v>
      </c>
      <c r="E7" s="18" t="s">
        <v>461</v>
      </c>
      <c r="F7" s="30" t="s">
        <v>492</v>
      </c>
    </row>
    <row r="8" spans="1:6" ht="24">
      <c r="A8" s="12">
        <v>2007</v>
      </c>
      <c r="B8" s="12">
        <v>8</v>
      </c>
      <c r="C8" s="12">
        <v>11</v>
      </c>
      <c r="D8" s="18" t="s">
        <v>316</v>
      </c>
      <c r="E8" s="18" t="s">
        <v>461</v>
      </c>
      <c r="F8" s="30" t="s">
        <v>480</v>
      </c>
    </row>
    <row r="9" spans="1:6" ht="36">
      <c r="A9" s="12">
        <v>2007</v>
      </c>
      <c r="B9" s="12">
        <v>9</v>
      </c>
      <c r="C9" s="12">
        <v>1</v>
      </c>
      <c r="D9" s="18" t="s">
        <v>316</v>
      </c>
      <c r="E9" s="18" t="s">
        <v>461</v>
      </c>
      <c r="F9" s="30" t="s">
        <v>488</v>
      </c>
    </row>
    <row r="10" spans="1:6" ht="36">
      <c r="A10" s="12">
        <v>2007</v>
      </c>
      <c r="B10" s="12">
        <v>9</v>
      </c>
      <c r="C10" s="12">
        <v>9</v>
      </c>
      <c r="D10" s="18" t="s">
        <v>316</v>
      </c>
      <c r="E10" s="18" t="s">
        <v>461</v>
      </c>
      <c r="F10" s="30" t="s">
        <v>493</v>
      </c>
    </row>
    <row r="11" spans="1:6" ht="24">
      <c r="A11" s="12">
        <v>2007</v>
      </c>
      <c r="B11" s="12">
        <v>9</v>
      </c>
      <c r="C11" s="12">
        <v>29</v>
      </c>
      <c r="D11" s="18" t="s">
        <v>316</v>
      </c>
      <c r="E11" s="18" t="s">
        <v>461</v>
      </c>
      <c r="F11" s="30" t="s">
        <v>478</v>
      </c>
    </row>
    <row r="12" spans="1:6" ht="36">
      <c r="A12" s="12">
        <v>2007</v>
      </c>
      <c r="B12" s="12">
        <v>10</v>
      </c>
      <c r="C12" s="12">
        <v>1</v>
      </c>
      <c r="D12" s="18" t="s">
        <v>316</v>
      </c>
      <c r="E12" s="18" t="s">
        <v>461</v>
      </c>
      <c r="F12" s="30" t="s">
        <v>485</v>
      </c>
    </row>
    <row r="13" spans="1:6" ht="36">
      <c r="A13" s="12">
        <v>2007</v>
      </c>
      <c r="B13" s="12">
        <v>10</v>
      </c>
      <c r="C13" s="12">
        <v>7</v>
      </c>
      <c r="D13" s="18" t="s">
        <v>316</v>
      </c>
      <c r="E13" s="18" t="s">
        <v>461</v>
      </c>
      <c r="F13" s="30" t="s">
        <v>487</v>
      </c>
    </row>
    <row r="14" spans="1:6" ht="36">
      <c r="A14" s="12">
        <v>2007</v>
      </c>
      <c r="B14" s="12">
        <v>10</v>
      </c>
      <c r="C14" s="12">
        <v>8</v>
      </c>
      <c r="D14" s="18" t="s">
        <v>316</v>
      </c>
      <c r="E14" s="18" t="s">
        <v>461</v>
      </c>
      <c r="F14" s="30" t="s">
        <v>486</v>
      </c>
    </row>
    <row r="15" spans="1:6" ht="24">
      <c r="A15" s="12">
        <v>2007</v>
      </c>
      <c r="B15" s="12">
        <v>11</v>
      </c>
      <c r="C15" s="12">
        <v>11</v>
      </c>
      <c r="D15" s="18" t="s">
        <v>316</v>
      </c>
      <c r="E15" s="18" t="s">
        <v>461</v>
      </c>
      <c r="F15" s="30" t="s">
        <v>490</v>
      </c>
    </row>
    <row r="16" spans="1:6" ht="36">
      <c r="A16" s="12">
        <v>2008</v>
      </c>
      <c r="B16" s="12">
        <v>2</v>
      </c>
      <c r="C16" s="12">
        <v>16</v>
      </c>
      <c r="D16" s="18" t="s">
        <v>316</v>
      </c>
      <c r="E16" s="18" t="s">
        <v>461</v>
      </c>
      <c r="F16" s="30" t="s">
        <v>483</v>
      </c>
    </row>
    <row r="17" spans="1:6" ht="36">
      <c r="A17" s="12">
        <v>2008</v>
      </c>
      <c r="B17" s="12">
        <v>5</v>
      </c>
      <c r="C17" s="12">
        <v>3</v>
      </c>
      <c r="D17" s="18" t="s">
        <v>316</v>
      </c>
      <c r="E17" s="18" t="s">
        <v>461</v>
      </c>
      <c r="F17" s="30" t="s">
        <v>481</v>
      </c>
    </row>
    <row r="18" spans="1:6" ht="36">
      <c r="A18" s="12">
        <v>2008</v>
      </c>
      <c r="B18" s="12">
        <v>5</v>
      </c>
      <c r="C18" s="12">
        <v>4</v>
      </c>
      <c r="D18" s="18" t="s">
        <v>316</v>
      </c>
      <c r="E18" s="18" t="s">
        <v>461</v>
      </c>
      <c r="F18" s="30" t="s">
        <v>482</v>
      </c>
    </row>
    <row r="19" spans="1:6" ht="36">
      <c r="A19" s="12">
        <v>2008</v>
      </c>
      <c r="B19" s="12">
        <v>9</v>
      </c>
      <c r="C19" s="12">
        <v>27</v>
      </c>
      <c r="D19" s="18" t="s">
        <v>316</v>
      </c>
      <c r="E19" s="18" t="s">
        <v>461</v>
      </c>
      <c r="F19" s="30" t="s">
        <v>476</v>
      </c>
    </row>
    <row r="20" spans="1:6" ht="36">
      <c r="A20" s="12">
        <v>2008</v>
      </c>
      <c r="B20" s="12">
        <v>10</v>
      </c>
      <c r="C20" s="12">
        <v>4</v>
      </c>
      <c r="D20" s="18" t="s">
        <v>316</v>
      </c>
      <c r="E20" s="18" t="s">
        <v>461</v>
      </c>
      <c r="F20" s="30" t="s">
        <v>484</v>
      </c>
    </row>
    <row r="21" spans="1:6" ht="48">
      <c r="A21" s="12">
        <v>2008</v>
      </c>
      <c r="B21" s="12">
        <v>10</v>
      </c>
      <c r="C21" s="12">
        <v>13</v>
      </c>
      <c r="D21" s="18" t="s">
        <v>316</v>
      </c>
      <c r="E21" s="18" t="s">
        <v>461</v>
      </c>
      <c r="F21" s="30" t="s">
        <v>479</v>
      </c>
    </row>
    <row r="22" spans="1:6" ht="36">
      <c r="A22" s="12">
        <v>2008</v>
      </c>
      <c r="B22" s="12">
        <v>10</v>
      </c>
      <c r="C22" s="12">
        <v>18</v>
      </c>
      <c r="D22" s="18" t="s">
        <v>316</v>
      </c>
      <c r="E22" s="18" t="s">
        <v>461</v>
      </c>
      <c r="F22" s="30" t="s">
        <v>477</v>
      </c>
    </row>
    <row r="23" spans="1:6" ht="36">
      <c r="A23" s="12">
        <v>2008</v>
      </c>
      <c r="B23" s="12">
        <v>10</v>
      </c>
      <c r="C23" s="12">
        <v>19</v>
      </c>
      <c r="D23" s="18" t="s">
        <v>316</v>
      </c>
      <c r="E23" s="18" t="s">
        <v>461</v>
      </c>
      <c r="F23" s="30" t="s">
        <v>494</v>
      </c>
    </row>
    <row r="24" spans="1:6" ht="36">
      <c r="A24" s="12">
        <v>2008</v>
      </c>
      <c r="B24" s="12">
        <v>10</v>
      </c>
      <c r="C24" s="12">
        <v>19</v>
      </c>
      <c r="D24" s="18" t="s">
        <v>316</v>
      </c>
      <c r="E24" s="18" t="s">
        <v>461</v>
      </c>
      <c r="F24" s="30" t="s">
        <v>496</v>
      </c>
    </row>
    <row r="25" spans="1:6" ht="36">
      <c r="A25" s="12">
        <v>2008</v>
      </c>
      <c r="B25" s="12">
        <v>11</v>
      </c>
      <c r="C25" s="12">
        <v>1</v>
      </c>
      <c r="D25" s="18" t="s">
        <v>316</v>
      </c>
      <c r="E25" s="18" t="s">
        <v>461</v>
      </c>
      <c r="F25" s="30" t="s">
        <v>497</v>
      </c>
    </row>
    <row r="26" spans="1:6" ht="36">
      <c r="A26" s="12">
        <v>2008</v>
      </c>
      <c r="B26" s="12">
        <v>11</v>
      </c>
      <c r="C26" s="12">
        <v>2</v>
      </c>
      <c r="D26" s="18" t="s">
        <v>316</v>
      </c>
      <c r="E26" s="18" t="s">
        <v>461</v>
      </c>
      <c r="F26" s="30" t="s">
        <v>474</v>
      </c>
    </row>
    <row r="27" spans="1:6" ht="36">
      <c r="A27" s="12">
        <v>2008</v>
      </c>
      <c r="B27" s="12">
        <v>11</v>
      </c>
      <c r="C27" s="12">
        <v>3</v>
      </c>
      <c r="D27" s="18" t="s">
        <v>316</v>
      </c>
      <c r="E27" s="18" t="s">
        <v>461</v>
      </c>
      <c r="F27" s="30" t="s">
        <v>489</v>
      </c>
    </row>
    <row r="28" spans="1:6" ht="24">
      <c r="A28" s="12">
        <v>2008</v>
      </c>
      <c r="B28" s="12">
        <v>12</v>
      </c>
      <c r="C28" s="12">
        <v>7</v>
      </c>
      <c r="D28" s="18" t="s">
        <v>320</v>
      </c>
      <c r="E28" s="18" t="s">
        <v>1117</v>
      </c>
      <c r="F28" s="19" t="s">
        <v>2445</v>
      </c>
    </row>
    <row r="29" spans="1:6" ht="48">
      <c r="A29" s="12">
        <v>2008</v>
      </c>
      <c r="B29" s="12">
        <v>12</v>
      </c>
      <c r="C29" s="12">
        <v>31</v>
      </c>
      <c r="D29" s="18" t="s">
        <v>316</v>
      </c>
      <c r="E29" s="18" t="s">
        <v>461</v>
      </c>
      <c r="F29" s="30" t="s">
        <v>499</v>
      </c>
    </row>
    <row r="30" spans="1:6" ht="36">
      <c r="A30" s="12">
        <v>2009</v>
      </c>
      <c r="B30" s="12">
        <v>1</v>
      </c>
      <c r="C30" s="12">
        <v>4</v>
      </c>
      <c r="D30" s="18" t="s">
        <v>316</v>
      </c>
      <c r="E30" s="18" t="s">
        <v>461</v>
      </c>
      <c r="F30" s="30" t="s">
        <v>491</v>
      </c>
    </row>
    <row r="31" spans="1:6" ht="36">
      <c r="A31" s="12">
        <v>2009</v>
      </c>
      <c r="B31" s="12">
        <v>1</v>
      </c>
      <c r="C31" s="12">
        <v>11</v>
      </c>
      <c r="D31" s="18" t="s">
        <v>316</v>
      </c>
      <c r="E31" s="18" t="s">
        <v>461</v>
      </c>
      <c r="F31" s="30" t="s">
        <v>500</v>
      </c>
    </row>
    <row r="32" spans="1:6" ht="24">
      <c r="A32" s="12">
        <v>2009</v>
      </c>
      <c r="B32" s="12">
        <v>1</v>
      </c>
      <c r="C32" s="12">
        <v>11</v>
      </c>
      <c r="D32" s="18" t="s">
        <v>316</v>
      </c>
      <c r="E32" s="18" t="s">
        <v>461</v>
      </c>
      <c r="F32" s="30" t="s">
        <v>501</v>
      </c>
    </row>
    <row r="33" spans="1:6" ht="24">
      <c r="A33" s="12">
        <v>2009</v>
      </c>
      <c r="B33" s="12">
        <v>1</v>
      </c>
      <c r="C33" s="12">
        <v>24</v>
      </c>
      <c r="D33" s="18" t="s">
        <v>316</v>
      </c>
      <c r="E33" s="18" t="s">
        <v>461</v>
      </c>
      <c r="F33" s="30" t="s">
        <v>495</v>
      </c>
    </row>
    <row r="34" spans="1:6" ht="36">
      <c r="A34" s="12">
        <v>2009</v>
      </c>
      <c r="B34" s="12">
        <v>2</v>
      </c>
      <c r="C34" s="12">
        <v>11</v>
      </c>
      <c r="D34" s="18" t="s">
        <v>316</v>
      </c>
      <c r="E34" s="18" t="s">
        <v>461</v>
      </c>
      <c r="F34" s="30" t="s">
        <v>473</v>
      </c>
    </row>
    <row r="35" spans="1:6" ht="36">
      <c r="A35" s="12">
        <v>2009</v>
      </c>
      <c r="B35" s="12">
        <v>2</v>
      </c>
      <c r="C35" s="12">
        <v>11</v>
      </c>
      <c r="D35" s="18" t="s">
        <v>316</v>
      </c>
      <c r="E35" s="18" t="s">
        <v>461</v>
      </c>
      <c r="F35" s="30" t="s">
        <v>475</v>
      </c>
    </row>
    <row r="36" spans="1:6" ht="24">
      <c r="A36" s="12">
        <v>2009</v>
      </c>
      <c r="B36" s="12">
        <v>5</v>
      </c>
      <c r="C36" s="12">
        <v>2</v>
      </c>
      <c r="D36" s="18" t="s">
        <v>316</v>
      </c>
      <c r="E36" s="18" t="s">
        <v>461</v>
      </c>
      <c r="F36" s="30" t="s">
        <v>498</v>
      </c>
    </row>
    <row r="37" spans="1:6" ht="13.5">
      <c r="A37" s="12">
        <v>2009</v>
      </c>
      <c r="B37" s="12">
        <v>12</v>
      </c>
      <c r="C37" s="12">
        <v>6</v>
      </c>
      <c r="D37" s="18" t="s">
        <v>316</v>
      </c>
      <c r="E37" s="18" t="s">
        <v>418</v>
      </c>
      <c r="F37" s="26" t="s">
        <v>1118</v>
      </c>
    </row>
    <row r="38" spans="1:6" ht="13.5">
      <c r="A38" s="12">
        <v>2009</v>
      </c>
      <c r="B38" s="12">
        <v>12</v>
      </c>
      <c r="C38" s="12">
        <v>6</v>
      </c>
      <c r="D38" s="18" t="s">
        <v>316</v>
      </c>
      <c r="E38" s="18" t="s">
        <v>418</v>
      </c>
      <c r="F38" s="27" t="s">
        <v>359</v>
      </c>
    </row>
    <row r="39" spans="1:6" ht="24">
      <c r="A39" s="12">
        <v>2009</v>
      </c>
      <c r="B39" s="12">
        <v>12</v>
      </c>
      <c r="C39" s="12">
        <v>13</v>
      </c>
      <c r="D39" s="18" t="s">
        <v>320</v>
      </c>
      <c r="E39" s="18" t="s">
        <v>1117</v>
      </c>
      <c r="F39" s="19" t="s">
        <v>2444</v>
      </c>
    </row>
    <row r="40" spans="1:6" ht="13.5">
      <c r="A40" s="12">
        <v>2010</v>
      </c>
      <c r="B40" s="12">
        <v>7</v>
      </c>
      <c r="C40" s="12">
        <v>13</v>
      </c>
      <c r="D40" s="18" t="s">
        <v>316</v>
      </c>
      <c r="E40" s="18" t="s">
        <v>418</v>
      </c>
      <c r="F40" s="27" t="s">
        <v>360</v>
      </c>
    </row>
    <row r="41" spans="1:6" ht="13.5">
      <c r="A41" s="12">
        <v>2010</v>
      </c>
      <c r="B41" s="12">
        <v>7</v>
      </c>
      <c r="C41" s="12">
        <v>20</v>
      </c>
      <c r="D41" s="18" t="s">
        <v>316</v>
      </c>
      <c r="E41" s="18" t="s">
        <v>418</v>
      </c>
      <c r="F41" s="27" t="s">
        <v>361</v>
      </c>
    </row>
    <row r="42" spans="1:6" ht="13.5">
      <c r="A42" s="12">
        <v>2010</v>
      </c>
      <c r="B42" s="12">
        <v>7</v>
      </c>
      <c r="C42" s="12">
        <v>20</v>
      </c>
      <c r="D42" s="18" t="s">
        <v>316</v>
      </c>
      <c r="E42" s="18" t="s">
        <v>418</v>
      </c>
      <c r="F42" s="27" t="s">
        <v>362</v>
      </c>
    </row>
    <row r="43" spans="1:6" ht="13.5">
      <c r="A43" s="12">
        <v>2010</v>
      </c>
      <c r="B43" s="12">
        <v>8</v>
      </c>
      <c r="C43" s="12">
        <v>26</v>
      </c>
      <c r="D43" s="18" t="s">
        <v>316</v>
      </c>
      <c r="E43" s="18" t="s">
        <v>418</v>
      </c>
      <c r="F43" s="26" t="s">
        <v>1119</v>
      </c>
    </row>
    <row r="44" spans="1:6" ht="13.5">
      <c r="A44" s="12">
        <v>2010</v>
      </c>
      <c r="B44" s="12">
        <v>8</v>
      </c>
      <c r="C44" s="12">
        <v>26</v>
      </c>
      <c r="D44" s="18" t="s">
        <v>316</v>
      </c>
      <c r="E44" s="18" t="s">
        <v>418</v>
      </c>
      <c r="F44" s="26" t="s">
        <v>1120</v>
      </c>
    </row>
    <row r="45" spans="1:6" ht="13.5">
      <c r="A45" s="12">
        <v>2010</v>
      </c>
      <c r="B45" s="12">
        <v>8</v>
      </c>
      <c r="C45" s="12">
        <v>26</v>
      </c>
      <c r="D45" s="18" t="s">
        <v>316</v>
      </c>
      <c r="E45" s="18" t="s">
        <v>418</v>
      </c>
      <c r="F45" s="27" t="s">
        <v>365</v>
      </c>
    </row>
    <row r="46" spans="1:6" ht="13.5">
      <c r="A46" s="12">
        <v>2010</v>
      </c>
      <c r="B46" s="12">
        <v>8</v>
      </c>
      <c r="C46" s="12">
        <v>26</v>
      </c>
      <c r="D46" s="18" t="s">
        <v>316</v>
      </c>
      <c r="E46" s="18" t="s">
        <v>418</v>
      </c>
      <c r="F46" s="27" t="s">
        <v>366</v>
      </c>
    </row>
    <row r="47" spans="1:6" ht="13.5">
      <c r="A47" s="12">
        <v>2010</v>
      </c>
      <c r="B47" s="12">
        <v>8</v>
      </c>
      <c r="C47" s="12">
        <v>26</v>
      </c>
      <c r="D47" s="18" t="s">
        <v>316</v>
      </c>
      <c r="E47" s="18" t="s">
        <v>418</v>
      </c>
      <c r="F47" s="27" t="s">
        <v>367</v>
      </c>
    </row>
    <row r="48" spans="1:6" ht="13.5">
      <c r="A48" s="12">
        <v>2010</v>
      </c>
      <c r="B48" s="12">
        <v>9</v>
      </c>
      <c r="C48" s="12">
        <v>26</v>
      </c>
      <c r="D48" s="18" t="s">
        <v>316</v>
      </c>
      <c r="E48" s="18" t="s">
        <v>418</v>
      </c>
      <c r="F48" s="27" t="s">
        <v>368</v>
      </c>
    </row>
    <row r="49" spans="1:6" ht="13.5">
      <c r="A49" s="12">
        <v>2010</v>
      </c>
      <c r="B49" s="12">
        <v>9</v>
      </c>
      <c r="C49" s="12">
        <v>26</v>
      </c>
      <c r="D49" s="18" t="s">
        <v>316</v>
      </c>
      <c r="E49" s="18" t="s">
        <v>418</v>
      </c>
      <c r="F49" s="26" t="s">
        <v>1121</v>
      </c>
    </row>
    <row r="50" spans="1:6" ht="13.5">
      <c r="A50" s="12">
        <v>2010</v>
      </c>
      <c r="B50" s="12">
        <v>9</v>
      </c>
      <c r="C50" s="12">
        <v>26</v>
      </c>
      <c r="D50" s="18" t="s">
        <v>316</v>
      </c>
      <c r="E50" s="18" t="s">
        <v>418</v>
      </c>
      <c r="F50" s="27" t="s">
        <v>370</v>
      </c>
    </row>
    <row r="51" spans="1:6" ht="13.5">
      <c r="A51" s="12">
        <v>2010</v>
      </c>
      <c r="B51" s="12">
        <v>9</v>
      </c>
      <c r="C51" s="12">
        <v>26</v>
      </c>
      <c r="D51" s="18" t="s">
        <v>316</v>
      </c>
      <c r="E51" s="18" t="s">
        <v>418</v>
      </c>
      <c r="F51" s="26" t="s">
        <v>1122</v>
      </c>
    </row>
    <row r="52" spans="1:6" ht="24">
      <c r="A52" s="12">
        <v>2010</v>
      </c>
      <c r="B52" s="12">
        <v>12</v>
      </c>
      <c r="C52" s="12">
        <v>5</v>
      </c>
      <c r="D52" s="18" t="s">
        <v>320</v>
      </c>
      <c r="E52" s="18" t="s">
        <v>1117</v>
      </c>
      <c r="F52" s="19" t="s">
        <v>2443</v>
      </c>
    </row>
    <row r="53" spans="1:6" ht="13.5">
      <c r="A53" s="12">
        <v>2011</v>
      </c>
      <c r="B53" s="12">
        <v>3</v>
      </c>
      <c r="C53" s="12">
        <v>10</v>
      </c>
      <c r="D53" s="18" t="s">
        <v>316</v>
      </c>
      <c r="E53" s="18" t="s">
        <v>418</v>
      </c>
      <c r="F53" s="27" t="s">
        <v>372</v>
      </c>
    </row>
    <row r="54" spans="1:6" ht="36">
      <c r="A54" s="12">
        <v>2011</v>
      </c>
      <c r="B54" s="12">
        <v>4</v>
      </c>
      <c r="C54" s="12">
        <v>16</v>
      </c>
      <c r="D54" s="18" t="s">
        <v>316</v>
      </c>
      <c r="E54" s="18" t="s">
        <v>1123</v>
      </c>
      <c r="F54" s="19" t="s">
        <v>333</v>
      </c>
    </row>
    <row r="55" spans="1:6" ht="36">
      <c r="A55" s="12">
        <v>2011</v>
      </c>
      <c r="B55" s="12">
        <v>5</v>
      </c>
      <c r="C55" s="12">
        <v>21</v>
      </c>
      <c r="D55" s="18" t="s">
        <v>316</v>
      </c>
      <c r="E55" s="18" t="s">
        <v>1123</v>
      </c>
      <c r="F55" s="19" t="s">
        <v>334</v>
      </c>
    </row>
    <row r="56" spans="1:6" ht="13.5">
      <c r="A56" s="12">
        <v>2011</v>
      </c>
      <c r="B56" s="12">
        <v>6</v>
      </c>
      <c r="C56" s="12">
        <v>12</v>
      </c>
      <c r="D56" s="18" t="s">
        <v>316</v>
      </c>
      <c r="E56" s="18" t="s">
        <v>418</v>
      </c>
      <c r="F56" s="27" t="s">
        <v>373</v>
      </c>
    </row>
    <row r="57" spans="1:6" ht="13.5">
      <c r="A57" s="12">
        <v>2011</v>
      </c>
      <c r="B57" s="12">
        <v>6</v>
      </c>
      <c r="C57" s="12">
        <v>12</v>
      </c>
      <c r="D57" s="18" t="s">
        <v>316</v>
      </c>
      <c r="E57" s="18" t="s">
        <v>418</v>
      </c>
      <c r="F57" s="27" t="s">
        <v>374</v>
      </c>
    </row>
    <row r="58" spans="1:6" ht="36">
      <c r="A58" s="12">
        <v>2011</v>
      </c>
      <c r="B58" s="12">
        <v>6</v>
      </c>
      <c r="C58" s="12">
        <v>18</v>
      </c>
      <c r="D58" s="18" t="s">
        <v>316</v>
      </c>
      <c r="E58" s="18" t="s">
        <v>1123</v>
      </c>
      <c r="F58" s="19" t="s">
        <v>325</v>
      </c>
    </row>
    <row r="59" spans="1:6" ht="13.5">
      <c r="A59" s="12">
        <v>2011</v>
      </c>
      <c r="B59" s="12">
        <v>6</v>
      </c>
      <c r="C59" s="12">
        <v>18</v>
      </c>
      <c r="D59" s="18" t="s">
        <v>316</v>
      </c>
      <c r="E59" s="18" t="s">
        <v>418</v>
      </c>
      <c r="F59" s="26" t="s">
        <v>1124</v>
      </c>
    </row>
    <row r="60" spans="1:6" ht="13.5">
      <c r="A60" s="12">
        <v>2011</v>
      </c>
      <c r="B60" s="12">
        <v>6</v>
      </c>
      <c r="C60" s="12">
        <v>18</v>
      </c>
      <c r="D60" s="18" t="s">
        <v>316</v>
      </c>
      <c r="E60" s="18" t="s">
        <v>418</v>
      </c>
      <c r="F60" s="27" t="s">
        <v>376</v>
      </c>
    </row>
    <row r="61" spans="1:6" ht="24">
      <c r="A61" s="12">
        <v>2011</v>
      </c>
      <c r="B61" s="12">
        <v>7</v>
      </c>
      <c r="C61" s="12">
        <v>3</v>
      </c>
      <c r="D61" s="18" t="s">
        <v>320</v>
      </c>
      <c r="E61" s="18" t="s">
        <v>1117</v>
      </c>
      <c r="F61" s="19" t="s">
        <v>471</v>
      </c>
    </row>
    <row r="62" spans="1:6" ht="36">
      <c r="A62" s="12">
        <v>2011</v>
      </c>
      <c r="B62" s="12">
        <v>9</v>
      </c>
      <c r="C62" s="12">
        <v>17</v>
      </c>
      <c r="D62" s="18" t="s">
        <v>316</v>
      </c>
      <c r="E62" s="18" t="s">
        <v>1123</v>
      </c>
      <c r="F62" s="19" t="s">
        <v>324</v>
      </c>
    </row>
    <row r="63" spans="1:6" ht="13.5">
      <c r="A63" s="12">
        <v>2011</v>
      </c>
      <c r="B63" s="12">
        <v>9</v>
      </c>
      <c r="C63" s="12">
        <v>28</v>
      </c>
      <c r="D63" s="18" t="s">
        <v>316</v>
      </c>
      <c r="E63" s="18" t="s">
        <v>418</v>
      </c>
      <c r="F63" s="27" t="s">
        <v>377</v>
      </c>
    </row>
    <row r="64" spans="1:6" ht="13.5">
      <c r="A64" s="12">
        <v>2011</v>
      </c>
      <c r="B64" s="12">
        <v>9</v>
      </c>
      <c r="C64" s="12">
        <v>28</v>
      </c>
      <c r="D64" s="18" t="s">
        <v>316</v>
      </c>
      <c r="E64" s="18" t="s">
        <v>418</v>
      </c>
      <c r="F64" s="27" t="s">
        <v>378</v>
      </c>
    </row>
    <row r="65" spans="1:6" ht="72">
      <c r="A65" s="12">
        <v>2011</v>
      </c>
      <c r="B65" s="12">
        <v>11</v>
      </c>
      <c r="C65" s="12">
        <v>10</v>
      </c>
      <c r="D65" s="18" t="s">
        <v>285</v>
      </c>
      <c r="E65" s="12" t="s">
        <v>294</v>
      </c>
      <c r="F65" s="19" t="s">
        <v>1125</v>
      </c>
    </row>
    <row r="66" spans="1:6" ht="13.5">
      <c r="A66" s="12">
        <v>2011</v>
      </c>
      <c r="B66" s="12">
        <v>11</v>
      </c>
      <c r="C66" s="12">
        <v>20</v>
      </c>
      <c r="D66" s="18" t="s">
        <v>316</v>
      </c>
      <c r="E66" s="18" t="s">
        <v>418</v>
      </c>
      <c r="F66" s="27" t="s">
        <v>379</v>
      </c>
    </row>
    <row r="67" spans="1:6" ht="13.5">
      <c r="A67" s="12">
        <v>2011</v>
      </c>
      <c r="B67" s="12">
        <v>11</v>
      </c>
      <c r="C67" s="12">
        <v>20</v>
      </c>
      <c r="D67" s="18" t="s">
        <v>316</v>
      </c>
      <c r="E67" s="18" t="s">
        <v>418</v>
      </c>
      <c r="F67" s="27" t="s">
        <v>380</v>
      </c>
    </row>
    <row r="68" spans="1:6" ht="13.5">
      <c r="A68" s="12">
        <v>2011</v>
      </c>
      <c r="B68" s="12">
        <v>11</v>
      </c>
      <c r="C68" s="12">
        <v>20</v>
      </c>
      <c r="D68" s="18" t="s">
        <v>316</v>
      </c>
      <c r="E68" s="18" t="s">
        <v>418</v>
      </c>
      <c r="F68" s="27" t="s">
        <v>381</v>
      </c>
    </row>
    <row r="69" spans="1:6" ht="13.5">
      <c r="A69" s="12">
        <v>2011</v>
      </c>
      <c r="B69" s="12">
        <v>11</v>
      </c>
      <c r="C69" s="12">
        <v>20</v>
      </c>
      <c r="D69" s="18" t="s">
        <v>316</v>
      </c>
      <c r="E69" s="18" t="s">
        <v>418</v>
      </c>
      <c r="F69" s="27" t="s">
        <v>382</v>
      </c>
    </row>
    <row r="70" spans="1:6" ht="13.5">
      <c r="A70" s="12">
        <v>2011</v>
      </c>
      <c r="B70" s="12">
        <v>11</v>
      </c>
      <c r="C70" s="12">
        <v>20</v>
      </c>
      <c r="D70" s="18" t="s">
        <v>316</v>
      </c>
      <c r="E70" s="18" t="s">
        <v>418</v>
      </c>
      <c r="F70" s="27" t="s">
        <v>383</v>
      </c>
    </row>
    <row r="71" spans="1:6" ht="36">
      <c r="A71" s="12">
        <v>2011</v>
      </c>
      <c r="B71" s="12">
        <v>11</v>
      </c>
      <c r="C71" s="12">
        <v>20</v>
      </c>
      <c r="D71" s="18" t="s">
        <v>1126</v>
      </c>
      <c r="E71" s="18" t="s">
        <v>286</v>
      </c>
      <c r="F71" s="19" t="s">
        <v>466</v>
      </c>
    </row>
    <row r="72" spans="1:6" ht="24">
      <c r="A72" s="12">
        <v>2011</v>
      </c>
      <c r="B72" s="12">
        <v>12</v>
      </c>
      <c r="C72" s="12">
        <v>4</v>
      </c>
      <c r="D72" s="18" t="s">
        <v>320</v>
      </c>
      <c r="E72" s="18" t="s">
        <v>1117</v>
      </c>
      <c r="F72" s="19" t="s">
        <v>2448</v>
      </c>
    </row>
    <row r="73" spans="1:6" ht="36">
      <c r="A73" s="12">
        <v>2011</v>
      </c>
      <c r="B73" s="12">
        <v>12</v>
      </c>
      <c r="C73" s="12">
        <v>17</v>
      </c>
      <c r="D73" s="18" t="s">
        <v>316</v>
      </c>
      <c r="E73" s="18" t="s">
        <v>1123</v>
      </c>
      <c r="F73" s="19" t="s">
        <v>326</v>
      </c>
    </row>
    <row r="74" spans="1:6" ht="36">
      <c r="A74" s="12">
        <v>2012</v>
      </c>
      <c r="B74" s="12">
        <v>1</v>
      </c>
      <c r="C74" s="12">
        <v>21</v>
      </c>
      <c r="D74" s="18" t="s">
        <v>316</v>
      </c>
      <c r="E74" s="18" t="s">
        <v>1123</v>
      </c>
      <c r="F74" s="19" t="s">
        <v>327</v>
      </c>
    </row>
    <row r="75" spans="1:6" ht="48">
      <c r="A75" s="12">
        <v>2012</v>
      </c>
      <c r="B75" s="12">
        <v>4</v>
      </c>
      <c r="C75" s="12">
        <v>9</v>
      </c>
      <c r="D75" s="18" t="s">
        <v>285</v>
      </c>
      <c r="E75" s="12" t="s">
        <v>299</v>
      </c>
      <c r="F75" s="19" t="s">
        <v>1127</v>
      </c>
    </row>
    <row r="76" spans="1:6" ht="36">
      <c r="A76" s="12">
        <v>2012</v>
      </c>
      <c r="B76" s="12">
        <v>4</v>
      </c>
      <c r="C76" s="12">
        <v>21</v>
      </c>
      <c r="D76" s="18" t="s">
        <v>316</v>
      </c>
      <c r="E76" s="18" t="s">
        <v>1123</v>
      </c>
      <c r="F76" s="19" t="s">
        <v>332</v>
      </c>
    </row>
    <row r="77" spans="1:6" ht="24">
      <c r="A77" s="12">
        <v>2012</v>
      </c>
      <c r="B77" s="12">
        <v>4</v>
      </c>
      <c r="C77" s="12">
        <v>29</v>
      </c>
      <c r="D77" s="18" t="s">
        <v>285</v>
      </c>
      <c r="E77" s="12" t="s">
        <v>463</v>
      </c>
      <c r="F77" s="19" t="s">
        <v>465</v>
      </c>
    </row>
    <row r="78" spans="1:6" ht="36">
      <c r="A78" s="12">
        <v>2012</v>
      </c>
      <c r="B78" s="12">
        <v>5</v>
      </c>
      <c r="C78" s="12">
        <v>19</v>
      </c>
      <c r="D78" s="18" t="s">
        <v>316</v>
      </c>
      <c r="E78" s="18" t="s">
        <v>1128</v>
      </c>
      <c r="F78" s="19" t="s">
        <v>331</v>
      </c>
    </row>
    <row r="79" spans="1:6" ht="36">
      <c r="A79" s="12">
        <v>2012</v>
      </c>
      <c r="B79" s="12">
        <v>6</v>
      </c>
      <c r="C79" s="12">
        <v>16</v>
      </c>
      <c r="D79" s="18" t="s">
        <v>316</v>
      </c>
      <c r="E79" s="18" t="s">
        <v>1128</v>
      </c>
      <c r="F79" s="19" t="s">
        <v>330</v>
      </c>
    </row>
    <row r="80" spans="1:6" ht="13.5">
      <c r="A80" s="12">
        <v>2012</v>
      </c>
      <c r="B80" s="12">
        <v>8</v>
      </c>
      <c r="C80" s="12">
        <v>5</v>
      </c>
      <c r="D80" s="18" t="s">
        <v>316</v>
      </c>
      <c r="E80" s="18" t="s">
        <v>418</v>
      </c>
      <c r="F80" s="26" t="s">
        <v>1129</v>
      </c>
    </row>
    <row r="81" spans="1:6" ht="13.5">
      <c r="A81" s="12">
        <v>2012</v>
      </c>
      <c r="B81" s="12">
        <v>8</v>
      </c>
      <c r="C81" s="12">
        <v>5</v>
      </c>
      <c r="D81" s="18" t="s">
        <v>316</v>
      </c>
      <c r="E81" s="18" t="s">
        <v>418</v>
      </c>
      <c r="F81" s="26" t="s">
        <v>1130</v>
      </c>
    </row>
    <row r="82" spans="1:6" ht="36">
      <c r="A82" s="12">
        <v>2012</v>
      </c>
      <c r="B82" s="12">
        <v>9</v>
      </c>
      <c r="C82" s="12">
        <v>15</v>
      </c>
      <c r="D82" s="18" t="s">
        <v>316</v>
      </c>
      <c r="E82" s="18" t="s">
        <v>1128</v>
      </c>
      <c r="F82" s="19" t="s">
        <v>329</v>
      </c>
    </row>
    <row r="83" spans="1:6" ht="60">
      <c r="A83" s="12">
        <v>2012</v>
      </c>
      <c r="B83" s="12">
        <v>11</v>
      </c>
      <c r="C83" s="12">
        <v>18</v>
      </c>
      <c r="D83" s="18" t="s">
        <v>285</v>
      </c>
      <c r="E83" s="18" t="s">
        <v>301</v>
      </c>
      <c r="F83" s="19" t="s">
        <v>1131</v>
      </c>
    </row>
    <row r="84" spans="1:6" ht="24">
      <c r="A84" s="12">
        <v>2012</v>
      </c>
      <c r="B84" s="12">
        <v>12</v>
      </c>
      <c r="C84" s="12">
        <v>2</v>
      </c>
      <c r="D84" s="18" t="s">
        <v>320</v>
      </c>
      <c r="E84" s="18" t="s">
        <v>1117</v>
      </c>
      <c r="F84" s="19" t="s">
        <v>2447</v>
      </c>
    </row>
    <row r="85" spans="1:6" ht="36">
      <c r="A85" s="12">
        <v>2012</v>
      </c>
      <c r="B85" s="12">
        <v>12</v>
      </c>
      <c r="C85" s="12">
        <v>15</v>
      </c>
      <c r="D85" s="18" t="s">
        <v>316</v>
      </c>
      <c r="E85" s="18" t="s">
        <v>1123</v>
      </c>
      <c r="F85" s="19" t="s">
        <v>328</v>
      </c>
    </row>
    <row r="86" spans="1:6" ht="36">
      <c r="A86" s="12">
        <v>2013</v>
      </c>
      <c r="B86" s="12">
        <v>1</v>
      </c>
      <c r="C86" s="12">
        <v>19</v>
      </c>
      <c r="D86" s="18" t="s">
        <v>316</v>
      </c>
      <c r="E86" s="18" t="s">
        <v>1123</v>
      </c>
      <c r="F86" s="19" t="s">
        <v>455</v>
      </c>
    </row>
    <row r="87" spans="1:6" ht="36">
      <c r="A87" s="12">
        <v>2013</v>
      </c>
      <c r="B87" s="12">
        <v>3</v>
      </c>
      <c r="C87" s="12">
        <v>16</v>
      </c>
      <c r="D87" s="18" t="s">
        <v>316</v>
      </c>
      <c r="E87" s="18" t="s">
        <v>1123</v>
      </c>
      <c r="F87" s="19" t="s">
        <v>335</v>
      </c>
    </row>
    <row r="88" spans="1:6" ht="36">
      <c r="A88" s="12">
        <v>2013</v>
      </c>
      <c r="B88" s="12">
        <v>4</v>
      </c>
      <c r="C88" s="12">
        <v>20</v>
      </c>
      <c r="D88" s="18" t="s">
        <v>316</v>
      </c>
      <c r="E88" s="18" t="s">
        <v>1123</v>
      </c>
      <c r="F88" s="19" t="s">
        <v>336</v>
      </c>
    </row>
    <row r="89" spans="1:6" ht="48">
      <c r="A89" s="12">
        <v>2013</v>
      </c>
      <c r="B89" s="12">
        <v>4</v>
      </c>
      <c r="C89" s="12">
        <v>21</v>
      </c>
      <c r="D89" s="18" t="s">
        <v>285</v>
      </c>
      <c r="E89" s="18" t="s">
        <v>1132</v>
      </c>
      <c r="F89" s="19" t="s">
        <v>1133</v>
      </c>
    </row>
    <row r="90" spans="1:6" ht="36">
      <c r="A90" s="12">
        <v>2013</v>
      </c>
      <c r="B90" s="12">
        <v>5</v>
      </c>
      <c r="C90" s="12">
        <v>18</v>
      </c>
      <c r="D90" s="18" t="s">
        <v>316</v>
      </c>
      <c r="E90" s="18" t="s">
        <v>1123</v>
      </c>
      <c r="F90" s="19" t="s">
        <v>337</v>
      </c>
    </row>
    <row r="91" spans="1:6" ht="13.5">
      <c r="A91" s="12">
        <v>2013</v>
      </c>
      <c r="B91" s="12">
        <v>5</v>
      </c>
      <c r="C91" s="12">
        <v>18</v>
      </c>
      <c r="D91" s="18" t="s">
        <v>316</v>
      </c>
      <c r="E91" s="18" t="s">
        <v>418</v>
      </c>
      <c r="F91" s="27" t="s">
        <v>1134</v>
      </c>
    </row>
    <row r="92" spans="1:6" ht="36">
      <c r="A92" s="12">
        <v>2013</v>
      </c>
      <c r="B92" s="12">
        <v>6</v>
      </c>
      <c r="C92" s="12">
        <v>15</v>
      </c>
      <c r="D92" s="18" t="s">
        <v>316</v>
      </c>
      <c r="E92" s="18" t="s">
        <v>1123</v>
      </c>
      <c r="F92" s="19" t="s">
        <v>338</v>
      </c>
    </row>
    <row r="93" spans="1:6" ht="36">
      <c r="A93" s="12">
        <v>2013</v>
      </c>
      <c r="B93" s="12">
        <v>9</v>
      </c>
      <c r="C93" s="12">
        <v>7</v>
      </c>
      <c r="D93" s="18" t="s">
        <v>320</v>
      </c>
      <c r="E93" s="18" t="s">
        <v>1117</v>
      </c>
      <c r="F93" s="19" t="s">
        <v>456</v>
      </c>
    </row>
    <row r="94" spans="1:6" ht="36">
      <c r="A94" s="12">
        <v>2013</v>
      </c>
      <c r="B94" s="12">
        <v>9</v>
      </c>
      <c r="C94" s="12">
        <v>21</v>
      </c>
      <c r="D94" s="18" t="s">
        <v>316</v>
      </c>
      <c r="E94" s="18" t="s">
        <v>1123</v>
      </c>
      <c r="F94" s="19" t="s">
        <v>339</v>
      </c>
    </row>
    <row r="95" spans="1:6" ht="13.5">
      <c r="A95" s="12">
        <v>2013</v>
      </c>
      <c r="B95" s="12">
        <v>11</v>
      </c>
      <c r="C95" s="12">
        <v>16</v>
      </c>
      <c r="D95" s="18" t="s">
        <v>316</v>
      </c>
      <c r="E95" s="18" t="s">
        <v>418</v>
      </c>
      <c r="F95" s="27" t="s">
        <v>387</v>
      </c>
    </row>
    <row r="96" spans="1:6" ht="13.5">
      <c r="A96" s="12">
        <v>2013</v>
      </c>
      <c r="B96" s="12">
        <v>11</v>
      </c>
      <c r="C96" s="12">
        <v>16</v>
      </c>
      <c r="D96" s="18" t="s">
        <v>316</v>
      </c>
      <c r="E96" s="18" t="s">
        <v>418</v>
      </c>
      <c r="F96" s="27" t="s">
        <v>388</v>
      </c>
    </row>
    <row r="97" spans="1:6" ht="36">
      <c r="A97" s="12">
        <v>2013</v>
      </c>
      <c r="B97" s="12">
        <v>11</v>
      </c>
      <c r="C97" s="12">
        <v>16</v>
      </c>
      <c r="D97" s="18" t="s">
        <v>1126</v>
      </c>
      <c r="E97" s="18" t="s">
        <v>286</v>
      </c>
      <c r="F97" s="19" t="s">
        <v>1135</v>
      </c>
    </row>
    <row r="98" spans="1:6">
      <c r="A98" s="12">
        <v>2013</v>
      </c>
      <c r="B98" s="12">
        <v>11</v>
      </c>
      <c r="C98" s="12">
        <v>29</v>
      </c>
      <c r="D98" s="18" t="s">
        <v>316</v>
      </c>
      <c r="E98" s="18" t="s">
        <v>458</v>
      </c>
      <c r="F98" s="19" t="s">
        <v>459</v>
      </c>
    </row>
    <row r="99" spans="1:6" ht="36">
      <c r="A99" s="12">
        <v>2013</v>
      </c>
      <c r="B99" s="12">
        <v>12</v>
      </c>
      <c r="C99" s="12">
        <v>1</v>
      </c>
      <c r="D99" s="18" t="s">
        <v>320</v>
      </c>
      <c r="E99" s="18" t="s">
        <v>1117</v>
      </c>
      <c r="F99" s="19" t="s">
        <v>2440</v>
      </c>
    </row>
    <row r="100" spans="1:6" ht="36">
      <c r="A100" s="12">
        <v>2013</v>
      </c>
      <c r="B100" s="12">
        <v>12</v>
      </c>
      <c r="C100" s="12">
        <v>21</v>
      </c>
      <c r="D100" s="18" t="s">
        <v>316</v>
      </c>
      <c r="E100" s="18" t="s">
        <v>1123</v>
      </c>
      <c r="F100" s="19" t="s">
        <v>340</v>
      </c>
    </row>
    <row r="101" spans="1:6" ht="36">
      <c r="A101" s="12">
        <v>2014</v>
      </c>
      <c r="B101" s="12">
        <v>1</v>
      </c>
      <c r="C101" s="12">
        <v>18</v>
      </c>
      <c r="D101" s="18" t="s">
        <v>316</v>
      </c>
      <c r="E101" s="18" t="s">
        <v>1123</v>
      </c>
      <c r="F101" s="19" t="s">
        <v>341</v>
      </c>
    </row>
    <row r="102" spans="1:6" ht="13.5">
      <c r="A102" s="12">
        <v>2014</v>
      </c>
      <c r="B102" s="12">
        <v>4</v>
      </c>
      <c r="C102" s="12">
        <v>2</v>
      </c>
      <c r="D102" s="18" t="s">
        <v>316</v>
      </c>
      <c r="E102" s="18" t="s">
        <v>418</v>
      </c>
      <c r="F102" s="26" t="s">
        <v>1136</v>
      </c>
    </row>
    <row r="103" spans="1:6" ht="36">
      <c r="A103" s="12">
        <v>2014</v>
      </c>
      <c r="B103" s="12">
        <v>4</v>
      </c>
      <c r="C103" s="12">
        <v>2</v>
      </c>
      <c r="D103" s="18" t="s">
        <v>320</v>
      </c>
      <c r="E103" s="18" t="s">
        <v>1117</v>
      </c>
      <c r="F103" s="19" t="s">
        <v>354</v>
      </c>
    </row>
    <row r="104" spans="1:6" ht="36">
      <c r="A104" s="12">
        <v>2014</v>
      </c>
      <c r="B104" s="12">
        <v>4</v>
      </c>
      <c r="C104" s="12">
        <v>19</v>
      </c>
      <c r="D104" s="18" t="s">
        <v>316</v>
      </c>
      <c r="E104" s="18" t="s">
        <v>1123</v>
      </c>
      <c r="F104" s="19" t="s">
        <v>342</v>
      </c>
    </row>
    <row r="105" spans="1:6" ht="36">
      <c r="A105" s="12">
        <v>2014</v>
      </c>
      <c r="B105" s="12">
        <v>4</v>
      </c>
      <c r="C105" s="12">
        <v>26</v>
      </c>
      <c r="D105" s="18" t="s">
        <v>320</v>
      </c>
      <c r="E105" s="18" t="s">
        <v>1117</v>
      </c>
      <c r="F105" s="19" t="s">
        <v>355</v>
      </c>
    </row>
    <row r="106" spans="1:6" ht="36">
      <c r="A106" s="12">
        <v>2014</v>
      </c>
      <c r="B106" s="12">
        <v>5</v>
      </c>
      <c r="C106" s="12">
        <v>3</v>
      </c>
      <c r="D106" s="18" t="s">
        <v>320</v>
      </c>
      <c r="E106" s="18" t="s">
        <v>1117</v>
      </c>
      <c r="F106" s="19" t="s">
        <v>356</v>
      </c>
    </row>
    <row r="107" spans="1:6" ht="36">
      <c r="A107" s="12">
        <v>2014</v>
      </c>
      <c r="B107" s="12">
        <v>5</v>
      </c>
      <c r="C107" s="12">
        <v>10</v>
      </c>
      <c r="D107" s="18" t="s">
        <v>316</v>
      </c>
      <c r="E107" s="18" t="s">
        <v>1123</v>
      </c>
      <c r="F107" s="19" t="s">
        <v>343</v>
      </c>
    </row>
    <row r="108" spans="1:6" ht="13.5">
      <c r="A108" s="12">
        <v>2014</v>
      </c>
      <c r="B108" s="12">
        <v>5</v>
      </c>
      <c r="C108" s="12">
        <v>29</v>
      </c>
      <c r="D108" s="18" t="s">
        <v>316</v>
      </c>
      <c r="E108" s="18" t="s">
        <v>418</v>
      </c>
      <c r="F108" s="26" t="s">
        <v>1137</v>
      </c>
    </row>
    <row r="109" spans="1:6" ht="13.5">
      <c r="A109" s="12">
        <v>2014</v>
      </c>
      <c r="B109" s="12">
        <v>5</v>
      </c>
      <c r="C109" s="12">
        <v>29</v>
      </c>
      <c r="D109" s="18" t="s">
        <v>316</v>
      </c>
      <c r="E109" s="18" t="s">
        <v>418</v>
      </c>
      <c r="F109" s="27" t="s">
        <v>1138</v>
      </c>
    </row>
    <row r="110" spans="1:6" ht="13.5">
      <c r="A110" s="12">
        <v>2014</v>
      </c>
      <c r="B110" s="12">
        <v>5</v>
      </c>
      <c r="C110" s="12">
        <v>29</v>
      </c>
      <c r="D110" s="18" t="s">
        <v>316</v>
      </c>
      <c r="E110" s="18" t="s">
        <v>418</v>
      </c>
      <c r="F110" s="27" t="s">
        <v>1139</v>
      </c>
    </row>
    <row r="111" spans="1:6" ht="24">
      <c r="A111" s="12">
        <v>2014</v>
      </c>
      <c r="B111" s="12">
        <v>5</v>
      </c>
      <c r="C111" s="12">
        <v>29</v>
      </c>
      <c r="D111" s="18" t="s">
        <v>320</v>
      </c>
      <c r="E111" s="18" t="s">
        <v>1117</v>
      </c>
      <c r="F111" s="19" t="s">
        <v>353</v>
      </c>
    </row>
    <row r="112" spans="1:6" ht="24">
      <c r="A112" s="12">
        <v>2014</v>
      </c>
      <c r="B112" s="12">
        <v>6</v>
      </c>
      <c r="C112" s="12">
        <v>15</v>
      </c>
      <c r="D112" s="18" t="s">
        <v>320</v>
      </c>
      <c r="E112" s="18" t="s">
        <v>1117</v>
      </c>
      <c r="F112" s="19" t="s">
        <v>422</v>
      </c>
    </row>
    <row r="113" spans="1:6" ht="36">
      <c r="A113" s="12">
        <v>2014</v>
      </c>
      <c r="B113" s="12">
        <v>6</v>
      </c>
      <c r="C113" s="12">
        <v>21</v>
      </c>
      <c r="D113" s="18" t="s">
        <v>316</v>
      </c>
      <c r="E113" s="18" t="s">
        <v>1123</v>
      </c>
      <c r="F113" s="19" t="s">
        <v>344</v>
      </c>
    </row>
    <row r="114" spans="1:6" ht="13.5">
      <c r="A114" s="12">
        <v>2014</v>
      </c>
      <c r="B114" s="12">
        <v>6</v>
      </c>
      <c r="C114" s="12">
        <v>21</v>
      </c>
      <c r="D114" s="18" t="s">
        <v>316</v>
      </c>
      <c r="E114" s="18" t="s">
        <v>418</v>
      </c>
      <c r="F114" s="27" t="s">
        <v>394</v>
      </c>
    </row>
    <row r="115" spans="1:6" ht="108">
      <c r="A115" s="12">
        <v>2014</v>
      </c>
      <c r="B115" s="12">
        <v>6</v>
      </c>
      <c r="C115" s="12">
        <v>26</v>
      </c>
      <c r="D115" s="18" t="s">
        <v>320</v>
      </c>
      <c r="E115" s="18" t="s">
        <v>280</v>
      </c>
      <c r="F115" s="19" t="s">
        <v>1338</v>
      </c>
    </row>
    <row r="116" spans="1:6" ht="13.5">
      <c r="A116" s="12">
        <v>2014</v>
      </c>
      <c r="B116" s="12">
        <v>7</v>
      </c>
      <c r="C116" s="12">
        <v>9</v>
      </c>
      <c r="D116" s="18" t="s">
        <v>316</v>
      </c>
      <c r="E116" s="18" t="s">
        <v>418</v>
      </c>
      <c r="F116" s="27" t="s">
        <v>395</v>
      </c>
    </row>
    <row r="117" spans="1:6" ht="24">
      <c r="A117" s="12">
        <v>2014</v>
      </c>
      <c r="B117" s="12">
        <v>7</v>
      </c>
      <c r="C117" s="12">
        <v>9</v>
      </c>
      <c r="D117" s="18" t="s">
        <v>320</v>
      </c>
      <c r="E117" s="18" t="s">
        <v>1117</v>
      </c>
      <c r="F117" s="19" t="s">
        <v>423</v>
      </c>
    </row>
    <row r="118" spans="1:6" ht="204">
      <c r="A118" s="12">
        <v>2014</v>
      </c>
      <c r="B118" s="12">
        <v>7</v>
      </c>
      <c r="C118" s="12">
        <v>28</v>
      </c>
      <c r="D118" s="18" t="s">
        <v>320</v>
      </c>
      <c r="E118" s="18" t="s">
        <v>280</v>
      </c>
      <c r="F118" s="19" t="s">
        <v>1339</v>
      </c>
    </row>
    <row r="119" spans="1:6" ht="13.5">
      <c r="A119" s="12">
        <v>2014</v>
      </c>
      <c r="B119" s="12">
        <v>8</v>
      </c>
      <c r="C119" s="12">
        <v>3</v>
      </c>
      <c r="D119" s="18" t="s">
        <v>316</v>
      </c>
      <c r="E119" s="18" t="s">
        <v>418</v>
      </c>
      <c r="F119" s="27" t="s">
        <v>396</v>
      </c>
    </row>
    <row r="120" spans="1:6" ht="13.5">
      <c r="A120" s="12">
        <v>2014</v>
      </c>
      <c r="B120" s="12">
        <v>8</v>
      </c>
      <c r="C120" s="12">
        <v>3</v>
      </c>
      <c r="D120" s="18" t="s">
        <v>316</v>
      </c>
      <c r="E120" s="18" t="s">
        <v>418</v>
      </c>
      <c r="F120" s="27" t="s">
        <v>397</v>
      </c>
    </row>
    <row r="121" spans="1:6" ht="36">
      <c r="A121" s="12">
        <v>2014</v>
      </c>
      <c r="B121" s="12">
        <v>8</v>
      </c>
      <c r="C121" s="12">
        <v>3</v>
      </c>
      <c r="D121" s="18" t="s">
        <v>320</v>
      </c>
      <c r="E121" s="18" t="s">
        <v>1117</v>
      </c>
      <c r="F121" s="19" t="s">
        <v>424</v>
      </c>
    </row>
    <row r="122" spans="1:6" ht="13.5">
      <c r="A122" s="12">
        <v>2014</v>
      </c>
      <c r="B122" s="12">
        <v>8</v>
      </c>
      <c r="C122" s="12">
        <v>19</v>
      </c>
      <c r="D122" s="18" t="s">
        <v>316</v>
      </c>
      <c r="E122" s="18" t="s">
        <v>418</v>
      </c>
      <c r="F122" s="26" t="s">
        <v>1140</v>
      </c>
    </row>
    <row r="123" spans="1:6" ht="13.5">
      <c r="A123" s="12">
        <v>2014</v>
      </c>
      <c r="B123" s="12">
        <v>8</v>
      </c>
      <c r="C123" s="12">
        <v>19</v>
      </c>
      <c r="D123" s="18" t="s">
        <v>316</v>
      </c>
      <c r="E123" s="18" t="s">
        <v>418</v>
      </c>
      <c r="F123" s="26" t="s">
        <v>1141</v>
      </c>
    </row>
    <row r="124" spans="1:6" ht="13.5">
      <c r="A124" s="12">
        <v>2014</v>
      </c>
      <c r="B124" s="12">
        <v>8</v>
      </c>
      <c r="C124" s="12">
        <v>19</v>
      </c>
      <c r="D124" s="18" t="s">
        <v>316</v>
      </c>
      <c r="E124" s="18" t="s">
        <v>418</v>
      </c>
      <c r="F124" s="27" t="s">
        <v>400</v>
      </c>
    </row>
    <row r="125" spans="1:6" ht="13.5">
      <c r="A125" s="12">
        <v>2014</v>
      </c>
      <c r="B125" s="12">
        <v>8</v>
      </c>
      <c r="C125" s="12">
        <v>19</v>
      </c>
      <c r="D125" s="18" t="s">
        <v>316</v>
      </c>
      <c r="E125" s="18" t="s">
        <v>418</v>
      </c>
      <c r="F125" s="27" t="s">
        <v>401</v>
      </c>
    </row>
    <row r="126" spans="1:6" ht="13.5">
      <c r="A126" s="12">
        <v>2014</v>
      </c>
      <c r="B126" s="12">
        <v>8</v>
      </c>
      <c r="C126" s="12">
        <v>19</v>
      </c>
      <c r="D126" s="18" t="s">
        <v>316</v>
      </c>
      <c r="E126" s="18" t="s">
        <v>418</v>
      </c>
      <c r="F126" s="27" t="s">
        <v>402</v>
      </c>
    </row>
    <row r="127" spans="1:6" ht="13.5">
      <c r="A127" s="12">
        <v>2014</v>
      </c>
      <c r="B127" s="12">
        <v>8</v>
      </c>
      <c r="C127" s="12">
        <v>19</v>
      </c>
      <c r="D127" s="18" t="s">
        <v>316</v>
      </c>
      <c r="E127" s="18" t="s">
        <v>418</v>
      </c>
      <c r="F127" s="27" t="s">
        <v>403</v>
      </c>
    </row>
    <row r="128" spans="1:6" ht="13.5">
      <c r="A128" s="12">
        <v>2014</v>
      </c>
      <c r="B128" s="12">
        <v>8</v>
      </c>
      <c r="C128" s="12">
        <v>19</v>
      </c>
      <c r="D128" s="18" t="s">
        <v>316</v>
      </c>
      <c r="E128" s="18" t="s">
        <v>418</v>
      </c>
      <c r="F128" s="27" t="s">
        <v>404</v>
      </c>
    </row>
    <row r="129" spans="1:6" ht="13.5">
      <c r="A129" s="12">
        <v>2014</v>
      </c>
      <c r="B129" s="12">
        <v>8</v>
      </c>
      <c r="C129" s="12">
        <v>19</v>
      </c>
      <c r="D129" s="18" t="s">
        <v>316</v>
      </c>
      <c r="E129" s="18" t="s">
        <v>418</v>
      </c>
      <c r="F129" s="27" t="s">
        <v>405</v>
      </c>
    </row>
    <row r="130" spans="1:6" ht="13.5">
      <c r="A130" s="12">
        <v>2014</v>
      </c>
      <c r="B130" s="12">
        <v>8</v>
      </c>
      <c r="C130" s="12">
        <v>22</v>
      </c>
      <c r="D130" s="18" t="s">
        <v>316</v>
      </c>
      <c r="E130" s="18" t="s">
        <v>418</v>
      </c>
      <c r="F130" s="27" t="s">
        <v>1142</v>
      </c>
    </row>
    <row r="131" spans="1:6" ht="13.5">
      <c r="A131" s="12">
        <v>2014</v>
      </c>
      <c r="B131" s="12">
        <v>8</v>
      </c>
      <c r="C131" s="12">
        <v>31</v>
      </c>
      <c r="D131" s="18" t="s">
        <v>316</v>
      </c>
      <c r="E131" s="18" t="s">
        <v>418</v>
      </c>
      <c r="F131" s="27" t="s">
        <v>407</v>
      </c>
    </row>
    <row r="132" spans="1:6" ht="13.5">
      <c r="A132" s="12">
        <v>2014</v>
      </c>
      <c r="B132" s="12">
        <v>8</v>
      </c>
      <c r="C132" s="12">
        <v>31</v>
      </c>
      <c r="D132" s="18" t="s">
        <v>316</v>
      </c>
      <c r="E132" s="18" t="s">
        <v>418</v>
      </c>
      <c r="F132" s="27" t="s">
        <v>408</v>
      </c>
    </row>
    <row r="133" spans="1:6" ht="13.5">
      <c r="A133" s="12">
        <v>2014</v>
      </c>
      <c r="B133" s="12">
        <v>8</v>
      </c>
      <c r="C133" s="12">
        <v>31</v>
      </c>
      <c r="D133" s="18" t="s">
        <v>316</v>
      </c>
      <c r="E133" s="18" t="s">
        <v>418</v>
      </c>
      <c r="F133" s="27" t="s">
        <v>409</v>
      </c>
    </row>
    <row r="134" spans="1:6" ht="13.5">
      <c r="A134" s="12">
        <v>2014</v>
      </c>
      <c r="B134" s="12">
        <v>8</v>
      </c>
      <c r="C134" s="12">
        <v>31</v>
      </c>
      <c r="D134" s="18" t="s">
        <v>316</v>
      </c>
      <c r="E134" s="18" t="s">
        <v>418</v>
      </c>
      <c r="F134" s="27" t="s">
        <v>410</v>
      </c>
    </row>
    <row r="135" spans="1:6" ht="13.5">
      <c r="A135" s="12">
        <v>2014</v>
      </c>
      <c r="B135" s="12">
        <v>8</v>
      </c>
      <c r="C135" s="12">
        <v>31</v>
      </c>
      <c r="D135" s="18" t="s">
        <v>316</v>
      </c>
      <c r="E135" s="18" t="s">
        <v>418</v>
      </c>
      <c r="F135" s="27" t="s">
        <v>411</v>
      </c>
    </row>
    <row r="136" spans="1:6" ht="24">
      <c r="A136" s="12">
        <v>2014</v>
      </c>
      <c r="B136" s="12">
        <v>9</v>
      </c>
      <c r="C136" s="12">
        <v>4</v>
      </c>
      <c r="D136" s="18" t="s">
        <v>320</v>
      </c>
      <c r="E136" s="18" t="s">
        <v>1117</v>
      </c>
      <c r="F136" s="19" t="s">
        <v>425</v>
      </c>
    </row>
    <row r="137" spans="1:6" ht="13.5">
      <c r="A137" s="12">
        <v>2014</v>
      </c>
      <c r="B137" s="12">
        <v>9</v>
      </c>
      <c r="C137" s="12">
        <v>6</v>
      </c>
      <c r="D137" s="18" t="s">
        <v>316</v>
      </c>
      <c r="E137" s="18" t="s">
        <v>418</v>
      </c>
      <c r="F137" s="27" t="s">
        <v>412</v>
      </c>
    </row>
    <row r="138" spans="1:6" ht="36">
      <c r="A138" s="12">
        <v>2014</v>
      </c>
      <c r="B138" s="12">
        <v>9</v>
      </c>
      <c r="C138" s="12">
        <v>20</v>
      </c>
      <c r="D138" s="18" t="s">
        <v>316</v>
      </c>
      <c r="E138" s="18" t="s">
        <v>1123</v>
      </c>
      <c r="F138" s="19" t="s">
        <v>345</v>
      </c>
    </row>
    <row r="139" spans="1:6" ht="24">
      <c r="A139" s="12">
        <v>2014</v>
      </c>
      <c r="B139" s="12">
        <v>10</v>
      </c>
      <c r="C139" s="12">
        <v>2</v>
      </c>
      <c r="D139" s="18" t="s">
        <v>320</v>
      </c>
      <c r="E139" s="18" t="s">
        <v>1117</v>
      </c>
      <c r="F139" s="19" t="s">
        <v>426</v>
      </c>
    </row>
    <row r="140" spans="1:6" ht="36">
      <c r="A140" s="12">
        <v>2014</v>
      </c>
      <c r="B140" s="12">
        <v>10</v>
      </c>
      <c r="C140" s="12">
        <v>18</v>
      </c>
      <c r="D140" s="18" t="s">
        <v>316</v>
      </c>
      <c r="E140" s="18" t="s">
        <v>1123</v>
      </c>
      <c r="F140" s="19" t="s">
        <v>346</v>
      </c>
    </row>
    <row r="141" spans="1:6" ht="84">
      <c r="A141" s="12">
        <v>2014</v>
      </c>
      <c r="B141" s="12">
        <v>10</v>
      </c>
      <c r="C141" s="12">
        <v>21</v>
      </c>
      <c r="D141" s="18" t="s">
        <v>285</v>
      </c>
      <c r="E141" s="18" t="s">
        <v>1143</v>
      </c>
      <c r="F141" s="19" t="s">
        <v>305</v>
      </c>
    </row>
    <row r="142" spans="1:6" ht="48">
      <c r="A142" s="12">
        <v>2014</v>
      </c>
      <c r="B142" s="12">
        <v>11</v>
      </c>
      <c r="C142" s="12">
        <v>8</v>
      </c>
      <c r="D142" s="18" t="s">
        <v>320</v>
      </c>
      <c r="E142" s="18" t="s">
        <v>1117</v>
      </c>
      <c r="F142" s="19" t="s">
        <v>427</v>
      </c>
    </row>
    <row r="143" spans="1:6" ht="13.5">
      <c r="A143" s="12">
        <v>2014</v>
      </c>
      <c r="B143" s="12">
        <v>11</v>
      </c>
      <c r="C143" s="12">
        <v>16</v>
      </c>
      <c r="D143" s="18" t="s">
        <v>316</v>
      </c>
      <c r="E143" s="18" t="s">
        <v>418</v>
      </c>
      <c r="F143" s="27" t="s">
        <v>389</v>
      </c>
    </row>
    <row r="144" spans="1:6" ht="13.5">
      <c r="A144" s="12">
        <v>2014</v>
      </c>
      <c r="B144" s="12">
        <v>11</v>
      </c>
      <c r="C144" s="12">
        <v>16</v>
      </c>
      <c r="D144" s="18" t="s">
        <v>316</v>
      </c>
      <c r="E144" s="18" t="s">
        <v>418</v>
      </c>
      <c r="F144" s="27" t="s">
        <v>413</v>
      </c>
    </row>
    <row r="145" spans="1:6" ht="13.5">
      <c r="A145" s="12">
        <v>2014</v>
      </c>
      <c r="B145" s="12">
        <v>11</v>
      </c>
      <c r="C145" s="12">
        <v>16</v>
      </c>
      <c r="D145" s="18" t="s">
        <v>316</v>
      </c>
      <c r="E145" s="18" t="s">
        <v>418</v>
      </c>
      <c r="F145" s="27" t="s">
        <v>414</v>
      </c>
    </row>
    <row r="146" spans="1:6" ht="48">
      <c r="A146" s="12">
        <v>2014</v>
      </c>
      <c r="B146" s="12">
        <v>11</v>
      </c>
      <c r="C146" s="12">
        <v>16</v>
      </c>
      <c r="D146" s="18" t="s">
        <v>1126</v>
      </c>
      <c r="E146" s="18" t="s">
        <v>286</v>
      </c>
      <c r="F146" s="19" t="s">
        <v>470</v>
      </c>
    </row>
    <row r="147" spans="1:6" ht="36">
      <c r="A147" s="12">
        <v>2014</v>
      </c>
      <c r="B147" s="12">
        <v>11</v>
      </c>
      <c r="C147" s="12">
        <v>22</v>
      </c>
      <c r="D147" s="18" t="s">
        <v>320</v>
      </c>
      <c r="E147" s="18" t="s">
        <v>1117</v>
      </c>
      <c r="F147" s="19" t="s">
        <v>419</v>
      </c>
    </row>
    <row r="148" spans="1:6" ht="36">
      <c r="A148" s="12">
        <v>2014</v>
      </c>
      <c r="B148" s="12">
        <v>11</v>
      </c>
      <c r="C148" s="12">
        <v>30</v>
      </c>
      <c r="D148" s="18" t="s">
        <v>320</v>
      </c>
      <c r="E148" s="18" t="s">
        <v>1117</v>
      </c>
      <c r="F148" s="19" t="s">
        <v>2438</v>
      </c>
    </row>
    <row r="149" spans="1:6" ht="36">
      <c r="A149" s="12">
        <v>2014</v>
      </c>
      <c r="B149" s="12">
        <v>12</v>
      </c>
      <c r="C149" s="12">
        <v>6</v>
      </c>
      <c r="D149" s="18" t="s">
        <v>320</v>
      </c>
      <c r="E149" s="18" t="s">
        <v>1117</v>
      </c>
      <c r="F149" s="19" t="s">
        <v>428</v>
      </c>
    </row>
    <row r="150" spans="1:6" ht="36">
      <c r="A150" s="12">
        <v>2014</v>
      </c>
      <c r="B150" s="12">
        <v>12</v>
      </c>
      <c r="C150" s="12">
        <v>20</v>
      </c>
      <c r="D150" s="18" t="s">
        <v>316</v>
      </c>
      <c r="E150" s="18" t="s">
        <v>1123</v>
      </c>
      <c r="F150" s="19" t="s">
        <v>347</v>
      </c>
    </row>
    <row r="151" spans="1:6" ht="36">
      <c r="A151" s="12">
        <v>2015</v>
      </c>
      <c r="B151" s="12">
        <v>1</v>
      </c>
      <c r="C151" s="12">
        <v>13</v>
      </c>
      <c r="D151" s="18" t="s">
        <v>320</v>
      </c>
      <c r="E151" s="18" t="s">
        <v>1117</v>
      </c>
      <c r="F151" s="19" t="s">
        <v>421</v>
      </c>
    </row>
    <row r="152" spans="1:6" ht="36">
      <c r="A152" s="12">
        <v>2015</v>
      </c>
      <c r="B152" s="12">
        <v>1</v>
      </c>
      <c r="C152" s="12">
        <v>17</v>
      </c>
      <c r="D152" s="18" t="s">
        <v>316</v>
      </c>
      <c r="E152" s="18" t="s">
        <v>1123</v>
      </c>
      <c r="F152" s="19" t="s">
        <v>352</v>
      </c>
    </row>
    <row r="153" spans="1:6" ht="36">
      <c r="A153" s="12">
        <v>2015</v>
      </c>
      <c r="B153" s="12">
        <v>2</v>
      </c>
      <c r="C153" s="12">
        <v>4</v>
      </c>
      <c r="D153" s="18" t="s">
        <v>320</v>
      </c>
      <c r="E153" s="18" t="s">
        <v>1117</v>
      </c>
      <c r="F153" s="19" t="s">
        <v>420</v>
      </c>
    </row>
    <row r="154" spans="1:6" ht="36">
      <c r="A154" s="12">
        <v>2015</v>
      </c>
      <c r="B154" s="12">
        <v>3</v>
      </c>
      <c r="C154" s="12">
        <v>1</v>
      </c>
      <c r="D154" s="18" t="s">
        <v>320</v>
      </c>
      <c r="E154" s="18" t="s">
        <v>1117</v>
      </c>
      <c r="F154" s="19" t="s">
        <v>429</v>
      </c>
    </row>
    <row r="155" spans="1:6" ht="36">
      <c r="A155" s="12">
        <v>2015</v>
      </c>
      <c r="B155" s="12">
        <v>3</v>
      </c>
      <c r="C155" s="12">
        <v>14</v>
      </c>
      <c r="D155" s="18" t="s">
        <v>320</v>
      </c>
      <c r="E155" s="18" t="s">
        <v>1117</v>
      </c>
      <c r="F155" s="19" t="s">
        <v>433</v>
      </c>
    </row>
    <row r="156" spans="1:6" ht="36">
      <c r="A156" s="12">
        <v>2015</v>
      </c>
      <c r="B156" s="12">
        <v>3</v>
      </c>
      <c r="C156" s="12">
        <v>21</v>
      </c>
      <c r="D156" s="18" t="s">
        <v>316</v>
      </c>
      <c r="E156" s="18" t="s">
        <v>1123</v>
      </c>
      <c r="F156" s="19" t="s">
        <v>348</v>
      </c>
    </row>
    <row r="157" spans="1:6" ht="36">
      <c r="A157" s="12">
        <v>2015</v>
      </c>
      <c r="B157" s="12">
        <v>3</v>
      </c>
      <c r="C157" s="12">
        <v>21</v>
      </c>
      <c r="D157" s="18" t="s">
        <v>320</v>
      </c>
      <c r="E157" s="18" t="s">
        <v>1117</v>
      </c>
      <c r="F157" s="19" t="s">
        <v>434</v>
      </c>
    </row>
    <row r="158" spans="1:6" ht="132">
      <c r="A158" s="12">
        <v>2015</v>
      </c>
      <c r="B158" s="12">
        <v>4</v>
      </c>
      <c r="C158" s="12">
        <v>4</v>
      </c>
      <c r="D158" s="18" t="s">
        <v>285</v>
      </c>
      <c r="E158" s="18" t="s">
        <v>1144</v>
      </c>
      <c r="F158" s="19" t="s">
        <v>1145</v>
      </c>
    </row>
    <row r="159" spans="1:6" ht="24">
      <c r="A159" s="12">
        <v>2015</v>
      </c>
      <c r="B159" s="12">
        <v>4</v>
      </c>
      <c r="C159" s="12">
        <v>18</v>
      </c>
      <c r="D159" s="18" t="s">
        <v>316</v>
      </c>
      <c r="E159" s="18" t="s">
        <v>1123</v>
      </c>
      <c r="F159" s="19" t="s">
        <v>349</v>
      </c>
    </row>
    <row r="160" spans="1:6" ht="24">
      <c r="A160" s="12">
        <v>2015</v>
      </c>
      <c r="B160" s="12">
        <v>4</v>
      </c>
      <c r="C160" s="12">
        <v>18</v>
      </c>
      <c r="D160" s="18" t="s">
        <v>320</v>
      </c>
      <c r="E160" s="18" t="s">
        <v>1117</v>
      </c>
      <c r="F160" s="19" t="s">
        <v>435</v>
      </c>
    </row>
    <row r="161" spans="1:6" ht="60">
      <c r="A161" s="12">
        <v>2015</v>
      </c>
      <c r="B161" s="12">
        <v>4</v>
      </c>
      <c r="C161" s="12">
        <v>19</v>
      </c>
      <c r="D161" s="18" t="s">
        <v>320</v>
      </c>
      <c r="E161" s="18" t="s">
        <v>277</v>
      </c>
      <c r="F161" s="19" t="s">
        <v>1440</v>
      </c>
    </row>
    <row r="162" spans="1:6" ht="24">
      <c r="A162" s="12">
        <v>2015</v>
      </c>
      <c r="B162" s="12">
        <v>4</v>
      </c>
      <c r="C162" s="12">
        <v>25</v>
      </c>
      <c r="D162" s="18" t="s">
        <v>320</v>
      </c>
      <c r="E162" s="18" t="s">
        <v>1117</v>
      </c>
      <c r="F162" s="19" t="s">
        <v>436</v>
      </c>
    </row>
    <row r="163" spans="1:6" ht="24">
      <c r="A163" s="12">
        <v>2015</v>
      </c>
      <c r="B163" s="12">
        <v>5</v>
      </c>
      <c r="C163" s="12">
        <v>3</v>
      </c>
      <c r="D163" s="18" t="s">
        <v>320</v>
      </c>
      <c r="E163" s="18" t="s">
        <v>1117</v>
      </c>
      <c r="F163" s="19" t="s">
        <v>437</v>
      </c>
    </row>
    <row r="164" spans="1:6" ht="24">
      <c r="A164" s="12">
        <v>2015</v>
      </c>
      <c r="B164" s="12">
        <v>5</v>
      </c>
      <c r="C164" s="12">
        <v>14</v>
      </c>
      <c r="D164" s="18" t="s">
        <v>320</v>
      </c>
      <c r="E164" s="18" t="s">
        <v>1117</v>
      </c>
      <c r="F164" s="19" t="s">
        <v>438</v>
      </c>
    </row>
    <row r="165" spans="1:6" ht="24">
      <c r="A165" s="12">
        <v>2015</v>
      </c>
      <c r="B165" s="12">
        <v>5</v>
      </c>
      <c r="C165" s="12">
        <v>14</v>
      </c>
      <c r="D165" s="18" t="s">
        <v>1109</v>
      </c>
      <c r="E165" s="2" t="s">
        <v>6</v>
      </c>
      <c r="F165" s="19" t="s">
        <v>1110</v>
      </c>
    </row>
    <row r="166" spans="1:6" ht="36">
      <c r="A166" s="12">
        <v>2015</v>
      </c>
      <c r="B166" s="12">
        <v>5</v>
      </c>
      <c r="C166" s="12">
        <v>16</v>
      </c>
      <c r="D166" s="18" t="s">
        <v>316</v>
      </c>
      <c r="E166" s="18" t="s">
        <v>1123</v>
      </c>
      <c r="F166" s="19" t="s">
        <v>350</v>
      </c>
    </row>
    <row r="167" spans="1:6" ht="36">
      <c r="A167" s="12">
        <v>2015</v>
      </c>
      <c r="B167" s="12">
        <v>5</v>
      </c>
      <c r="C167" s="12">
        <v>30</v>
      </c>
      <c r="D167" s="18" t="s">
        <v>320</v>
      </c>
      <c r="E167" s="18" t="s">
        <v>1117</v>
      </c>
      <c r="F167" s="19" t="s">
        <v>439</v>
      </c>
    </row>
    <row r="168" spans="1:6" ht="24">
      <c r="A168" s="12">
        <v>2015</v>
      </c>
      <c r="B168" s="12">
        <v>5</v>
      </c>
      <c r="C168" s="12">
        <v>30</v>
      </c>
      <c r="D168" s="18" t="s">
        <v>1109</v>
      </c>
      <c r="E168" s="2" t="s">
        <v>6</v>
      </c>
      <c r="F168" s="19" t="s">
        <v>1154</v>
      </c>
    </row>
    <row r="169" spans="1:6" ht="48">
      <c r="A169" s="12">
        <v>2015</v>
      </c>
      <c r="B169" s="12">
        <v>6</v>
      </c>
      <c r="C169" s="12">
        <v>4</v>
      </c>
      <c r="D169" s="18" t="s">
        <v>320</v>
      </c>
      <c r="E169" s="18" t="s">
        <v>1117</v>
      </c>
      <c r="F169" s="19" t="s">
        <v>431</v>
      </c>
    </row>
    <row r="170" spans="1:6" ht="24">
      <c r="A170" s="12">
        <v>2015</v>
      </c>
      <c r="B170" s="12">
        <v>6</v>
      </c>
      <c r="C170" s="12">
        <v>11</v>
      </c>
      <c r="D170" s="18" t="s">
        <v>320</v>
      </c>
      <c r="E170" s="18" t="s">
        <v>1117</v>
      </c>
      <c r="F170" s="19" t="s">
        <v>1146</v>
      </c>
    </row>
    <row r="171" spans="1:6" ht="36">
      <c r="A171" s="12">
        <v>2015</v>
      </c>
      <c r="B171" s="12">
        <v>6</v>
      </c>
      <c r="C171" s="12">
        <v>11</v>
      </c>
      <c r="D171" s="18" t="s">
        <v>1109</v>
      </c>
      <c r="E171" s="2" t="s">
        <v>6</v>
      </c>
      <c r="F171" s="19" t="s">
        <v>1155</v>
      </c>
    </row>
    <row r="172" spans="1:6" ht="24">
      <c r="A172" s="12">
        <v>2015</v>
      </c>
      <c r="B172" s="12">
        <v>6</v>
      </c>
      <c r="C172" s="12">
        <v>20</v>
      </c>
      <c r="D172" s="18" t="s">
        <v>316</v>
      </c>
      <c r="E172" s="18" t="s">
        <v>1123</v>
      </c>
      <c r="F172" s="19" t="s">
        <v>351</v>
      </c>
    </row>
    <row r="173" spans="1:6" ht="24">
      <c r="A173" s="12">
        <v>2015</v>
      </c>
      <c r="B173" s="12">
        <v>7</v>
      </c>
      <c r="C173" s="12">
        <v>1</v>
      </c>
      <c r="D173" s="18" t="s">
        <v>1109</v>
      </c>
      <c r="E173" s="2" t="s">
        <v>6</v>
      </c>
      <c r="F173" s="19" t="s">
        <v>1156</v>
      </c>
    </row>
    <row r="174" spans="1:6" ht="36">
      <c r="A174" s="12">
        <v>2015</v>
      </c>
      <c r="B174" s="12">
        <v>7</v>
      </c>
      <c r="C174" s="12">
        <v>1</v>
      </c>
      <c r="D174" s="18" t="s">
        <v>1109</v>
      </c>
      <c r="E174" s="2" t="s">
        <v>6</v>
      </c>
      <c r="F174" s="19" t="s">
        <v>1157</v>
      </c>
    </row>
    <row r="175" spans="1:6" ht="24">
      <c r="A175" s="12">
        <v>2015</v>
      </c>
      <c r="B175" s="12">
        <v>7</v>
      </c>
      <c r="C175" s="12">
        <v>4</v>
      </c>
      <c r="D175" s="18" t="s">
        <v>320</v>
      </c>
      <c r="E175" s="18" t="s">
        <v>1117</v>
      </c>
      <c r="F175" s="19" t="s">
        <v>1147</v>
      </c>
    </row>
    <row r="176" spans="1:6" ht="24">
      <c r="A176" s="12">
        <v>2015</v>
      </c>
      <c r="B176" s="12">
        <v>7</v>
      </c>
      <c r="C176" s="12">
        <v>8</v>
      </c>
      <c r="D176" s="18" t="s">
        <v>1109</v>
      </c>
      <c r="E176" s="2" t="s">
        <v>6</v>
      </c>
      <c r="F176" s="19" t="s">
        <v>1111</v>
      </c>
    </row>
    <row r="177" spans="1:6" ht="24">
      <c r="A177" s="12">
        <v>2015</v>
      </c>
      <c r="B177" s="12">
        <v>7</v>
      </c>
      <c r="C177" s="12">
        <v>12</v>
      </c>
      <c r="D177" s="18" t="s">
        <v>1109</v>
      </c>
      <c r="E177" s="2" t="s">
        <v>6</v>
      </c>
      <c r="F177" s="19" t="s">
        <v>3722</v>
      </c>
    </row>
    <row r="178" spans="1:6" ht="180">
      <c r="A178" s="12">
        <v>2015</v>
      </c>
      <c r="B178" s="12">
        <v>7</v>
      </c>
      <c r="C178" s="12">
        <v>29</v>
      </c>
      <c r="D178" s="18" t="s">
        <v>320</v>
      </c>
      <c r="E178" s="18" t="s">
        <v>280</v>
      </c>
      <c r="F178" s="19" t="s">
        <v>1337</v>
      </c>
    </row>
    <row r="179" spans="1:6" ht="48">
      <c r="A179" s="12">
        <v>2015</v>
      </c>
      <c r="B179" s="12">
        <v>8</v>
      </c>
      <c r="C179" s="12">
        <v>8</v>
      </c>
      <c r="D179" s="18" t="s">
        <v>1109</v>
      </c>
      <c r="E179" s="98" t="s">
        <v>1176</v>
      </c>
      <c r="F179" s="19" t="s">
        <v>1158</v>
      </c>
    </row>
    <row r="180" spans="1:6" ht="48">
      <c r="A180" s="12">
        <v>2015</v>
      </c>
      <c r="B180" s="12">
        <v>8</v>
      </c>
      <c r="C180" s="12">
        <v>8</v>
      </c>
      <c r="D180" s="18" t="s">
        <v>1109</v>
      </c>
      <c r="E180" s="98" t="s">
        <v>1176</v>
      </c>
      <c r="F180" s="19" t="s">
        <v>1159</v>
      </c>
    </row>
    <row r="181" spans="1:6" ht="24">
      <c r="A181" s="12">
        <v>2015</v>
      </c>
      <c r="B181" s="12">
        <v>8</v>
      </c>
      <c r="C181" s="12">
        <v>15</v>
      </c>
      <c r="D181" s="18" t="s">
        <v>320</v>
      </c>
      <c r="E181" s="18" t="s">
        <v>1117</v>
      </c>
      <c r="F181" s="19" t="s">
        <v>1148</v>
      </c>
    </row>
    <row r="182" spans="1:6" ht="48">
      <c r="A182" s="12">
        <v>2015</v>
      </c>
      <c r="B182" s="12">
        <v>8</v>
      </c>
      <c r="C182" s="12">
        <v>28</v>
      </c>
      <c r="D182" s="18" t="s">
        <v>1109</v>
      </c>
      <c r="E182" s="98" t="s">
        <v>1176</v>
      </c>
      <c r="F182" s="19" t="s">
        <v>1160</v>
      </c>
    </row>
    <row r="183" spans="1:6" ht="36">
      <c r="A183" s="12">
        <v>2015</v>
      </c>
      <c r="B183" s="12">
        <v>8</v>
      </c>
      <c r="C183" s="12">
        <v>28</v>
      </c>
      <c r="D183" s="18" t="s">
        <v>1109</v>
      </c>
      <c r="E183" s="98" t="s">
        <v>1176</v>
      </c>
      <c r="F183" s="19" t="s">
        <v>1166</v>
      </c>
    </row>
    <row r="184" spans="1:6" ht="48">
      <c r="A184" s="12">
        <v>2015</v>
      </c>
      <c r="B184" s="12">
        <v>9</v>
      </c>
      <c r="C184" s="12">
        <v>4</v>
      </c>
      <c r="D184" s="18" t="s">
        <v>1109</v>
      </c>
      <c r="E184" s="98" t="s">
        <v>1176</v>
      </c>
      <c r="F184" s="19" t="s">
        <v>3894</v>
      </c>
    </row>
    <row r="185" spans="1:6" ht="36">
      <c r="A185" s="12">
        <v>2015</v>
      </c>
      <c r="B185" s="12">
        <v>9</v>
      </c>
      <c r="C185" s="12">
        <v>13</v>
      </c>
      <c r="D185" s="18" t="s">
        <v>320</v>
      </c>
      <c r="E185" s="18" t="s">
        <v>1117</v>
      </c>
      <c r="F185" s="19" t="s">
        <v>442</v>
      </c>
    </row>
    <row r="186" spans="1:6" ht="36">
      <c r="A186" s="12">
        <v>2015</v>
      </c>
      <c r="B186" s="12">
        <v>9</v>
      </c>
      <c r="C186" s="12">
        <v>19</v>
      </c>
      <c r="D186" s="18" t="s">
        <v>316</v>
      </c>
      <c r="E186" s="18" t="s">
        <v>1123</v>
      </c>
      <c r="F186" s="19" t="s">
        <v>357</v>
      </c>
    </row>
    <row r="187" spans="1:6" ht="144">
      <c r="A187" s="12">
        <v>2015</v>
      </c>
      <c r="B187" s="12">
        <v>10</v>
      </c>
      <c r="C187" s="12">
        <v>1</v>
      </c>
      <c r="D187" s="18" t="s">
        <v>285</v>
      </c>
      <c r="E187" s="18" t="s">
        <v>1149</v>
      </c>
      <c r="F187" s="19" t="s">
        <v>1150</v>
      </c>
    </row>
    <row r="188" spans="1:6" ht="36">
      <c r="A188" s="12">
        <v>2015</v>
      </c>
      <c r="B188" s="12">
        <v>10</v>
      </c>
      <c r="C188" s="12">
        <v>7</v>
      </c>
      <c r="D188" s="18" t="s">
        <v>1109</v>
      </c>
      <c r="E188" s="98" t="s">
        <v>1176</v>
      </c>
      <c r="F188" s="19" t="s">
        <v>1161</v>
      </c>
    </row>
    <row r="189" spans="1:6" ht="36">
      <c r="A189" s="12">
        <v>2015</v>
      </c>
      <c r="B189" s="12">
        <v>10</v>
      </c>
      <c r="C189" s="12">
        <v>7</v>
      </c>
      <c r="D189" s="18" t="s">
        <v>1109</v>
      </c>
      <c r="E189" s="98" t="s">
        <v>1176</v>
      </c>
      <c r="F189" s="19" t="s">
        <v>1162</v>
      </c>
    </row>
    <row r="190" spans="1:6" ht="36">
      <c r="A190" s="12">
        <v>2015</v>
      </c>
      <c r="B190" s="12">
        <v>10</v>
      </c>
      <c r="C190" s="12">
        <v>21</v>
      </c>
      <c r="D190" s="18" t="s">
        <v>1109</v>
      </c>
      <c r="E190" s="98" t="s">
        <v>1176</v>
      </c>
      <c r="F190" s="19" t="s">
        <v>1163</v>
      </c>
    </row>
    <row r="191" spans="1:6" ht="48">
      <c r="A191" s="12">
        <v>2015</v>
      </c>
      <c r="B191" s="12">
        <v>10</v>
      </c>
      <c r="C191" s="12">
        <v>21</v>
      </c>
      <c r="D191" s="18" t="s">
        <v>1109</v>
      </c>
      <c r="E191" s="98" t="s">
        <v>1176</v>
      </c>
      <c r="F191" s="19" t="s">
        <v>1164</v>
      </c>
    </row>
    <row r="192" spans="1:6" ht="36">
      <c r="A192" s="12">
        <v>2015</v>
      </c>
      <c r="B192" s="12">
        <v>10</v>
      </c>
      <c r="C192" s="12">
        <v>24</v>
      </c>
      <c r="D192" s="18" t="s">
        <v>320</v>
      </c>
      <c r="E192" s="18" t="s">
        <v>1117</v>
      </c>
      <c r="F192" s="19" t="s">
        <v>453</v>
      </c>
    </row>
    <row r="193" spans="1:6" ht="48">
      <c r="A193" s="12">
        <v>2015</v>
      </c>
      <c r="B193" s="12">
        <v>10</v>
      </c>
      <c r="C193" s="12">
        <v>25</v>
      </c>
      <c r="D193" s="18" t="s">
        <v>320</v>
      </c>
      <c r="E193" s="18" t="s">
        <v>1151</v>
      </c>
      <c r="F193" s="19" t="s">
        <v>454</v>
      </c>
    </row>
    <row r="194" spans="1:6" ht="48">
      <c r="A194" s="12">
        <v>2015</v>
      </c>
      <c r="B194" s="12">
        <v>11</v>
      </c>
      <c r="C194" s="12">
        <v>3</v>
      </c>
      <c r="D194" s="18" t="s">
        <v>320</v>
      </c>
      <c r="E194" s="18" t="s">
        <v>1117</v>
      </c>
      <c r="F194" s="19" t="s">
        <v>443</v>
      </c>
    </row>
    <row r="195" spans="1:6" ht="48">
      <c r="A195" s="12">
        <v>2015</v>
      </c>
      <c r="B195" s="12">
        <v>11</v>
      </c>
      <c r="C195" s="12">
        <v>11</v>
      </c>
      <c r="D195" s="18" t="s">
        <v>1109</v>
      </c>
      <c r="E195" s="98" t="s">
        <v>1176</v>
      </c>
      <c r="F195" s="19" t="s">
        <v>1167</v>
      </c>
    </row>
    <row r="196" spans="1:6" ht="36">
      <c r="A196" s="12">
        <v>2015</v>
      </c>
      <c r="B196" s="12">
        <v>11</v>
      </c>
      <c r="C196" s="12">
        <v>21</v>
      </c>
      <c r="D196" s="18" t="s">
        <v>1126</v>
      </c>
      <c r="E196" s="18" t="s">
        <v>286</v>
      </c>
      <c r="F196" s="19" t="s">
        <v>1152</v>
      </c>
    </row>
    <row r="197" spans="1:6" ht="48">
      <c r="A197" s="12">
        <v>2015</v>
      </c>
      <c r="B197" s="12">
        <v>11</v>
      </c>
      <c r="C197" s="12">
        <v>26</v>
      </c>
      <c r="D197" s="18" t="s">
        <v>1109</v>
      </c>
      <c r="E197" s="98" t="s">
        <v>1176</v>
      </c>
      <c r="F197" s="19" t="s">
        <v>1168</v>
      </c>
    </row>
    <row r="198" spans="1:6" ht="48">
      <c r="A198" s="12">
        <v>2015</v>
      </c>
      <c r="B198" s="12">
        <v>11</v>
      </c>
      <c r="C198" s="12">
        <v>29</v>
      </c>
      <c r="D198" s="18" t="s">
        <v>1109</v>
      </c>
      <c r="E198" s="98" t="s">
        <v>1176</v>
      </c>
      <c r="F198" s="19" t="s">
        <v>1165</v>
      </c>
    </row>
    <row r="199" spans="1:6" ht="60">
      <c r="A199" s="12">
        <v>2015</v>
      </c>
      <c r="B199" s="12">
        <v>11</v>
      </c>
      <c r="C199" s="12">
        <v>29</v>
      </c>
      <c r="D199" s="18" t="s">
        <v>1109</v>
      </c>
      <c r="E199" s="98" t="s">
        <v>1176</v>
      </c>
      <c r="F199" s="19" t="s">
        <v>3900</v>
      </c>
    </row>
    <row r="200" spans="1:6" ht="36">
      <c r="A200" s="12">
        <v>2015</v>
      </c>
      <c r="B200" s="12">
        <v>12</v>
      </c>
      <c r="C200" s="12">
        <v>6</v>
      </c>
      <c r="D200" s="18" t="s">
        <v>320</v>
      </c>
      <c r="E200" s="18" t="s">
        <v>1117</v>
      </c>
      <c r="F200" s="19" t="s">
        <v>2446</v>
      </c>
    </row>
    <row r="201" spans="1:6" ht="24">
      <c r="A201" s="12">
        <v>2015</v>
      </c>
      <c r="B201" s="12">
        <v>12</v>
      </c>
      <c r="C201" s="12">
        <v>13</v>
      </c>
      <c r="D201" s="18" t="s">
        <v>320</v>
      </c>
      <c r="E201" s="18" t="s">
        <v>1117</v>
      </c>
      <c r="F201" s="19" t="s">
        <v>432</v>
      </c>
    </row>
    <row r="202" spans="1:6" ht="36">
      <c r="A202" s="12">
        <v>2015</v>
      </c>
      <c r="B202" s="12">
        <v>12</v>
      </c>
      <c r="C202" s="12">
        <v>20</v>
      </c>
      <c r="D202" s="18" t="s">
        <v>1109</v>
      </c>
      <c r="E202" s="95" t="s">
        <v>1185</v>
      </c>
      <c r="F202" s="19" t="s">
        <v>1321</v>
      </c>
    </row>
    <row r="203" spans="1:6" ht="36">
      <c r="A203" s="12">
        <v>2015</v>
      </c>
      <c r="B203" s="12">
        <v>12</v>
      </c>
      <c r="C203" s="12">
        <v>20</v>
      </c>
      <c r="D203" s="18" t="s">
        <v>1109</v>
      </c>
      <c r="E203" s="95" t="s">
        <v>1185</v>
      </c>
      <c r="F203" s="19" t="s">
        <v>3995</v>
      </c>
    </row>
    <row r="204" spans="1:6" ht="48">
      <c r="A204" s="12">
        <v>2016</v>
      </c>
      <c r="B204" s="12">
        <v>1</v>
      </c>
      <c r="C204" s="12">
        <v>3</v>
      </c>
      <c r="D204" s="18" t="s">
        <v>1109</v>
      </c>
      <c r="E204" s="95" t="s">
        <v>1185</v>
      </c>
      <c r="F204" s="19" t="s">
        <v>1322</v>
      </c>
    </row>
    <row r="205" spans="1:6" ht="36">
      <c r="A205" s="12">
        <v>2016</v>
      </c>
      <c r="B205" s="12">
        <v>1</v>
      </c>
      <c r="C205" s="12">
        <v>3</v>
      </c>
      <c r="D205" s="18" t="s">
        <v>1109</v>
      </c>
      <c r="E205" s="95" t="s">
        <v>1185</v>
      </c>
      <c r="F205" s="19" t="s">
        <v>1323</v>
      </c>
    </row>
    <row r="206" spans="1:6" ht="36">
      <c r="A206" s="12">
        <v>2016</v>
      </c>
      <c r="B206" s="12">
        <v>1</v>
      </c>
      <c r="C206" s="12">
        <v>10</v>
      </c>
      <c r="D206" s="18" t="s">
        <v>1109</v>
      </c>
      <c r="E206" s="95" t="s">
        <v>1185</v>
      </c>
      <c r="F206" s="19" t="s">
        <v>1324</v>
      </c>
    </row>
    <row r="207" spans="1:6" ht="36">
      <c r="A207" s="12">
        <v>2016</v>
      </c>
      <c r="B207" s="12">
        <v>1</v>
      </c>
      <c r="C207" s="12">
        <v>10</v>
      </c>
      <c r="D207" s="18" t="s">
        <v>1109</v>
      </c>
      <c r="E207" s="95" t="s">
        <v>1185</v>
      </c>
      <c r="F207" s="19" t="s">
        <v>3996</v>
      </c>
    </row>
    <row r="208" spans="1:6" ht="36">
      <c r="A208" s="12">
        <v>2016</v>
      </c>
      <c r="B208" s="12">
        <v>1</v>
      </c>
      <c r="C208" s="12">
        <v>27</v>
      </c>
      <c r="D208" s="18" t="s">
        <v>320</v>
      </c>
      <c r="E208" s="18" t="s">
        <v>1117</v>
      </c>
      <c r="F208" s="19" t="s">
        <v>448</v>
      </c>
    </row>
    <row r="209" spans="1:6" ht="36">
      <c r="A209" s="12">
        <v>2016</v>
      </c>
      <c r="B209" s="12">
        <v>1</v>
      </c>
      <c r="C209" s="12">
        <v>28</v>
      </c>
      <c r="D209" s="18" t="s">
        <v>1109</v>
      </c>
      <c r="E209" s="95" t="s">
        <v>1185</v>
      </c>
      <c r="F209" s="19" t="s">
        <v>1325</v>
      </c>
    </row>
    <row r="210" spans="1:6" ht="36">
      <c r="A210" s="12">
        <v>2016</v>
      </c>
      <c r="B210" s="12">
        <v>1</v>
      </c>
      <c r="C210" s="12">
        <v>28</v>
      </c>
      <c r="D210" s="18" t="s">
        <v>1109</v>
      </c>
      <c r="E210" s="95" t="s">
        <v>1185</v>
      </c>
      <c r="F210" s="19" t="s">
        <v>1326</v>
      </c>
    </row>
    <row r="211" spans="1:6" ht="36">
      <c r="A211" s="12">
        <v>2016</v>
      </c>
      <c r="B211" s="12">
        <v>1</v>
      </c>
      <c r="C211" s="12">
        <v>28</v>
      </c>
      <c r="D211" s="18" t="s">
        <v>1109</v>
      </c>
      <c r="E211" s="95" t="s">
        <v>1185</v>
      </c>
      <c r="F211" s="19" t="s">
        <v>1327</v>
      </c>
    </row>
    <row r="212" spans="1:6" ht="13.5">
      <c r="A212" s="12">
        <v>2016</v>
      </c>
      <c r="B212" s="12">
        <v>2</v>
      </c>
      <c r="C212" s="12">
        <v>3</v>
      </c>
      <c r="D212" s="18" t="s">
        <v>316</v>
      </c>
      <c r="E212" s="18" t="s">
        <v>418</v>
      </c>
      <c r="F212" s="27" t="s">
        <v>415</v>
      </c>
    </row>
    <row r="213" spans="1:6" ht="24">
      <c r="A213" s="12">
        <v>2016</v>
      </c>
      <c r="B213" s="12">
        <v>2</v>
      </c>
      <c r="C213" s="12">
        <v>3</v>
      </c>
      <c r="D213" s="18" t="s">
        <v>320</v>
      </c>
      <c r="E213" s="18" t="s">
        <v>1117</v>
      </c>
      <c r="F213" s="19" t="s">
        <v>449</v>
      </c>
    </row>
    <row r="214" spans="1:6" ht="36">
      <c r="A214" s="12">
        <v>2016</v>
      </c>
      <c r="B214" s="12">
        <v>2</v>
      </c>
      <c r="C214" s="12">
        <v>10</v>
      </c>
      <c r="D214" s="18" t="s">
        <v>1109</v>
      </c>
      <c r="E214" s="95" t="s">
        <v>1185</v>
      </c>
      <c r="F214" s="19" t="s">
        <v>1328</v>
      </c>
    </row>
    <row r="215" spans="1:6" ht="36">
      <c r="A215" s="12">
        <v>2016</v>
      </c>
      <c r="B215" s="12">
        <v>2</v>
      </c>
      <c r="C215" s="12">
        <v>10</v>
      </c>
      <c r="D215" s="18" t="s">
        <v>1109</v>
      </c>
      <c r="E215" s="95" t="s">
        <v>1185</v>
      </c>
      <c r="F215" s="19" t="s">
        <v>1329</v>
      </c>
    </row>
    <row r="216" spans="1:6" ht="36">
      <c r="A216" s="12">
        <v>2016</v>
      </c>
      <c r="B216" s="12">
        <v>2</v>
      </c>
      <c r="C216" s="12">
        <v>21</v>
      </c>
      <c r="D216" s="18" t="s">
        <v>1109</v>
      </c>
      <c r="E216" s="95" t="s">
        <v>1185</v>
      </c>
      <c r="F216" s="19" t="s">
        <v>1330</v>
      </c>
    </row>
    <row r="217" spans="1:6" ht="36">
      <c r="A217" s="12">
        <v>2016</v>
      </c>
      <c r="B217" s="12">
        <v>2</v>
      </c>
      <c r="C217" s="12">
        <v>21</v>
      </c>
      <c r="D217" s="18" t="s">
        <v>1109</v>
      </c>
      <c r="E217" s="95" t="s">
        <v>1185</v>
      </c>
      <c r="F217" s="19" t="s">
        <v>1331</v>
      </c>
    </row>
    <row r="218" spans="1:6" ht="36">
      <c r="A218" s="12">
        <v>2016</v>
      </c>
      <c r="B218" s="12">
        <v>2</v>
      </c>
      <c r="C218" s="12">
        <v>26</v>
      </c>
      <c r="D218" s="18" t="s">
        <v>1109</v>
      </c>
      <c r="E218" s="95" t="s">
        <v>1185</v>
      </c>
      <c r="F218" s="19" t="s">
        <v>1332</v>
      </c>
    </row>
    <row r="219" spans="1:6" ht="36">
      <c r="A219" s="12">
        <v>2016</v>
      </c>
      <c r="B219" s="12">
        <v>2</v>
      </c>
      <c r="C219" s="12">
        <v>26</v>
      </c>
      <c r="D219" s="18" t="s">
        <v>1109</v>
      </c>
      <c r="E219" s="95" t="s">
        <v>1185</v>
      </c>
      <c r="F219" s="19" t="s">
        <v>1333</v>
      </c>
    </row>
    <row r="220" spans="1:6" ht="36">
      <c r="A220" s="12">
        <v>2016</v>
      </c>
      <c r="B220" s="12">
        <v>3</v>
      </c>
      <c r="C220" s="12">
        <v>5</v>
      </c>
      <c r="D220" s="18" t="s">
        <v>320</v>
      </c>
      <c r="E220" s="18" t="s">
        <v>1117</v>
      </c>
      <c r="F220" s="19" t="s">
        <v>450</v>
      </c>
    </row>
    <row r="221" spans="1:6" ht="48">
      <c r="A221" s="12">
        <v>2016</v>
      </c>
      <c r="B221" s="12">
        <v>3</v>
      </c>
      <c r="C221" s="12">
        <v>9</v>
      </c>
      <c r="D221" s="18" t="s">
        <v>1109</v>
      </c>
      <c r="E221" s="95" t="s">
        <v>1185</v>
      </c>
      <c r="F221" s="19" t="s">
        <v>1334</v>
      </c>
    </row>
    <row r="222" spans="1:6" ht="36">
      <c r="A222" s="12">
        <v>2016</v>
      </c>
      <c r="B222" s="12">
        <v>3</v>
      </c>
      <c r="C222" s="12">
        <v>12</v>
      </c>
      <c r="D222" s="18" t="s">
        <v>1109</v>
      </c>
      <c r="E222" s="95" t="s">
        <v>1185</v>
      </c>
      <c r="F222" s="19" t="s">
        <v>1335</v>
      </c>
    </row>
    <row r="223" spans="1:6" ht="36">
      <c r="A223" s="12">
        <v>2016</v>
      </c>
      <c r="B223" s="12">
        <v>3</v>
      </c>
      <c r="C223" s="12">
        <v>13</v>
      </c>
      <c r="D223" s="18" t="s">
        <v>316</v>
      </c>
      <c r="E223" s="18" t="s">
        <v>1153</v>
      </c>
      <c r="F223" s="19" t="s">
        <v>518</v>
      </c>
    </row>
    <row r="224" spans="1:6" ht="36">
      <c r="A224" s="12">
        <v>2016</v>
      </c>
      <c r="B224" s="12">
        <v>3</v>
      </c>
      <c r="C224" s="12">
        <v>21</v>
      </c>
      <c r="D224" s="18" t="s">
        <v>1109</v>
      </c>
      <c r="E224" s="100" t="s">
        <v>1169</v>
      </c>
      <c r="F224" s="19" t="s">
        <v>1170</v>
      </c>
    </row>
    <row r="225" spans="1:6" ht="36">
      <c r="A225" s="12">
        <v>2016</v>
      </c>
      <c r="B225" s="12">
        <v>3</v>
      </c>
      <c r="C225" s="12">
        <v>21</v>
      </c>
      <c r="D225" s="18" t="s">
        <v>1109</v>
      </c>
      <c r="E225" s="100" t="s">
        <v>1169</v>
      </c>
      <c r="F225" s="19" t="s">
        <v>1113</v>
      </c>
    </row>
    <row r="226" spans="1:6" ht="36">
      <c r="A226" s="12">
        <v>2016</v>
      </c>
      <c r="B226" s="12">
        <v>4</v>
      </c>
      <c r="C226" s="12">
        <v>10</v>
      </c>
      <c r="D226" s="18" t="s">
        <v>1109</v>
      </c>
      <c r="E226" s="100" t="s">
        <v>1169</v>
      </c>
      <c r="F226" s="19" t="s">
        <v>1171</v>
      </c>
    </row>
    <row r="227" spans="1:6" ht="36">
      <c r="A227" s="12">
        <v>2016</v>
      </c>
      <c r="B227" s="12">
        <v>4</v>
      </c>
      <c r="C227" s="12">
        <v>13</v>
      </c>
      <c r="D227" s="18" t="s">
        <v>320</v>
      </c>
      <c r="E227" s="18" t="s">
        <v>1117</v>
      </c>
      <c r="F227" s="19" t="s">
        <v>445</v>
      </c>
    </row>
    <row r="228" spans="1:6" ht="60">
      <c r="A228" s="12">
        <v>2016</v>
      </c>
      <c r="B228" s="12">
        <v>4</v>
      </c>
      <c r="C228" s="12">
        <v>24</v>
      </c>
      <c r="D228" s="18" t="s">
        <v>320</v>
      </c>
      <c r="E228" s="18" t="s">
        <v>277</v>
      </c>
      <c r="F228" s="19" t="s">
        <v>1441</v>
      </c>
    </row>
    <row r="229" spans="1:6" ht="36">
      <c r="A229" s="12">
        <v>2016</v>
      </c>
      <c r="B229" s="12">
        <v>10</v>
      </c>
      <c r="C229" s="12">
        <v>6</v>
      </c>
      <c r="D229" s="18" t="s">
        <v>320</v>
      </c>
      <c r="E229" s="18" t="s">
        <v>1117</v>
      </c>
      <c r="F229" s="19" t="s">
        <v>451</v>
      </c>
    </row>
    <row r="230" spans="1:6" ht="24">
      <c r="A230" s="12">
        <v>2016</v>
      </c>
      <c r="B230" s="12">
        <v>10</v>
      </c>
      <c r="C230" s="12">
        <v>30</v>
      </c>
      <c r="D230" s="18" t="s">
        <v>320</v>
      </c>
      <c r="E230" s="18" t="s">
        <v>1117</v>
      </c>
      <c r="F230" s="19" t="s">
        <v>446</v>
      </c>
    </row>
    <row r="231" spans="1:6" ht="36">
      <c r="A231" s="12">
        <v>2016</v>
      </c>
      <c r="B231" s="12">
        <v>11</v>
      </c>
      <c r="C231" s="12">
        <v>12</v>
      </c>
      <c r="D231" s="18" t="s">
        <v>1109</v>
      </c>
      <c r="E231" s="96" t="s">
        <v>1114</v>
      </c>
      <c r="F231" s="19" t="s">
        <v>1310</v>
      </c>
    </row>
    <row r="232" spans="1:6" ht="48">
      <c r="A232" s="12">
        <v>2016</v>
      </c>
      <c r="B232" s="12">
        <v>11</v>
      </c>
      <c r="C232" s="12">
        <v>12</v>
      </c>
      <c r="D232" s="18" t="s">
        <v>1109</v>
      </c>
      <c r="E232" s="96" t="s">
        <v>1114</v>
      </c>
      <c r="F232" s="19" t="s">
        <v>1311</v>
      </c>
    </row>
    <row r="233" spans="1:6" ht="48">
      <c r="A233" s="12">
        <v>2016</v>
      </c>
      <c r="B233" s="12">
        <v>11</v>
      </c>
      <c r="C233" s="12">
        <v>25</v>
      </c>
      <c r="D233" s="18" t="s">
        <v>1109</v>
      </c>
      <c r="E233" s="96" t="s">
        <v>1114</v>
      </c>
      <c r="F233" s="19" t="s">
        <v>1312</v>
      </c>
    </row>
    <row r="234" spans="1:6" ht="36">
      <c r="A234" s="12">
        <v>2016</v>
      </c>
      <c r="B234" s="12">
        <v>11</v>
      </c>
      <c r="C234" s="12">
        <v>25</v>
      </c>
      <c r="D234" s="18" t="s">
        <v>1109</v>
      </c>
      <c r="E234" s="96" t="s">
        <v>1114</v>
      </c>
      <c r="F234" s="19" t="s">
        <v>1313</v>
      </c>
    </row>
    <row r="235" spans="1:6" ht="36">
      <c r="A235" s="12">
        <v>2016</v>
      </c>
      <c r="B235" s="12">
        <v>11</v>
      </c>
      <c r="C235" s="12">
        <v>29</v>
      </c>
      <c r="D235" s="18" t="s">
        <v>320</v>
      </c>
      <c r="E235" s="18" t="s">
        <v>1117</v>
      </c>
      <c r="F235" s="19" t="s">
        <v>452</v>
      </c>
    </row>
    <row r="236" spans="1:6" ht="48">
      <c r="A236" s="12">
        <v>2016</v>
      </c>
      <c r="B236" s="12">
        <v>12</v>
      </c>
      <c r="C236" s="12">
        <v>4</v>
      </c>
      <c r="D236" s="18" t="s">
        <v>320</v>
      </c>
      <c r="E236" s="18" t="s">
        <v>1117</v>
      </c>
      <c r="F236" s="19" t="s">
        <v>2437</v>
      </c>
    </row>
    <row r="237" spans="1:6" ht="24">
      <c r="A237" s="12">
        <v>2016</v>
      </c>
      <c r="B237" s="12">
        <v>12</v>
      </c>
      <c r="C237" s="12">
        <v>11</v>
      </c>
      <c r="D237" s="18" t="s">
        <v>320</v>
      </c>
      <c r="E237" s="18" t="s">
        <v>1117</v>
      </c>
      <c r="F237" s="19" t="s">
        <v>447</v>
      </c>
    </row>
    <row r="238" spans="1:6" ht="36">
      <c r="A238" s="12">
        <v>2016</v>
      </c>
      <c r="B238" s="12">
        <v>12</v>
      </c>
      <c r="C238" s="12">
        <v>17</v>
      </c>
      <c r="D238" s="18" t="s">
        <v>1109</v>
      </c>
      <c r="E238" s="96" t="s">
        <v>1114</v>
      </c>
      <c r="F238" s="19" t="s">
        <v>1314</v>
      </c>
    </row>
    <row r="239" spans="1:6" ht="36">
      <c r="A239" s="12">
        <v>2016</v>
      </c>
      <c r="B239" s="12">
        <v>12</v>
      </c>
      <c r="C239" s="12">
        <v>17</v>
      </c>
      <c r="D239" s="18" t="s">
        <v>1109</v>
      </c>
      <c r="E239" s="96" t="s">
        <v>1114</v>
      </c>
      <c r="F239" s="19" t="s">
        <v>1315</v>
      </c>
    </row>
    <row r="240" spans="1:6" ht="36">
      <c r="A240" s="12">
        <v>2016</v>
      </c>
      <c r="B240" s="12">
        <v>12</v>
      </c>
      <c r="C240" s="12">
        <v>28</v>
      </c>
      <c r="D240" s="18" t="s">
        <v>1109</v>
      </c>
      <c r="E240" s="96" t="s">
        <v>1114</v>
      </c>
      <c r="F240" s="19" t="s">
        <v>1316</v>
      </c>
    </row>
    <row r="241" spans="1:6" ht="24">
      <c r="A241" s="12">
        <v>2016</v>
      </c>
      <c r="B241" s="12">
        <v>12</v>
      </c>
      <c r="C241" s="12">
        <v>28</v>
      </c>
      <c r="D241" s="18" t="s">
        <v>1109</v>
      </c>
      <c r="E241" s="96" t="s">
        <v>1114</v>
      </c>
      <c r="F241" s="19" t="s">
        <v>1341</v>
      </c>
    </row>
    <row r="242" spans="1:6" ht="36">
      <c r="A242" s="12">
        <v>2017</v>
      </c>
      <c r="B242" s="12">
        <v>1</v>
      </c>
      <c r="C242" s="12">
        <v>19</v>
      </c>
      <c r="D242" s="18" t="s">
        <v>320</v>
      </c>
      <c r="E242" s="18" t="s">
        <v>318</v>
      </c>
      <c r="F242" s="19" t="s">
        <v>2655</v>
      </c>
    </row>
    <row r="243" spans="1:6" ht="36">
      <c r="A243" s="12">
        <v>2017</v>
      </c>
      <c r="B243" s="12">
        <v>1</v>
      </c>
      <c r="C243" s="12">
        <v>27</v>
      </c>
      <c r="D243" s="18" t="s">
        <v>1109</v>
      </c>
      <c r="E243" s="96" t="s">
        <v>1114</v>
      </c>
      <c r="F243" s="19" t="s">
        <v>1317</v>
      </c>
    </row>
    <row r="244" spans="1:6" ht="36">
      <c r="A244" s="12">
        <v>2017</v>
      </c>
      <c r="B244" s="12">
        <v>1</v>
      </c>
      <c r="C244" s="12">
        <v>27</v>
      </c>
      <c r="D244" s="18" t="s">
        <v>1109</v>
      </c>
      <c r="E244" s="96" t="s">
        <v>1114</v>
      </c>
      <c r="F244" s="19" t="s">
        <v>1318</v>
      </c>
    </row>
    <row r="245" spans="1:6" ht="24">
      <c r="A245" s="12">
        <v>2017</v>
      </c>
      <c r="B245" s="12">
        <v>2</v>
      </c>
      <c r="C245" s="12">
        <v>4</v>
      </c>
      <c r="D245" s="18" t="s">
        <v>1109</v>
      </c>
      <c r="E245" s="96" t="s">
        <v>1114</v>
      </c>
      <c r="F245" s="19" t="s">
        <v>1319</v>
      </c>
    </row>
    <row r="246" spans="1:6" ht="36">
      <c r="A246" s="12">
        <v>2017</v>
      </c>
      <c r="B246" s="12">
        <v>2</v>
      </c>
      <c r="C246" s="12">
        <v>4</v>
      </c>
      <c r="D246" s="18" t="s">
        <v>1109</v>
      </c>
      <c r="E246" s="96" t="s">
        <v>1114</v>
      </c>
      <c r="F246" s="19" t="s">
        <v>1320</v>
      </c>
    </row>
    <row r="247" spans="1:6" ht="36">
      <c r="A247" s="12">
        <v>2017</v>
      </c>
      <c r="B247" s="12">
        <v>2</v>
      </c>
      <c r="C247" s="12">
        <v>10</v>
      </c>
      <c r="D247" s="18" t="s">
        <v>1109</v>
      </c>
      <c r="E247" s="96" t="s">
        <v>1114</v>
      </c>
      <c r="F247" s="19" t="s">
        <v>1377</v>
      </c>
    </row>
    <row r="248" spans="1:6" ht="36">
      <c r="A248" s="12">
        <v>2017</v>
      </c>
      <c r="B248" s="12">
        <v>2</v>
      </c>
      <c r="C248" s="12">
        <v>10</v>
      </c>
      <c r="D248" s="18" t="s">
        <v>1109</v>
      </c>
      <c r="E248" s="96" t="s">
        <v>1114</v>
      </c>
      <c r="F248" s="19" t="s">
        <v>1378</v>
      </c>
    </row>
    <row r="249" spans="1:6" ht="36">
      <c r="A249" s="12">
        <v>2017</v>
      </c>
      <c r="B249" s="12">
        <v>2</v>
      </c>
      <c r="C249" s="12">
        <v>12</v>
      </c>
      <c r="D249" s="18" t="s">
        <v>320</v>
      </c>
      <c r="E249" s="18" t="s">
        <v>318</v>
      </c>
      <c r="F249" s="19" t="s">
        <v>2654</v>
      </c>
    </row>
    <row r="250" spans="1:6" ht="36">
      <c r="A250" s="12">
        <v>2017</v>
      </c>
      <c r="B250" s="12">
        <v>2</v>
      </c>
      <c r="C250" s="12">
        <v>19</v>
      </c>
      <c r="D250" s="18" t="s">
        <v>1109</v>
      </c>
      <c r="E250" s="96" t="s">
        <v>1114</v>
      </c>
      <c r="F250" s="19" t="s">
        <v>1379</v>
      </c>
    </row>
    <row r="251" spans="1:6" ht="36">
      <c r="A251" s="12">
        <v>2017</v>
      </c>
      <c r="B251" s="12">
        <v>2</v>
      </c>
      <c r="C251" s="12">
        <v>19</v>
      </c>
      <c r="D251" s="18" t="s">
        <v>1109</v>
      </c>
      <c r="E251" s="96" t="s">
        <v>1114</v>
      </c>
      <c r="F251" s="19" t="s">
        <v>1381</v>
      </c>
    </row>
    <row r="252" spans="1:6" ht="48">
      <c r="A252" s="12">
        <v>2017</v>
      </c>
      <c r="B252" s="12">
        <v>2</v>
      </c>
      <c r="C252" s="12">
        <v>24</v>
      </c>
      <c r="D252" s="18" t="s">
        <v>1109</v>
      </c>
      <c r="E252" s="96" t="s">
        <v>1114</v>
      </c>
      <c r="F252" s="19" t="s">
        <v>1382</v>
      </c>
    </row>
    <row r="253" spans="1:6" ht="36">
      <c r="A253" s="12">
        <v>2017</v>
      </c>
      <c r="B253" s="12">
        <v>2</v>
      </c>
      <c r="C253" s="12">
        <v>24</v>
      </c>
      <c r="D253" s="18" t="s">
        <v>1109</v>
      </c>
      <c r="E253" s="96" t="s">
        <v>1114</v>
      </c>
      <c r="F253" s="19" t="s">
        <v>1380</v>
      </c>
    </row>
    <row r="254" spans="1:6" ht="24">
      <c r="A254" s="12">
        <v>2017</v>
      </c>
      <c r="B254" s="12">
        <v>3</v>
      </c>
      <c r="C254" s="12">
        <v>4</v>
      </c>
      <c r="D254" s="18" t="s">
        <v>320</v>
      </c>
      <c r="E254" s="18" t="s">
        <v>318</v>
      </c>
      <c r="F254" s="19" t="s">
        <v>1400</v>
      </c>
    </row>
    <row r="255" spans="1:6" ht="36">
      <c r="A255" s="12">
        <v>2017</v>
      </c>
      <c r="B255" s="12">
        <v>3</v>
      </c>
      <c r="C255" s="12">
        <v>18</v>
      </c>
      <c r="D255" s="18" t="s">
        <v>1109</v>
      </c>
      <c r="E255" s="96" t="s">
        <v>1114</v>
      </c>
      <c r="F255" s="19" t="s">
        <v>1405</v>
      </c>
    </row>
    <row r="256" spans="1:6" ht="36">
      <c r="A256" s="12">
        <v>2017</v>
      </c>
      <c r="B256" s="12">
        <v>3</v>
      </c>
      <c r="C256" s="12">
        <v>18</v>
      </c>
      <c r="D256" s="18" t="s">
        <v>1109</v>
      </c>
      <c r="E256" s="96" t="s">
        <v>1114</v>
      </c>
      <c r="F256" s="19" t="s">
        <v>1406</v>
      </c>
    </row>
    <row r="257" spans="1:6" ht="36">
      <c r="A257" s="12">
        <v>2017</v>
      </c>
      <c r="B257" s="12">
        <v>3</v>
      </c>
      <c r="C257" s="12">
        <v>31</v>
      </c>
      <c r="D257" s="18" t="s">
        <v>1109</v>
      </c>
      <c r="E257" s="96" t="s">
        <v>1114</v>
      </c>
      <c r="F257" s="19" t="s">
        <v>1421</v>
      </c>
    </row>
    <row r="258" spans="1:6" ht="36">
      <c r="A258" s="12">
        <v>2017</v>
      </c>
      <c r="B258" s="12">
        <v>3</v>
      </c>
      <c r="C258" s="12">
        <v>31</v>
      </c>
      <c r="D258" s="18" t="s">
        <v>1109</v>
      </c>
      <c r="E258" s="96" t="s">
        <v>1114</v>
      </c>
      <c r="F258" s="19" t="s">
        <v>1422</v>
      </c>
    </row>
    <row r="259" spans="1:6" ht="36">
      <c r="A259" s="12">
        <v>2017</v>
      </c>
      <c r="B259" s="12">
        <v>4</v>
      </c>
      <c r="C259" s="12">
        <v>6</v>
      </c>
      <c r="D259" s="18" t="s">
        <v>1109</v>
      </c>
      <c r="E259" s="96" t="s">
        <v>1114</v>
      </c>
      <c r="F259" s="19" t="s">
        <v>1424</v>
      </c>
    </row>
    <row r="260" spans="1:6" ht="24">
      <c r="A260" s="12">
        <v>2017</v>
      </c>
      <c r="B260" s="12">
        <v>4</v>
      </c>
      <c r="C260" s="12">
        <v>6</v>
      </c>
      <c r="D260" s="18" t="s">
        <v>1109</v>
      </c>
      <c r="E260" s="96" t="s">
        <v>1114</v>
      </c>
      <c r="F260" s="19" t="s">
        <v>1425</v>
      </c>
    </row>
    <row r="261" spans="1:6" ht="36">
      <c r="A261" s="12">
        <v>2017</v>
      </c>
      <c r="B261" s="12">
        <v>4</v>
      </c>
      <c r="C261" s="12">
        <v>12</v>
      </c>
      <c r="D261" s="18" t="s">
        <v>320</v>
      </c>
      <c r="E261" s="18" t="s">
        <v>318</v>
      </c>
      <c r="F261" s="19" t="s">
        <v>2653</v>
      </c>
    </row>
    <row r="262" spans="1:6" ht="60">
      <c r="A262" s="12">
        <v>2017</v>
      </c>
      <c r="B262" s="12">
        <v>4</v>
      </c>
      <c r="C262" s="12">
        <v>23</v>
      </c>
      <c r="D262" s="18" t="s">
        <v>320</v>
      </c>
      <c r="E262" s="18" t="s">
        <v>277</v>
      </c>
      <c r="F262" s="19" t="s">
        <v>1439</v>
      </c>
    </row>
    <row r="263" spans="1:6" ht="36">
      <c r="A263" s="12">
        <v>2017</v>
      </c>
      <c r="B263" s="12">
        <v>5</v>
      </c>
      <c r="C263" s="12">
        <v>4</v>
      </c>
      <c r="D263" s="18" t="s">
        <v>1109</v>
      </c>
      <c r="E263" s="96" t="s">
        <v>1114</v>
      </c>
      <c r="F263" s="19" t="s">
        <v>1453</v>
      </c>
    </row>
    <row r="264" spans="1:6" ht="36">
      <c r="A264" s="12">
        <v>2017</v>
      </c>
      <c r="B264" s="12">
        <v>5</v>
      </c>
      <c r="C264" s="12">
        <v>5</v>
      </c>
      <c r="D264" s="18" t="s">
        <v>1109</v>
      </c>
      <c r="E264" s="96" t="s">
        <v>1114</v>
      </c>
      <c r="F264" s="19" t="s">
        <v>1454</v>
      </c>
    </row>
    <row r="265" spans="1:6" ht="24">
      <c r="A265" s="12">
        <v>2017</v>
      </c>
      <c r="B265" s="12">
        <v>5</v>
      </c>
      <c r="C265" s="12">
        <v>10</v>
      </c>
      <c r="D265" s="18" t="s">
        <v>320</v>
      </c>
      <c r="E265" s="18" t="s">
        <v>318</v>
      </c>
      <c r="F265" s="19" t="s">
        <v>2652</v>
      </c>
    </row>
    <row r="266" spans="1:6" ht="120">
      <c r="A266" s="12">
        <v>2017</v>
      </c>
      <c r="B266" s="12">
        <v>5</v>
      </c>
      <c r="C266" s="12">
        <v>18</v>
      </c>
      <c r="D266" s="18" t="s">
        <v>285</v>
      </c>
      <c r="E266" s="18" t="s">
        <v>1456</v>
      </c>
      <c r="F266" s="19" t="s">
        <v>2651</v>
      </c>
    </row>
    <row r="267" spans="1:6" ht="36">
      <c r="A267" s="12">
        <v>2017</v>
      </c>
      <c r="B267" s="12">
        <v>5</v>
      </c>
      <c r="C267" s="12">
        <v>24</v>
      </c>
      <c r="D267" s="18" t="s">
        <v>1109</v>
      </c>
      <c r="E267" s="96" t="s">
        <v>1114</v>
      </c>
      <c r="F267" s="19" t="s">
        <v>1474</v>
      </c>
    </row>
    <row r="268" spans="1:6" ht="36">
      <c r="A268" s="12">
        <v>2017</v>
      </c>
      <c r="B268" s="12">
        <v>5</v>
      </c>
      <c r="C268" s="12">
        <v>24</v>
      </c>
      <c r="D268" s="18" t="s">
        <v>1109</v>
      </c>
      <c r="E268" s="96" t="s">
        <v>1114</v>
      </c>
      <c r="F268" s="19" t="s">
        <v>2650</v>
      </c>
    </row>
    <row r="269" spans="1:6" ht="36">
      <c r="A269" s="12">
        <v>2017</v>
      </c>
      <c r="B269" s="12">
        <v>5</v>
      </c>
      <c r="C269" s="12">
        <v>28</v>
      </c>
      <c r="D269" s="18" t="s">
        <v>320</v>
      </c>
      <c r="E269" s="18" t="s">
        <v>318</v>
      </c>
      <c r="F269" s="19" t="s">
        <v>1681</v>
      </c>
    </row>
    <row r="270" spans="1:6" ht="60">
      <c r="A270" s="12">
        <v>2017</v>
      </c>
      <c r="B270" s="12">
        <v>6</v>
      </c>
      <c r="C270" s="12">
        <v>7</v>
      </c>
      <c r="D270" s="18" t="s">
        <v>1109</v>
      </c>
      <c r="E270" s="96" t="s">
        <v>1114</v>
      </c>
      <c r="F270" s="19" t="s">
        <v>1682</v>
      </c>
    </row>
    <row r="271" spans="1:6" ht="36">
      <c r="A271" s="12">
        <v>2017</v>
      </c>
      <c r="B271" s="12">
        <v>6</v>
      </c>
      <c r="C271" s="12">
        <v>15</v>
      </c>
      <c r="D271" s="18" t="s">
        <v>320</v>
      </c>
      <c r="E271" s="18" t="s">
        <v>318</v>
      </c>
      <c r="F271" s="19" t="s">
        <v>1675</v>
      </c>
    </row>
    <row r="272" spans="1:6" ht="48">
      <c r="A272" s="12">
        <v>2017</v>
      </c>
      <c r="B272" s="12">
        <v>6</v>
      </c>
      <c r="C272" s="12">
        <v>22</v>
      </c>
      <c r="D272" s="18" t="s">
        <v>1109</v>
      </c>
      <c r="E272" s="97" t="s">
        <v>118</v>
      </c>
      <c r="F272" s="19" t="s">
        <v>1888</v>
      </c>
    </row>
    <row r="273" spans="1:6" ht="36">
      <c r="A273" s="12">
        <v>2017</v>
      </c>
      <c r="B273" s="12">
        <v>6</v>
      </c>
      <c r="C273" s="12">
        <v>29</v>
      </c>
      <c r="D273" s="18" t="s">
        <v>1109</v>
      </c>
      <c r="E273" s="97" t="s">
        <v>118</v>
      </c>
      <c r="F273" s="19" t="s">
        <v>1891</v>
      </c>
    </row>
    <row r="274" spans="1:6" ht="48">
      <c r="A274" s="12">
        <v>2017</v>
      </c>
      <c r="B274" s="12">
        <v>6</v>
      </c>
      <c r="C274" s="12">
        <v>29</v>
      </c>
      <c r="D274" s="18" t="s">
        <v>1109</v>
      </c>
      <c r="E274" s="97" t="s">
        <v>118</v>
      </c>
      <c r="F274" s="19" t="s">
        <v>1892</v>
      </c>
    </row>
    <row r="275" spans="1:6" ht="48">
      <c r="A275" s="12">
        <v>2017</v>
      </c>
      <c r="B275" s="12">
        <v>7</v>
      </c>
      <c r="C275" s="12">
        <v>6</v>
      </c>
      <c r="D275" s="18" t="s">
        <v>1109</v>
      </c>
      <c r="E275" s="97" t="s">
        <v>118</v>
      </c>
      <c r="F275" s="19" t="s">
        <v>1925</v>
      </c>
    </row>
    <row r="276" spans="1:6" ht="48">
      <c r="A276" s="12">
        <v>2017</v>
      </c>
      <c r="B276" s="12">
        <v>7</v>
      </c>
      <c r="C276" s="12">
        <v>6</v>
      </c>
      <c r="D276" s="18" t="s">
        <v>1109</v>
      </c>
      <c r="E276" s="97" t="s">
        <v>118</v>
      </c>
      <c r="F276" s="19" t="s">
        <v>2649</v>
      </c>
    </row>
    <row r="277" spans="1:6" ht="24">
      <c r="A277" s="12">
        <v>2017</v>
      </c>
      <c r="B277" s="12">
        <v>7</v>
      </c>
      <c r="C277" s="12">
        <v>16</v>
      </c>
      <c r="D277" s="18" t="s">
        <v>320</v>
      </c>
      <c r="E277" s="18" t="s">
        <v>318</v>
      </c>
      <c r="F277" s="19" t="s">
        <v>2648</v>
      </c>
    </row>
    <row r="278" spans="1:6" ht="144">
      <c r="A278" s="12">
        <v>2017</v>
      </c>
      <c r="B278" s="12">
        <v>7</v>
      </c>
      <c r="C278" s="12">
        <v>30</v>
      </c>
      <c r="D278" s="18" t="s">
        <v>320</v>
      </c>
      <c r="E278" s="18" t="s">
        <v>280</v>
      </c>
      <c r="F278" s="19" t="s">
        <v>2647</v>
      </c>
    </row>
    <row r="279" spans="1:6">
      <c r="A279" s="12">
        <v>2017</v>
      </c>
      <c r="B279" s="12">
        <v>8</v>
      </c>
      <c r="C279" s="12">
        <v>4</v>
      </c>
      <c r="D279" s="18" t="s">
        <v>4315</v>
      </c>
      <c r="E279" s="18" t="s">
        <v>4317</v>
      </c>
      <c r="F279" s="19" t="s">
        <v>4319</v>
      </c>
    </row>
    <row r="280" spans="1:6" ht="36">
      <c r="A280" s="12">
        <v>2017</v>
      </c>
      <c r="B280" s="12">
        <v>8</v>
      </c>
      <c r="C280" s="12">
        <v>9</v>
      </c>
      <c r="D280" s="18" t="s">
        <v>320</v>
      </c>
      <c r="E280" s="18" t="s">
        <v>318</v>
      </c>
      <c r="F280" s="19" t="s">
        <v>2646</v>
      </c>
    </row>
    <row r="281" spans="1:6" ht="48">
      <c r="A281" s="12">
        <v>2017</v>
      </c>
      <c r="B281" s="12">
        <v>8</v>
      </c>
      <c r="C281" s="12">
        <v>24</v>
      </c>
      <c r="D281" s="18" t="s">
        <v>1109</v>
      </c>
      <c r="E281" s="97" t="s">
        <v>118</v>
      </c>
      <c r="F281" s="19" t="s">
        <v>2644</v>
      </c>
    </row>
    <row r="282" spans="1:6" ht="60">
      <c r="A282" s="12">
        <v>2017</v>
      </c>
      <c r="B282" s="12">
        <v>8</v>
      </c>
      <c r="C282" s="12">
        <v>24</v>
      </c>
      <c r="D282" s="18" t="s">
        <v>1109</v>
      </c>
      <c r="E282" s="97" t="s">
        <v>118</v>
      </c>
      <c r="F282" s="19" t="s">
        <v>2645</v>
      </c>
    </row>
    <row r="283" spans="1:6" ht="24">
      <c r="A283" s="12">
        <v>2017</v>
      </c>
      <c r="B283" s="12">
        <v>9</v>
      </c>
      <c r="C283" s="12">
        <v>10</v>
      </c>
      <c r="D283" s="18" t="s">
        <v>320</v>
      </c>
      <c r="E283" s="18" t="s">
        <v>318</v>
      </c>
      <c r="F283" s="19" t="s">
        <v>1930</v>
      </c>
    </row>
    <row r="284" spans="1:6" ht="36">
      <c r="A284" s="12">
        <v>2017</v>
      </c>
      <c r="B284" s="12">
        <v>9</v>
      </c>
      <c r="C284" s="12">
        <v>14</v>
      </c>
      <c r="D284" s="18" t="s">
        <v>1109</v>
      </c>
      <c r="E284" s="97" t="s">
        <v>118</v>
      </c>
      <c r="F284" s="19" t="s">
        <v>1926</v>
      </c>
    </row>
    <row r="285" spans="1:6" ht="24">
      <c r="A285" s="12">
        <v>2017</v>
      </c>
      <c r="B285" s="12">
        <v>9</v>
      </c>
      <c r="C285" s="12">
        <v>14</v>
      </c>
      <c r="D285" s="18" t="s">
        <v>1109</v>
      </c>
      <c r="E285" s="97" t="s">
        <v>118</v>
      </c>
      <c r="F285" s="19" t="s">
        <v>1964</v>
      </c>
    </row>
    <row r="286" spans="1:6" ht="24">
      <c r="A286" s="12">
        <v>2017</v>
      </c>
      <c r="B286" s="12">
        <v>9</v>
      </c>
      <c r="C286" s="12">
        <v>15</v>
      </c>
      <c r="D286" s="18" t="s">
        <v>1109</v>
      </c>
      <c r="E286" s="97" t="s">
        <v>118</v>
      </c>
      <c r="F286" s="19" t="s">
        <v>1929</v>
      </c>
    </row>
    <row r="287" spans="1:6" ht="36">
      <c r="A287" s="12">
        <v>2017</v>
      </c>
      <c r="B287" s="12">
        <v>9</v>
      </c>
      <c r="C287" s="12">
        <v>15</v>
      </c>
      <c r="D287" s="18" t="s">
        <v>1109</v>
      </c>
      <c r="E287" s="97" t="s">
        <v>118</v>
      </c>
      <c r="F287" s="19" t="s">
        <v>1928</v>
      </c>
    </row>
    <row r="288" spans="1:6" ht="36">
      <c r="A288" s="12">
        <v>2017</v>
      </c>
      <c r="B288" s="12">
        <v>10</v>
      </c>
      <c r="C288" s="12">
        <v>18</v>
      </c>
      <c r="D288" s="18" t="s">
        <v>320</v>
      </c>
      <c r="E288" s="18" t="s">
        <v>318</v>
      </c>
      <c r="F288" s="19" t="s">
        <v>2051</v>
      </c>
    </row>
    <row r="289" spans="1:6" ht="24">
      <c r="A289" s="12">
        <v>2017</v>
      </c>
      <c r="B289" s="12">
        <v>11</v>
      </c>
      <c r="C289" s="12">
        <v>1</v>
      </c>
      <c r="D289" s="18" t="s">
        <v>1109</v>
      </c>
      <c r="E289" s="97" t="s">
        <v>118</v>
      </c>
      <c r="F289" s="19" t="s">
        <v>2408</v>
      </c>
    </row>
    <row r="290" spans="1:6" ht="24">
      <c r="A290" s="12">
        <v>2017</v>
      </c>
      <c r="B290" s="12">
        <v>11</v>
      </c>
      <c r="C290" s="12">
        <v>2</v>
      </c>
      <c r="D290" s="18" t="s">
        <v>1109</v>
      </c>
      <c r="E290" s="97" t="s">
        <v>118</v>
      </c>
      <c r="F290" s="19" t="s">
        <v>2409</v>
      </c>
    </row>
    <row r="291" spans="1:6" ht="36">
      <c r="A291" s="12">
        <v>2017</v>
      </c>
      <c r="B291" s="12">
        <v>11</v>
      </c>
      <c r="C291" s="12">
        <v>12</v>
      </c>
      <c r="D291" s="18" t="s">
        <v>320</v>
      </c>
      <c r="E291" s="18" t="s">
        <v>318</v>
      </c>
      <c r="F291" s="19" t="s">
        <v>2052</v>
      </c>
    </row>
    <row r="292" spans="1:6" ht="24">
      <c r="A292" s="12">
        <v>2017</v>
      </c>
      <c r="B292" s="12">
        <v>11</v>
      </c>
      <c r="C292" s="12">
        <v>15</v>
      </c>
      <c r="D292" s="18" t="s">
        <v>1109</v>
      </c>
      <c r="E292" s="97" t="s">
        <v>118</v>
      </c>
      <c r="F292" s="19" t="s">
        <v>2413</v>
      </c>
    </row>
    <row r="293" spans="1:6" ht="24">
      <c r="A293" s="12">
        <v>2017</v>
      </c>
      <c r="B293" s="12">
        <v>11</v>
      </c>
      <c r="C293" s="12">
        <v>15</v>
      </c>
      <c r="D293" s="18" t="s">
        <v>1109</v>
      </c>
      <c r="E293" s="97" t="s">
        <v>118</v>
      </c>
      <c r="F293" s="19" t="s">
        <v>2412</v>
      </c>
    </row>
    <row r="294" spans="1:6" ht="24">
      <c r="A294" s="12">
        <v>2017</v>
      </c>
      <c r="B294" s="12">
        <v>11</v>
      </c>
      <c r="C294" s="12">
        <v>15</v>
      </c>
      <c r="D294" s="18" t="s">
        <v>1109</v>
      </c>
      <c r="E294" s="97" t="s">
        <v>118</v>
      </c>
      <c r="F294" s="19" t="s">
        <v>2411</v>
      </c>
    </row>
    <row r="295" spans="1:6" ht="36">
      <c r="A295" s="12">
        <v>2017</v>
      </c>
      <c r="B295" s="12">
        <v>11</v>
      </c>
      <c r="C295" s="12">
        <v>16</v>
      </c>
      <c r="D295" s="18" t="s">
        <v>1109</v>
      </c>
      <c r="E295" s="97" t="s">
        <v>118</v>
      </c>
      <c r="F295" s="19" t="s">
        <v>2414</v>
      </c>
    </row>
    <row r="296" spans="1:6" ht="48">
      <c r="A296" s="12">
        <v>2017</v>
      </c>
      <c r="B296" s="12">
        <v>11</v>
      </c>
      <c r="C296" s="12">
        <v>19</v>
      </c>
      <c r="D296" s="18" t="s">
        <v>321</v>
      </c>
      <c r="E296" s="18" t="s">
        <v>286</v>
      </c>
      <c r="F296" s="19" t="s">
        <v>3716</v>
      </c>
    </row>
    <row r="297" spans="1:6" ht="36">
      <c r="A297" s="12">
        <v>2017</v>
      </c>
      <c r="B297" s="12">
        <v>11</v>
      </c>
      <c r="C297" s="12">
        <v>19</v>
      </c>
      <c r="D297" s="18" t="s">
        <v>320</v>
      </c>
      <c r="E297" s="18" t="s">
        <v>318</v>
      </c>
      <c r="F297" s="19" t="s">
        <v>3717</v>
      </c>
    </row>
    <row r="298" spans="1:6" ht="36">
      <c r="A298" s="12">
        <v>2017</v>
      </c>
      <c r="B298" s="12">
        <v>12</v>
      </c>
      <c r="C298" s="12">
        <v>3</v>
      </c>
      <c r="D298" s="18" t="s">
        <v>320</v>
      </c>
      <c r="E298" s="18" t="s">
        <v>318</v>
      </c>
      <c r="F298" s="19" t="s">
        <v>2436</v>
      </c>
    </row>
    <row r="299" spans="1:6" ht="24">
      <c r="A299" s="12">
        <v>2017</v>
      </c>
      <c r="B299" s="12">
        <v>12</v>
      </c>
      <c r="C299" s="12">
        <v>14</v>
      </c>
      <c r="D299" s="18" t="s">
        <v>1109</v>
      </c>
      <c r="E299" s="97" t="s">
        <v>118</v>
      </c>
      <c r="F299" s="19" t="s">
        <v>2592</v>
      </c>
    </row>
    <row r="300" spans="1:6" ht="24">
      <c r="A300" s="12">
        <v>2017</v>
      </c>
      <c r="B300" s="12">
        <v>12</v>
      </c>
      <c r="C300" s="12">
        <v>14</v>
      </c>
      <c r="D300" s="18" t="s">
        <v>1109</v>
      </c>
      <c r="E300" s="97" t="s">
        <v>118</v>
      </c>
      <c r="F300" s="19" t="s">
        <v>2435</v>
      </c>
    </row>
    <row r="301" spans="1:6" ht="48">
      <c r="A301" s="12">
        <v>2017</v>
      </c>
      <c r="B301" s="12">
        <v>12</v>
      </c>
      <c r="C301" s="12">
        <v>18</v>
      </c>
      <c r="D301" s="18" t="s">
        <v>320</v>
      </c>
      <c r="E301" s="18" t="s">
        <v>318</v>
      </c>
      <c r="F301" s="19" t="s">
        <v>2591</v>
      </c>
    </row>
    <row r="302" spans="1:6" ht="24">
      <c r="A302" s="12">
        <v>2018</v>
      </c>
      <c r="B302" s="12">
        <v>1</v>
      </c>
      <c r="C302" s="12">
        <v>10</v>
      </c>
      <c r="D302" s="18" t="s">
        <v>1109</v>
      </c>
      <c r="E302" s="167" t="s">
        <v>2548</v>
      </c>
      <c r="F302" s="19" t="s">
        <v>2657</v>
      </c>
    </row>
    <row r="303" spans="1:6" ht="24">
      <c r="A303" s="12">
        <v>2018</v>
      </c>
      <c r="B303" s="12">
        <v>1</v>
      </c>
      <c r="C303" s="12">
        <v>10</v>
      </c>
      <c r="D303" s="18" t="s">
        <v>1109</v>
      </c>
      <c r="E303" s="167" t="s">
        <v>2548</v>
      </c>
      <c r="F303" s="19" t="s">
        <v>2658</v>
      </c>
    </row>
    <row r="304" spans="1:6" ht="24">
      <c r="A304" s="12">
        <v>2018</v>
      </c>
      <c r="B304" s="12">
        <v>1</v>
      </c>
      <c r="C304" s="12">
        <v>11</v>
      </c>
      <c r="D304" s="18" t="s">
        <v>1109</v>
      </c>
      <c r="E304" s="167" t="s">
        <v>2548</v>
      </c>
      <c r="F304" s="19" t="s">
        <v>2656</v>
      </c>
    </row>
    <row r="305" spans="1:6" ht="48">
      <c r="A305" s="12">
        <v>2018</v>
      </c>
      <c r="B305" s="12">
        <v>1</v>
      </c>
      <c r="C305" s="12">
        <v>27</v>
      </c>
      <c r="D305" s="18" t="s">
        <v>320</v>
      </c>
      <c r="E305" s="18" t="s">
        <v>318</v>
      </c>
      <c r="F305" s="19" t="s">
        <v>2643</v>
      </c>
    </row>
    <row r="306" spans="1:6" ht="36">
      <c r="A306" s="12">
        <v>2018</v>
      </c>
      <c r="B306" s="12">
        <v>2</v>
      </c>
      <c r="C306" s="12">
        <v>11</v>
      </c>
      <c r="D306" s="18" t="s">
        <v>320</v>
      </c>
      <c r="E306" s="18" t="s">
        <v>318</v>
      </c>
      <c r="F306" s="19" t="s">
        <v>2642</v>
      </c>
    </row>
    <row r="307" spans="1:6" ht="24">
      <c r="A307" s="12">
        <v>2018</v>
      </c>
      <c r="B307" s="12">
        <v>2</v>
      </c>
      <c r="C307" s="12">
        <v>16</v>
      </c>
      <c r="D307" s="18" t="s">
        <v>1109</v>
      </c>
      <c r="E307" s="167" t="s">
        <v>2548</v>
      </c>
      <c r="F307" s="19" t="s">
        <v>2765</v>
      </c>
    </row>
    <row r="308" spans="1:6" ht="36">
      <c r="A308" s="12">
        <v>2018</v>
      </c>
      <c r="B308" s="12">
        <v>2</v>
      </c>
      <c r="C308" s="12">
        <v>16</v>
      </c>
      <c r="D308" s="18" t="s">
        <v>1109</v>
      </c>
      <c r="E308" s="167" t="s">
        <v>2548</v>
      </c>
      <c r="F308" s="19" t="s">
        <v>2766</v>
      </c>
    </row>
    <row r="309" spans="1:6" ht="132">
      <c r="A309" s="12">
        <v>2018</v>
      </c>
      <c r="B309" s="12">
        <v>2</v>
      </c>
      <c r="C309" s="12">
        <v>26</v>
      </c>
      <c r="D309" s="18" t="s">
        <v>285</v>
      </c>
      <c r="E309" s="18" t="s">
        <v>2661</v>
      </c>
      <c r="F309" s="19" t="s">
        <v>4097</v>
      </c>
    </row>
    <row r="310" spans="1:6" ht="36">
      <c r="A310" s="12">
        <v>2018</v>
      </c>
      <c r="B310" s="12">
        <v>3</v>
      </c>
      <c r="C310" s="12">
        <v>9</v>
      </c>
      <c r="D310" s="18" t="s">
        <v>320</v>
      </c>
      <c r="E310" s="18" t="s">
        <v>318</v>
      </c>
      <c r="F310" s="19" t="s">
        <v>2757</v>
      </c>
    </row>
    <row r="311" spans="1:6" ht="36">
      <c r="A311" s="12">
        <v>2018</v>
      </c>
      <c r="B311" s="12">
        <v>3</v>
      </c>
      <c r="C311" s="12">
        <v>15</v>
      </c>
      <c r="D311" s="18" t="s">
        <v>1109</v>
      </c>
      <c r="E311" s="167" t="s">
        <v>2548</v>
      </c>
      <c r="F311" s="19" t="s">
        <v>2759</v>
      </c>
    </row>
    <row r="312" spans="1:6" ht="24">
      <c r="A312" s="12">
        <v>2018</v>
      </c>
      <c r="B312" s="12">
        <v>3</v>
      </c>
      <c r="C312" s="12">
        <v>16</v>
      </c>
      <c r="D312" s="18" t="s">
        <v>1109</v>
      </c>
      <c r="E312" s="167" t="s">
        <v>2548</v>
      </c>
      <c r="F312" s="19" t="s">
        <v>2761</v>
      </c>
    </row>
    <row r="313" spans="1:6" ht="36">
      <c r="A313" s="12">
        <v>2018</v>
      </c>
      <c r="B313" s="12">
        <v>3</v>
      </c>
      <c r="C313" s="12">
        <v>16</v>
      </c>
      <c r="D313" s="18" t="s">
        <v>1109</v>
      </c>
      <c r="E313" s="167" t="s">
        <v>2548</v>
      </c>
      <c r="F313" s="19" t="s">
        <v>2760</v>
      </c>
    </row>
    <row r="314" spans="1:6" ht="24">
      <c r="A314" s="12">
        <v>2018</v>
      </c>
      <c r="B314" s="12">
        <v>3</v>
      </c>
      <c r="C314" s="12">
        <v>28</v>
      </c>
      <c r="D314" s="18" t="s">
        <v>1109</v>
      </c>
      <c r="E314" s="167" t="s">
        <v>2548</v>
      </c>
      <c r="F314" s="19" t="s">
        <v>2763</v>
      </c>
    </row>
    <row r="315" spans="1:6" ht="24">
      <c r="A315" s="12">
        <v>2018</v>
      </c>
      <c r="B315" s="12">
        <v>3</v>
      </c>
      <c r="C315" s="12">
        <v>28</v>
      </c>
      <c r="D315" s="18" t="s">
        <v>1109</v>
      </c>
      <c r="E315" s="167" t="s">
        <v>2548</v>
      </c>
      <c r="F315" s="19" t="s">
        <v>2762</v>
      </c>
    </row>
    <row r="316" spans="1:6" ht="48">
      <c r="A316" s="12">
        <v>2018</v>
      </c>
      <c r="B316" s="12">
        <v>3</v>
      </c>
      <c r="C316" s="12">
        <v>29</v>
      </c>
      <c r="D316" s="18" t="s">
        <v>1109</v>
      </c>
      <c r="E316" s="167" t="s">
        <v>2548</v>
      </c>
      <c r="F316" s="19" t="s">
        <v>2764</v>
      </c>
    </row>
    <row r="317" spans="1:6" ht="36">
      <c r="A317" s="12">
        <v>2018</v>
      </c>
      <c r="B317" s="12">
        <v>4</v>
      </c>
      <c r="C317" s="12">
        <v>11</v>
      </c>
      <c r="D317" s="18" t="s">
        <v>1109</v>
      </c>
      <c r="E317" s="167" t="s">
        <v>2548</v>
      </c>
      <c r="F317" s="19" t="s">
        <v>3698</v>
      </c>
    </row>
    <row r="318" spans="1:6" ht="24">
      <c r="A318" s="12">
        <v>2018</v>
      </c>
      <c r="B318" s="12">
        <v>4</v>
      </c>
      <c r="C318" s="12">
        <v>12</v>
      </c>
      <c r="D318" s="18" t="s">
        <v>1109</v>
      </c>
      <c r="E318" s="167" t="s">
        <v>2548</v>
      </c>
      <c r="F318" s="19" t="s">
        <v>3701</v>
      </c>
    </row>
    <row r="319" spans="1:6" ht="24">
      <c r="A319" s="12">
        <v>2018</v>
      </c>
      <c r="B319" s="12">
        <v>4</v>
      </c>
      <c r="C319" s="12">
        <v>12</v>
      </c>
      <c r="D319" s="18" t="s">
        <v>1109</v>
      </c>
      <c r="E319" s="167" t="s">
        <v>2548</v>
      </c>
      <c r="F319" s="19" t="s">
        <v>3700</v>
      </c>
    </row>
    <row r="320" spans="1:6" ht="24">
      <c r="A320" s="12">
        <v>2018</v>
      </c>
      <c r="B320" s="12">
        <v>4</v>
      </c>
      <c r="C320" s="12">
        <v>12</v>
      </c>
      <c r="D320" s="18" t="s">
        <v>1109</v>
      </c>
      <c r="E320" s="167" t="s">
        <v>2548</v>
      </c>
      <c r="F320" s="19" t="s">
        <v>3699</v>
      </c>
    </row>
    <row r="321" spans="1:6" ht="60">
      <c r="A321" s="12">
        <v>2018</v>
      </c>
      <c r="B321" s="12">
        <v>4</v>
      </c>
      <c r="C321" s="12">
        <v>22</v>
      </c>
      <c r="D321" s="18" t="s">
        <v>320</v>
      </c>
      <c r="E321" s="18" t="s">
        <v>277</v>
      </c>
      <c r="F321" s="19" t="s">
        <v>3703</v>
      </c>
    </row>
    <row r="322" spans="1:6" ht="36">
      <c r="A322" s="12">
        <v>2018</v>
      </c>
      <c r="B322" s="12">
        <v>4</v>
      </c>
      <c r="C322" s="12">
        <v>27</v>
      </c>
      <c r="D322" s="18" t="s">
        <v>320</v>
      </c>
      <c r="E322" s="18" t="s">
        <v>318</v>
      </c>
      <c r="F322" s="19" t="s">
        <v>3702</v>
      </c>
    </row>
    <row r="323" spans="1:6" ht="36">
      <c r="A323" s="12">
        <v>2018</v>
      </c>
      <c r="B323" s="12">
        <v>5</v>
      </c>
      <c r="C323" s="12">
        <v>5</v>
      </c>
      <c r="D323" s="18" t="s">
        <v>320</v>
      </c>
      <c r="E323" s="18" t="s">
        <v>318</v>
      </c>
      <c r="F323" s="19" t="s">
        <v>3707</v>
      </c>
    </row>
    <row r="324" spans="1:6" ht="36">
      <c r="A324" s="12">
        <v>2018</v>
      </c>
      <c r="B324" s="12">
        <v>5</v>
      </c>
      <c r="C324" s="12">
        <v>17</v>
      </c>
      <c r="D324" s="18" t="s">
        <v>1109</v>
      </c>
      <c r="E324" s="167" t="s">
        <v>2548</v>
      </c>
      <c r="F324" s="19" t="s">
        <v>3705</v>
      </c>
    </row>
    <row r="325" spans="1:6" ht="24">
      <c r="A325" s="12">
        <v>2018</v>
      </c>
      <c r="B325" s="12">
        <v>5</v>
      </c>
      <c r="C325" s="12">
        <v>17</v>
      </c>
      <c r="D325" s="18" t="s">
        <v>1109</v>
      </c>
      <c r="E325" s="167" t="s">
        <v>2548</v>
      </c>
      <c r="F325" s="19" t="s">
        <v>3704</v>
      </c>
    </row>
    <row r="326" spans="1:6" ht="24">
      <c r="A326" s="12">
        <v>2018</v>
      </c>
      <c r="B326" s="12">
        <v>5</v>
      </c>
      <c r="C326" s="12">
        <v>18</v>
      </c>
      <c r="D326" s="18" t="s">
        <v>1109</v>
      </c>
      <c r="E326" s="167" t="s">
        <v>2548</v>
      </c>
      <c r="F326" s="19" t="s">
        <v>3706</v>
      </c>
    </row>
    <row r="327" spans="1:6" ht="36">
      <c r="A327" s="12">
        <v>2018</v>
      </c>
      <c r="B327" s="12">
        <v>5</v>
      </c>
      <c r="C327" s="12">
        <v>27</v>
      </c>
      <c r="D327" s="18" t="s">
        <v>320</v>
      </c>
      <c r="E327" s="18" t="s">
        <v>318</v>
      </c>
      <c r="F327" s="19" t="s">
        <v>3708</v>
      </c>
    </row>
    <row r="328" spans="1:6" ht="48">
      <c r="A328" s="12">
        <v>2018</v>
      </c>
      <c r="B328" s="12">
        <v>6</v>
      </c>
      <c r="C328" s="12">
        <v>7</v>
      </c>
      <c r="D328" s="18" t="s">
        <v>320</v>
      </c>
      <c r="E328" s="18" t="s">
        <v>318</v>
      </c>
      <c r="F328" s="19" t="s">
        <v>3709</v>
      </c>
    </row>
    <row r="329" spans="1:6" ht="36">
      <c r="A329" s="12">
        <v>2018</v>
      </c>
      <c r="B329" s="12">
        <v>6</v>
      </c>
      <c r="C329" s="12">
        <v>13</v>
      </c>
      <c r="D329" s="18" t="s">
        <v>1109</v>
      </c>
      <c r="E329" s="97" t="s">
        <v>118</v>
      </c>
      <c r="F329" s="19" t="s">
        <v>3714</v>
      </c>
    </row>
    <row r="330" spans="1:6" ht="24">
      <c r="A330" s="12">
        <v>2018</v>
      </c>
      <c r="B330" s="12">
        <v>6</v>
      </c>
      <c r="C330" s="12">
        <v>13</v>
      </c>
      <c r="D330" s="18" t="s">
        <v>1109</v>
      </c>
      <c r="E330" s="97" t="s">
        <v>118</v>
      </c>
      <c r="F330" s="19" t="s">
        <v>3713</v>
      </c>
    </row>
    <row r="331" spans="1:6" ht="24">
      <c r="A331" s="12">
        <v>2018</v>
      </c>
      <c r="B331" s="12">
        <v>6</v>
      </c>
      <c r="C331" s="12">
        <v>14</v>
      </c>
      <c r="D331" s="18" t="s">
        <v>1109</v>
      </c>
      <c r="E331" s="97" t="s">
        <v>118</v>
      </c>
      <c r="F331" s="19" t="s">
        <v>3715</v>
      </c>
    </row>
    <row r="332" spans="1:6" ht="24">
      <c r="A332" s="12">
        <v>2018</v>
      </c>
      <c r="B332" s="12">
        <v>7</v>
      </c>
      <c r="C332" s="12">
        <v>4</v>
      </c>
      <c r="D332" s="18" t="s">
        <v>320</v>
      </c>
      <c r="E332" s="18" t="s">
        <v>318</v>
      </c>
      <c r="F332" s="19" t="s">
        <v>3787</v>
      </c>
    </row>
    <row r="333" spans="1:6" ht="24">
      <c r="A333" s="12">
        <v>2018</v>
      </c>
      <c r="B333" s="12">
        <v>7</v>
      </c>
      <c r="C333" s="12">
        <v>17</v>
      </c>
      <c r="D333" s="18" t="s">
        <v>1109</v>
      </c>
      <c r="E333" s="97" t="s">
        <v>118</v>
      </c>
      <c r="F333" s="19" t="s">
        <v>3778</v>
      </c>
    </row>
    <row r="334" spans="1:6" ht="24">
      <c r="A334" s="12">
        <v>2018</v>
      </c>
      <c r="B334" s="12">
        <v>7</v>
      </c>
      <c r="C334" s="12">
        <v>17</v>
      </c>
      <c r="D334" s="18" t="s">
        <v>1109</v>
      </c>
      <c r="E334" s="97" t="s">
        <v>118</v>
      </c>
      <c r="F334" s="19" t="s">
        <v>3783</v>
      </c>
    </row>
    <row r="335" spans="1:6" ht="36">
      <c r="A335" s="12">
        <v>2018</v>
      </c>
      <c r="B335" s="12">
        <v>7</v>
      </c>
      <c r="C335" s="12">
        <v>18</v>
      </c>
      <c r="D335" s="18" t="s">
        <v>1109</v>
      </c>
      <c r="E335" s="97" t="s">
        <v>118</v>
      </c>
      <c r="F335" s="19" t="s">
        <v>3782</v>
      </c>
    </row>
    <row r="336" spans="1:6" ht="24">
      <c r="A336" s="12">
        <v>2018</v>
      </c>
      <c r="B336" s="12">
        <v>7</v>
      </c>
      <c r="C336" s="12">
        <v>18</v>
      </c>
      <c r="D336" s="18" t="s">
        <v>1109</v>
      </c>
      <c r="E336" s="97" t="s">
        <v>118</v>
      </c>
      <c r="F336" s="19" t="s">
        <v>3781</v>
      </c>
    </row>
    <row r="337" spans="1:6" ht="132">
      <c r="A337" s="12">
        <v>2018</v>
      </c>
      <c r="B337" s="12">
        <v>7</v>
      </c>
      <c r="C337" s="12">
        <v>30</v>
      </c>
      <c r="D337" s="18" t="s">
        <v>320</v>
      </c>
      <c r="E337" s="18" t="s">
        <v>280</v>
      </c>
      <c r="F337" s="19" t="s">
        <v>3895</v>
      </c>
    </row>
    <row r="338" spans="1:6">
      <c r="A338" s="12">
        <v>2018</v>
      </c>
      <c r="B338" s="12">
        <v>8</v>
      </c>
      <c r="C338" s="12">
        <v>4</v>
      </c>
      <c r="D338" s="18" t="s">
        <v>4315</v>
      </c>
      <c r="E338" s="18" t="s">
        <v>4317</v>
      </c>
      <c r="F338" s="19" t="s">
        <v>4318</v>
      </c>
    </row>
    <row r="339" spans="1:6" ht="36">
      <c r="A339" s="12">
        <v>2018</v>
      </c>
      <c r="B339" s="12">
        <v>8</v>
      </c>
      <c r="C339" s="12">
        <v>16</v>
      </c>
      <c r="D339" s="18" t="s">
        <v>320</v>
      </c>
      <c r="E339" s="18" t="s">
        <v>318</v>
      </c>
      <c r="F339" s="19" t="s">
        <v>3832</v>
      </c>
    </row>
    <row r="340" spans="1:6" ht="24">
      <c r="A340" s="12">
        <v>2018</v>
      </c>
      <c r="B340" s="12">
        <v>8</v>
      </c>
      <c r="C340" s="12">
        <v>22</v>
      </c>
      <c r="D340" s="18" t="s">
        <v>1109</v>
      </c>
      <c r="E340" s="97" t="s">
        <v>118</v>
      </c>
      <c r="F340" s="19" t="s">
        <v>3830</v>
      </c>
    </row>
    <row r="341" spans="1:6" ht="24">
      <c r="A341" s="12">
        <v>2018</v>
      </c>
      <c r="B341" s="12">
        <v>8</v>
      </c>
      <c r="C341" s="12">
        <v>23</v>
      </c>
      <c r="D341" s="18" t="s">
        <v>1109</v>
      </c>
      <c r="E341" s="97" t="s">
        <v>118</v>
      </c>
      <c r="F341" s="19" t="s">
        <v>3833</v>
      </c>
    </row>
    <row r="342" spans="1:6" ht="24">
      <c r="A342" s="12">
        <v>2018</v>
      </c>
      <c r="B342" s="12">
        <v>8</v>
      </c>
      <c r="C342" s="12">
        <v>23</v>
      </c>
      <c r="D342" s="18" t="s">
        <v>1109</v>
      </c>
      <c r="E342" s="97" t="s">
        <v>118</v>
      </c>
      <c r="F342" s="19" t="s">
        <v>3831</v>
      </c>
    </row>
    <row r="343" spans="1:6" ht="24">
      <c r="A343" s="12">
        <v>2018</v>
      </c>
      <c r="B343" s="12">
        <v>9</v>
      </c>
      <c r="C343" s="12">
        <v>12</v>
      </c>
      <c r="D343" s="18" t="s">
        <v>1109</v>
      </c>
      <c r="E343" s="97" t="s">
        <v>118</v>
      </c>
      <c r="F343" s="19" t="s">
        <v>3933</v>
      </c>
    </row>
    <row r="344" spans="1:6" ht="24">
      <c r="A344" s="12">
        <v>2018</v>
      </c>
      <c r="B344" s="12">
        <v>9</v>
      </c>
      <c r="C344" s="12">
        <v>13</v>
      </c>
      <c r="D344" s="18" t="s">
        <v>1109</v>
      </c>
      <c r="E344" s="97" t="s">
        <v>118</v>
      </c>
      <c r="F344" s="19" t="s">
        <v>3944</v>
      </c>
    </row>
    <row r="345" spans="1:6" ht="36">
      <c r="A345" s="12">
        <v>2018</v>
      </c>
      <c r="B345" s="12">
        <v>9</v>
      </c>
      <c r="C345" s="12">
        <v>28</v>
      </c>
      <c r="D345" s="18" t="s">
        <v>320</v>
      </c>
      <c r="E345" s="18" t="s">
        <v>318</v>
      </c>
      <c r="F345" s="19" t="s">
        <v>3992</v>
      </c>
    </row>
    <row r="346" spans="1:6" ht="36">
      <c r="A346" s="12">
        <v>2018</v>
      </c>
      <c r="B346" s="12">
        <v>10</v>
      </c>
      <c r="C346" s="12">
        <v>10</v>
      </c>
      <c r="D346" s="18" t="s">
        <v>320</v>
      </c>
      <c r="E346" s="18" t="s">
        <v>318</v>
      </c>
      <c r="F346" s="19" t="s">
        <v>3999</v>
      </c>
    </row>
    <row r="347" spans="1:6" ht="24">
      <c r="A347" s="12">
        <v>2018</v>
      </c>
      <c r="B347" s="12">
        <v>10</v>
      </c>
      <c r="C347" s="12">
        <v>17</v>
      </c>
      <c r="D347" s="18" t="s">
        <v>1109</v>
      </c>
      <c r="E347" s="101" t="s">
        <v>49</v>
      </c>
      <c r="F347" s="19" t="s">
        <v>4064</v>
      </c>
    </row>
    <row r="348" spans="1:6" ht="24">
      <c r="A348" s="12">
        <v>2018</v>
      </c>
      <c r="B348" s="12">
        <v>10</v>
      </c>
      <c r="C348" s="12">
        <v>17</v>
      </c>
      <c r="D348" s="18" t="s">
        <v>1109</v>
      </c>
      <c r="E348" s="101" t="s">
        <v>49</v>
      </c>
      <c r="F348" s="19" t="s">
        <v>4063</v>
      </c>
    </row>
    <row r="349" spans="1:6" ht="24">
      <c r="A349" s="12">
        <v>2018</v>
      </c>
      <c r="B349" s="12">
        <v>10</v>
      </c>
      <c r="C349" s="12">
        <v>18</v>
      </c>
      <c r="D349" s="18" t="s">
        <v>1109</v>
      </c>
      <c r="E349" s="101" t="s">
        <v>49</v>
      </c>
      <c r="F349" s="19" t="s">
        <v>4061</v>
      </c>
    </row>
    <row r="350" spans="1:6" ht="24">
      <c r="A350" s="12">
        <v>2018</v>
      </c>
      <c r="B350" s="12">
        <v>10</v>
      </c>
      <c r="C350" s="12">
        <v>18</v>
      </c>
      <c r="D350" s="18" t="s">
        <v>1109</v>
      </c>
      <c r="E350" s="101" t="s">
        <v>49</v>
      </c>
      <c r="F350" s="19" t="s">
        <v>4062</v>
      </c>
    </row>
    <row r="351" spans="1:6" ht="24">
      <c r="A351" s="12">
        <v>2018</v>
      </c>
      <c r="B351" s="12">
        <v>10</v>
      </c>
      <c r="C351" s="12">
        <v>31</v>
      </c>
      <c r="D351" s="18" t="s">
        <v>1109</v>
      </c>
      <c r="E351" s="101" t="s">
        <v>49</v>
      </c>
      <c r="F351" s="19" t="s">
        <v>4093</v>
      </c>
    </row>
    <row r="352" spans="1:6" ht="24">
      <c r="A352" s="12">
        <v>2018</v>
      </c>
      <c r="B352" s="12">
        <v>10</v>
      </c>
      <c r="C352" s="12">
        <v>31</v>
      </c>
      <c r="D352" s="18" t="s">
        <v>1109</v>
      </c>
      <c r="E352" s="101" t="s">
        <v>49</v>
      </c>
      <c r="F352" s="19" t="s">
        <v>4094</v>
      </c>
    </row>
    <row r="353" spans="1:6" ht="24">
      <c r="A353" s="12">
        <v>2018</v>
      </c>
      <c r="B353" s="12">
        <v>11</v>
      </c>
      <c r="C353" s="12">
        <v>1</v>
      </c>
      <c r="D353" s="18" t="s">
        <v>1109</v>
      </c>
      <c r="E353" s="101" t="s">
        <v>49</v>
      </c>
      <c r="F353" s="19" t="s">
        <v>4095</v>
      </c>
    </row>
    <row r="354" spans="1:6" ht="24">
      <c r="A354" s="12">
        <v>2018</v>
      </c>
      <c r="B354" s="12">
        <v>11</v>
      </c>
      <c r="C354" s="12">
        <v>1</v>
      </c>
      <c r="D354" s="18" t="s">
        <v>1109</v>
      </c>
      <c r="E354" s="101" t="s">
        <v>49</v>
      </c>
      <c r="F354" s="19" t="s">
        <v>4096</v>
      </c>
    </row>
    <row r="355" spans="1:6" ht="36">
      <c r="A355" s="12">
        <v>2018</v>
      </c>
      <c r="B355" s="12">
        <v>11</v>
      </c>
      <c r="C355" s="12">
        <v>8</v>
      </c>
      <c r="D355" s="18" t="s">
        <v>320</v>
      </c>
      <c r="E355" s="18" t="s">
        <v>318</v>
      </c>
      <c r="F355" s="19" t="s">
        <v>4091</v>
      </c>
    </row>
    <row r="356" spans="1:6" ht="24">
      <c r="A356" s="12">
        <v>2018</v>
      </c>
      <c r="B356" s="12">
        <v>11</v>
      </c>
      <c r="C356" s="12">
        <v>14</v>
      </c>
      <c r="D356" s="18" t="s">
        <v>320</v>
      </c>
      <c r="E356" s="18" t="s">
        <v>291</v>
      </c>
      <c r="F356" s="19" t="s">
        <v>4228</v>
      </c>
    </row>
    <row r="357" spans="1:6" ht="24">
      <c r="A357" s="12">
        <v>2018</v>
      </c>
      <c r="B357" s="12">
        <v>12</v>
      </c>
      <c r="C357" s="12">
        <v>13</v>
      </c>
      <c r="D357" s="18" t="s">
        <v>1109</v>
      </c>
      <c r="E357" s="101" t="s">
        <v>49</v>
      </c>
      <c r="F357" s="19" t="s">
        <v>4209</v>
      </c>
    </row>
    <row r="358" spans="1:6" ht="36">
      <c r="A358" s="12">
        <v>2018</v>
      </c>
      <c r="B358" s="12">
        <v>12</v>
      </c>
      <c r="C358" s="12">
        <v>14</v>
      </c>
      <c r="D358" s="18" t="s">
        <v>1109</v>
      </c>
      <c r="E358" s="101" t="s">
        <v>49</v>
      </c>
      <c r="F358" s="19" t="s">
        <v>4210</v>
      </c>
    </row>
    <row r="359" spans="1:6" ht="24">
      <c r="A359" s="12">
        <v>2018</v>
      </c>
      <c r="B359" s="12">
        <v>12</v>
      </c>
      <c r="C359" s="12">
        <v>14</v>
      </c>
      <c r="D359" s="18" t="s">
        <v>1109</v>
      </c>
      <c r="E359" s="101" t="s">
        <v>49</v>
      </c>
      <c r="F359" s="19" t="s">
        <v>4211</v>
      </c>
    </row>
    <row r="360" spans="1:6" ht="48">
      <c r="A360" s="12">
        <v>2018</v>
      </c>
      <c r="B360" s="12">
        <v>12</v>
      </c>
      <c r="C360" s="12">
        <v>19</v>
      </c>
      <c r="D360" s="18" t="s">
        <v>320</v>
      </c>
      <c r="E360" s="18" t="s">
        <v>318</v>
      </c>
      <c r="F360" s="19" t="s">
        <v>4212</v>
      </c>
    </row>
    <row r="361" spans="1:6" ht="24">
      <c r="A361" s="12">
        <v>2019</v>
      </c>
      <c r="B361" s="12">
        <v>1</v>
      </c>
      <c r="C361" s="12">
        <v>10</v>
      </c>
      <c r="D361" s="18" t="s">
        <v>1109</v>
      </c>
      <c r="E361" s="101" t="s">
        <v>49</v>
      </c>
      <c r="F361" s="19" t="s">
        <v>4225</v>
      </c>
    </row>
    <row r="362" spans="1:6" ht="24">
      <c r="A362" s="12">
        <v>2019</v>
      </c>
      <c r="B362" s="12">
        <v>1</v>
      </c>
      <c r="C362" s="12">
        <v>10</v>
      </c>
      <c r="D362" s="18" t="s">
        <v>1109</v>
      </c>
      <c r="E362" s="101" t="s">
        <v>49</v>
      </c>
      <c r="F362" s="19" t="s">
        <v>4226</v>
      </c>
    </row>
    <row r="363" spans="1:6" ht="24">
      <c r="A363" s="12">
        <v>2019</v>
      </c>
      <c r="B363" s="12">
        <v>1</v>
      </c>
      <c r="C363" s="12">
        <v>11</v>
      </c>
      <c r="D363" s="18" t="s">
        <v>1109</v>
      </c>
      <c r="E363" s="101" t="s">
        <v>49</v>
      </c>
      <c r="F363" s="19" t="s">
        <v>4227</v>
      </c>
    </row>
    <row r="364" spans="1:6" ht="24">
      <c r="A364" s="12">
        <v>2019</v>
      </c>
      <c r="B364" s="12">
        <v>1</v>
      </c>
      <c r="C364" s="12">
        <v>31</v>
      </c>
      <c r="D364" s="18" t="s">
        <v>320</v>
      </c>
      <c r="E364" s="18" t="s">
        <v>318</v>
      </c>
      <c r="F364" s="19" t="s">
        <v>4255</v>
      </c>
    </row>
    <row r="365" spans="1:6" ht="24">
      <c r="A365" s="12">
        <v>2019</v>
      </c>
      <c r="B365" s="12">
        <v>2</v>
      </c>
      <c r="C365" s="12">
        <v>17</v>
      </c>
      <c r="D365" s="18" t="s">
        <v>320</v>
      </c>
      <c r="E365" s="18" t="s">
        <v>318</v>
      </c>
      <c r="F365" s="19" t="s">
        <v>4598</v>
      </c>
    </row>
    <row r="366" spans="1:6" ht="24">
      <c r="A366" s="12">
        <v>2019</v>
      </c>
      <c r="B366" s="12">
        <v>2</v>
      </c>
      <c r="C366" s="12">
        <v>21</v>
      </c>
      <c r="D366" s="18" t="s">
        <v>1109</v>
      </c>
      <c r="E366" s="101" t="s">
        <v>49</v>
      </c>
      <c r="F366" s="19" t="s">
        <v>4288</v>
      </c>
    </row>
    <row r="367" spans="1:6" ht="24">
      <c r="A367" s="12">
        <v>2019</v>
      </c>
      <c r="B367" s="12">
        <v>2</v>
      </c>
      <c r="C367" s="12">
        <v>21</v>
      </c>
      <c r="D367" s="18" t="s">
        <v>1109</v>
      </c>
      <c r="E367" s="101" t="s">
        <v>49</v>
      </c>
      <c r="F367" s="19" t="s">
        <v>4289</v>
      </c>
    </row>
    <row r="368" spans="1:6" ht="24">
      <c r="A368" s="12">
        <v>2019</v>
      </c>
      <c r="B368" s="12">
        <v>2</v>
      </c>
      <c r="C368" s="12">
        <v>22</v>
      </c>
      <c r="D368" s="18" t="s">
        <v>1109</v>
      </c>
      <c r="E368" s="101" t="s">
        <v>49</v>
      </c>
      <c r="F368" s="19" t="s">
        <v>4290</v>
      </c>
    </row>
    <row r="369" spans="1:6" ht="24">
      <c r="A369" s="12">
        <v>2019</v>
      </c>
      <c r="B369" s="12">
        <v>2</v>
      </c>
      <c r="C369" s="12">
        <v>22</v>
      </c>
      <c r="D369" s="18" t="s">
        <v>1109</v>
      </c>
      <c r="E369" s="101" t="s">
        <v>49</v>
      </c>
      <c r="F369" s="19" t="s">
        <v>4291</v>
      </c>
    </row>
    <row r="370" spans="1:6" ht="24">
      <c r="A370" s="12">
        <v>2019</v>
      </c>
      <c r="B370" s="12">
        <v>3</v>
      </c>
      <c r="C370" s="12">
        <v>9</v>
      </c>
      <c r="D370" s="18" t="s">
        <v>320</v>
      </c>
      <c r="E370" s="101" t="s">
        <v>317</v>
      </c>
      <c r="F370" s="19" t="s">
        <v>4314</v>
      </c>
    </row>
    <row r="371" spans="1:6" ht="24">
      <c r="A371" s="12">
        <v>2019</v>
      </c>
      <c r="B371" s="12">
        <v>3</v>
      </c>
      <c r="C371" s="12">
        <v>28</v>
      </c>
      <c r="D371" s="18" t="s">
        <v>1109</v>
      </c>
      <c r="E371" s="101" t="s">
        <v>49</v>
      </c>
      <c r="F371" s="19" t="s">
        <v>4499</v>
      </c>
    </row>
    <row r="372" spans="1:6" ht="24">
      <c r="A372" s="12">
        <v>2019</v>
      </c>
      <c r="B372" s="12">
        <v>3</v>
      </c>
      <c r="C372" s="12">
        <v>28</v>
      </c>
      <c r="D372" s="18" t="s">
        <v>4606</v>
      </c>
      <c r="E372" s="101" t="s">
        <v>49</v>
      </c>
      <c r="F372" s="19" t="s">
        <v>4500</v>
      </c>
    </row>
    <row r="373" spans="1:6" ht="48">
      <c r="A373" s="12">
        <v>2019</v>
      </c>
      <c r="B373" s="12">
        <v>4</v>
      </c>
      <c r="C373" s="12">
        <v>6</v>
      </c>
      <c r="D373" s="18" t="s">
        <v>320</v>
      </c>
      <c r="E373" s="18" t="s">
        <v>318</v>
      </c>
      <c r="F373" s="19" t="s">
        <v>4313</v>
      </c>
    </row>
    <row r="374" spans="1:6" s="864" customFormat="1" ht="60">
      <c r="A374" s="12">
        <v>2019</v>
      </c>
      <c r="B374" s="12">
        <v>4</v>
      </c>
      <c r="C374" s="12">
        <v>17</v>
      </c>
      <c r="D374" s="18" t="s">
        <v>321</v>
      </c>
      <c r="E374" s="18" t="s">
        <v>4604</v>
      </c>
      <c r="F374" s="19" t="s">
        <v>4605</v>
      </c>
    </row>
    <row r="375" spans="1:6" s="864" customFormat="1" ht="60">
      <c r="A375" s="12">
        <v>2019</v>
      </c>
      <c r="B375" s="12">
        <v>4</v>
      </c>
      <c r="C375" s="12">
        <v>21</v>
      </c>
      <c r="D375" s="18" t="s">
        <v>320</v>
      </c>
      <c r="E375" s="18" t="s">
        <v>277</v>
      </c>
      <c r="F375" s="19" t="s">
        <v>4502</v>
      </c>
    </row>
    <row r="376" spans="1:6" s="864" customFormat="1" ht="24">
      <c r="A376" s="12">
        <v>2019</v>
      </c>
      <c r="B376" s="12">
        <v>5</v>
      </c>
      <c r="C376" s="12">
        <v>14</v>
      </c>
      <c r="D376" s="18" t="s">
        <v>1109</v>
      </c>
      <c r="E376" s="101" t="s">
        <v>49</v>
      </c>
      <c r="F376" s="19" t="s">
        <v>4386</v>
      </c>
    </row>
    <row r="377" spans="1:6" s="864" customFormat="1" ht="24">
      <c r="A377" s="12">
        <v>2019</v>
      </c>
      <c r="B377" s="12">
        <v>5</v>
      </c>
      <c r="C377" s="12">
        <v>14</v>
      </c>
      <c r="D377" s="18" t="s">
        <v>1109</v>
      </c>
      <c r="E377" s="101" t="s">
        <v>49</v>
      </c>
      <c r="F377" s="19" t="s">
        <v>4388</v>
      </c>
    </row>
    <row r="378" spans="1:6" s="864" customFormat="1" ht="36">
      <c r="A378" s="12">
        <v>2019</v>
      </c>
      <c r="B378" s="12">
        <v>5</v>
      </c>
      <c r="C378" s="12">
        <v>15</v>
      </c>
      <c r="D378" s="18" t="s">
        <v>1109</v>
      </c>
      <c r="E378" s="101" t="s">
        <v>49</v>
      </c>
      <c r="F378" s="19" t="s">
        <v>4391</v>
      </c>
    </row>
    <row r="379" spans="1:6" ht="48">
      <c r="A379" s="12">
        <v>2019</v>
      </c>
      <c r="B379" s="12">
        <v>5</v>
      </c>
      <c r="C379" s="12">
        <v>2</v>
      </c>
      <c r="D379" s="18" t="s">
        <v>320</v>
      </c>
      <c r="E379" s="18" t="s">
        <v>318</v>
      </c>
      <c r="F379" s="19" t="s">
        <v>4312</v>
      </c>
    </row>
    <row r="380" spans="1:6" s="864" customFormat="1">
      <c r="A380" s="12">
        <v>2019</v>
      </c>
      <c r="B380" s="12">
        <v>5</v>
      </c>
      <c r="C380" s="12">
        <v>23</v>
      </c>
      <c r="D380" s="18" t="s">
        <v>321</v>
      </c>
      <c r="E380" s="18" t="s">
        <v>4604</v>
      </c>
      <c r="F380" s="19" t="s">
        <v>4611</v>
      </c>
    </row>
    <row r="381" spans="1:6" s="864" customFormat="1">
      <c r="A381" s="12">
        <v>2019</v>
      </c>
      <c r="B381" s="12">
        <v>5</v>
      </c>
      <c r="C381" s="12">
        <v>30</v>
      </c>
      <c r="D381" s="18" t="s">
        <v>321</v>
      </c>
      <c r="E381" s="18" t="s">
        <v>4604</v>
      </c>
      <c r="F381" s="19" t="s">
        <v>4607</v>
      </c>
    </row>
    <row r="382" spans="1:6" s="864" customFormat="1" ht="36">
      <c r="A382" s="12">
        <v>2019</v>
      </c>
      <c r="B382" s="12">
        <v>6</v>
      </c>
      <c r="C382" s="12">
        <v>5</v>
      </c>
      <c r="D382" s="18" t="s">
        <v>321</v>
      </c>
      <c r="E382" s="18" t="s">
        <v>286</v>
      </c>
      <c r="F382" s="19" t="s">
        <v>4602</v>
      </c>
    </row>
    <row r="383" spans="1:6" ht="36">
      <c r="A383" s="12">
        <v>2019</v>
      </c>
      <c r="B383" s="12">
        <v>6</v>
      </c>
      <c r="C383" s="12">
        <v>5</v>
      </c>
      <c r="D383" s="18" t="s">
        <v>320</v>
      </c>
      <c r="E383" s="18" t="s">
        <v>318</v>
      </c>
      <c r="F383" s="19" t="s">
        <v>4498</v>
      </c>
    </row>
    <row r="384" spans="1:6" s="864" customFormat="1">
      <c r="A384" s="12">
        <v>2019</v>
      </c>
      <c r="B384" s="12">
        <v>6</v>
      </c>
      <c r="C384" s="12">
        <v>8</v>
      </c>
      <c r="D384" s="18" t="s">
        <v>321</v>
      </c>
      <c r="E384" s="18" t="s">
        <v>4604</v>
      </c>
      <c r="F384" s="19" t="s">
        <v>4608</v>
      </c>
    </row>
    <row r="385" spans="1:6" s="864" customFormat="1" ht="24">
      <c r="A385" s="12">
        <v>2019</v>
      </c>
      <c r="B385" s="12">
        <v>6</v>
      </c>
      <c r="C385" s="12">
        <v>11</v>
      </c>
      <c r="D385" s="18" t="s">
        <v>1109</v>
      </c>
      <c r="E385" s="101" t="s">
        <v>49</v>
      </c>
      <c r="F385" s="19" t="s">
        <v>4494</v>
      </c>
    </row>
    <row r="386" spans="1:6" s="864" customFormat="1" ht="36">
      <c r="A386" s="12">
        <v>2019</v>
      </c>
      <c r="B386" s="12">
        <v>6</v>
      </c>
      <c r="C386" s="12">
        <v>12</v>
      </c>
      <c r="D386" s="18" t="s">
        <v>1109</v>
      </c>
      <c r="E386" s="101" t="s">
        <v>49</v>
      </c>
      <c r="F386" s="19" t="s">
        <v>4495</v>
      </c>
    </row>
    <row r="387" spans="1:6" s="864" customFormat="1" ht="24">
      <c r="A387" s="12">
        <v>2019</v>
      </c>
      <c r="B387" s="12">
        <v>6</v>
      </c>
      <c r="C387" s="12">
        <v>12</v>
      </c>
      <c r="D387" s="18" t="s">
        <v>1109</v>
      </c>
      <c r="E387" s="101" t="s">
        <v>49</v>
      </c>
      <c r="F387" s="19" t="s">
        <v>4497</v>
      </c>
    </row>
    <row r="388" spans="1:6" s="864" customFormat="1" ht="24">
      <c r="A388" s="12">
        <v>2019</v>
      </c>
      <c r="B388" s="12">
        <v>6</v>
      </c>
      <c r="C388" s="12">
        <v>22</v>
      </c>
      <c r="D388" s="18" t="s">
        <v>321</v>
      </c>
      <c r="E388" s="18" t="s">
        <v>4604</v>
      </c>
      <c r="F388" s="19" t="s">
        <v>4610</v>
      </c>
    </row>
    <row r="389" spans="1:6" s="864" customFormat="1">
      <c r="A389" s="12">
        <v>2019</v>
      </c>
      <c r="B389" s="12">
        <v>6</v>
      </c>
      <c r="C389" s="12">
        <v>25</v>
      </c>
      <c r="D389" s="18" t="s">
        <v>321</v>
      </c>
      <c r="E389" s="18" t="s">
        <v>4604</v>
      </c>
      <c r="F389" s="19" t="s">
        <v>4609</v>
      </c>
    </row>
    <row r="390" spans="1:6" s="864" customFormat="1" ht="24">
      <c r="A390" s="12">
        <v>2019</v>
      </c>
      <c r="B390" s="12">
        <v>6</v>
      </c>
      <c r="C390" s="12">
        <v>26</v>
      </c>
      <c r="D390" s="18" t="s">
        <v>321</v>
      </c>
      <c r="E390" s="18" t="s">
        <v>4612</v>
      </c>
      <c r="F390" s="19" t="s">
        <v>4613</v>
      </c>
    </row>
    <row r="391" spans="1:6" s="864" customFormat="1" ht="36">
      <c r="A391" s="12">
        <v>2019</v>
      </c>
      <c r="B391" s="12">
        <v>7</v>
      </c>
      <c r="C391" s="12">
        <v>3</v>
      </c>
      <c r="D391" s="18" t="s">
        <v>320</v>
      </c>
      <c r="E391" s="18" t="s">
        <v>318</v>
      </c>
      <c r="F391" s="19" t="s">
        <v>4614</v>
      </c>
    </row>
    <row r="392" spans="1:6" s="864" customFormat="1" ht="36">
      <c r="A392" s="12">
        <v>2019</v>
      </c>
      <c r="B392" s="12">
        <v>7</v>
      </c>
      <c r="C392" s="12">
        <v>3</v>
      </c>
      <c r="D392" s="18" t="s">
        <v>321</v>
      </c>
      <c r="E392" s="18" t="s">
        <v>286</v>
      </c>
      <c r="F392" s="19" t="s">
        <v>4615</v>
      </c>
    </row>
    <row r="393" spans="1:6" s="864" customFormat="1" ht="24">
      <c r="A393" s="12">
        <v>2019</v>
      </c>
      <c r="B393" s="12">
        <v>8</v>
      </c>
      <c r="C393" s="12">
        <v>7</v>
      </c>
      <c r="D393" s="18" t="s">
        <v>1109</v>
      </c>
      <c r="E393" s="101" t="s">
        <v>49</v>
      </c>
      <c r="F393" s="19" t="s">
        <v>4521</v>
      </c>
    </row>
    <row r="394" spans="1:6" s="864" customFormat="1" ht="36">
      <c r="A394" s="12">
        <v>2019</v>
      </c>
      <c r="B394" s="12">
        <v>8</v>
      </c>
      <c r="C394" s="12">
        <v>8</v>
      </c>
      <c r="D394" s="18" t="s">
        <v>1109</v>
      </c>
      <c r="E394" s="101" t="s">
        <v>49</v>
      </c>
      <c r="F394" s="19" t="s">
        <v>4523</v>
      </c>
    </row>
    <row r="395" spans="1:6" s="864" customFormat="1" ht="24">
      <c r="A395" s="12">
        <v>2019</v>
      </c>
      <c r="B395" s="12">
        <v>8</v>
      </c>
      <c r="C395" s="12">
        <v>22</v>
      </c>
      <c r="D395" s="18" t="s">
        <v>320</v>
      </c>
      <c r="E395" s="18" t="s">
        <v>318</v>
      </c>
      <c r="F395" s="19" t="s">
        <v>4525</v>
      </c>
    </row>
    <row r="396" spans="1:6" s="864" customFormat="1">
      <c r="A396" s="12">
        <v>2019</v>
      </c>
      <c r="B396" s="12">
        <v>8</v>
      </c>
      <c r="C396" s="12">
        <v>25</v>
      </c>
      <c r="D396" s="18" t="s">
        <v>321</v>
      </c>
      <c r="E396" s="18" t="s">
        <v>4604</v>
      </c>
      <c r="F396" s="19" t="s">
        <v>4616</v>
      </c>
    </row>
    <row r="397" spans="1:6" s="864" customFormat="1" ht="24">
      <c r="A397" s="12">
        <v>2019</v>
      </c>
      <c r="B397" s="12">
        <v>8</v>
      </c>
      <c r="C397" s="12">
        <v>29</v>
      </c>
      <c r="D397" s="18" t="s">
        <v>321</v>
      </c>
      <c r="E397" s="18" t="s">
        <v>286</v>
      </c>
      <c r="F397" s="19" t="s">
        <v>4617</v>
      </c>
    </row>
    <row r="398" spans="1:6" s="864" customFormat="1" ht="24">
      <c r="A398" s="12">
        <v>2019</v>
      </c>
      <c r="B398" s="12">
        <v>9</v>
      </c>
      <c r="C398" s="12">
        <v>12</v>
      </c>
      <c r="D398" s="18" t="s">
        <v>1109</v>
      </c>
      <c r="E398" s="101" t="s">
        <v>49</v>
      </c>
      <c r="F398" s="19" t="s">
        <v>4589</v>
      </c>
    </row>
    <row r="399" spans="1:6" s="864" customFormat="1" ht="24">
      <c r="A399" s="12">
        <v>2019</v>
      </c>
      <c r="B399" s="12">
        <v>9</v>
      </c>
      <c r="C399" s="12">
        <v>12</v>
      </c>
      <c r="D399" s="18" t="s">
        <v>1109</v>
      </c>
      <c r="E399" s="101" t="s">
        <v>49</v>
      </c>
      <c r="F399" s="19" t="s">
        <v>4590</v>
      </c>
    </row>
    <row r="400" spans="1:6" s="864" customFormat="1" ht="24">
      <c r="A400" s="12">
        <v>2019</v>
      </c>
      <c r="B400" s="12">
        <v>9</v>
      </c>
      <c r="C400" s="12">
        <v>13</v>
      </c>
      <c r="D400" s="18" t="s">
        <v>1109</v>
      </c>
      <c r="E400" s="101" t="s">
        <v>4592</v>
      </c>
      <c r="F400" s="19" t="s">
        <v>4591</v>
      </c>
    </row>
    <row r="401" spans="1:6" s="864" customFormat="1" ht="24">
      <c r="A401" s="12">
        <v>2019</v>
      </c>
      <c r="B401" s="12">
        <v>9</v>
      </c>
      <c r="C401" s="12">
        <v>19</v>
      </c>
      <c r="D401" s="18" t="s">
        <v>320</v>
      </c>
      <c r="E401" s="18" t="s">
        <v>318</v>
      </c>
      <c r="F401" s="19" t="s">
        <v>4874</v>
      </c>
    </row>
    <row r="402" spans="1:6">
      <c r="A402" s="12">
        <v>2019</v>
      </c>
      <c r="B402" s="12"/>
      <c r="C402" s="12"/>
      <c r="D402" s="18"/>
      <c r="E402" s="18"/>
      <c r="F402" s="19"/>
    </row>
    <row r="403" spans="1:6" s="864" customFormat="1">
      <c r="A403" s="12"/>
      <c r="B403" s="12"/>
      <c r="C403" s="12"/>
      <c r="D403" s="18"/>
      <c r="E403" s="18"/>
      <c r="F403" s="19"/>
    </row>
    <row r="404" spans="1:6" s="864" customFormat="1">
      <c r="A404" s="12"/>
      <c r="B404" s="12"/>
      <c r="C404" s="12"/>
      <c r="D404" s="18"/>
      <c r="E404" s="18"/>
      <c r="F404" s="19"/>
    </row>
    <row r="405" spans="1:6" s="864" customFormat="1">
      <c r="A405" s="12"/>
      <c r="B405" s="12"/>
      <c r="C405" s="12"/>
      <c r="D405" s="18"/>
      <c r="E405" s="18"/>
      <c r="F405" s="19"/>
    </row>
    <row r="406" spans="1:6">
      <c r="A406" s="12"/>
      <c r="B406" s="12"/>
      <c r="C406" s="12"/>
      <c r="D406" s="18"/>
      <c r="E406" s="18"/>
      <c r="F406" s="19"/>
    </row>
    <row r="407" spans="1:6">
      <c r="A407" s="12"/>
      <c r="B407" s="12"/>
      <c r="C407" s="12"/>
      <c r="D407" s="18"/>
      <c r="E407" s="18"/>
      <c r="F407" s="19"/>
    </row>
    <row r="408" spans="1:6">
      <c r="A408" s="12"/>
      <c r="B408" s="12"/>
      <c r="C408" s="12"/>
      <c r="D408" s="18"/>
      <c r="E408" s="18"/>
      <c r="F408" s="19"/>
    </row>
    <row r="409" spans="1:6">
      <c r="A409" s="12"/>
      <c r="B409" s="12"/>
      <c r="C409" s="12"/>
      <c r="D409" s="18"/>
      <c r="E409" s="18"/>
      <c r="F409" s="19"/>
    </row>
    <row r="410" spans="1:6">
      <c r="A410" s="12"/>
      <c r="B410" s="12"/>
      <c r="C410" s="12"/>
      <c r="D410" s="18"/>
      <c r="E410" s="18"/>
      <c r="F410" s="19"/>
    </row>
    <row r="411" spans="1:6">
      <c r="F411" s="21"/>
    </row>
  </sheetData>
  <autoFilter ref="A4:F410" xr:uid="{00000000-0009-0000-0000-000008000000}"/>
  <sortState xmlns:xlrd2="http://schemas.microsoft.com/office/spreadsheetml/2017/richdata2" ref="A5:F355">
    <sortCondition ref="A5:A355"/>
    <sortCondition ref="B5:B355"/>
    <sortCondition ref="C5:C355"/>
  </sortState>
  <mergeCells count="2">
    <mergeCell ref="A1:F1"/>
    <mergeCell ref="A2:F2"/>
  </mergeCells>
  <phoneticPr fontId="3"/>
  <hyperlinks>
    <hyperlink ref="F37" r:id="rId1" display="http://www.city.hachioji.tokyo.jp/kanko/hachijuhachi/midori/000238.html" xr:uid="{00000000-0004-0000-0800-000000000000}"/>
    <hyperlink ref="F108" r:id="rId2" display="http://www.city.hachioji.tokyo.jp/kanko/hachijuhachi/midori/000242.html" xr:uid="{00000000-0004-0000-0800-000001000000}"/>
    <hyperlink ref="F59" r:id="rId3" display="http://www.city.hachioji.tokyo.jp/kanko/hachijuhachi/midori/000244.html" xr:uid="{00000000-0004-0000-0800-000002000000}"/>
    <hyperlink ref="F122" r:id="rId4" display="http://www.city.hachioji.tokyo.jp/kanko/hachijuhachi/midori/000245.html" xr:uid="{00000000-0004-0000-0800-000003000000}"/>
    <hyperlink ref="F102" r:id="rId5" display="http://www.city.hachioji.tokyo.jp/kanko/hachijuhachi/midori/000251.html" xr:uid="{00000000-0004-0000-0800-000004000000}"/>
    <hyperlink ref="F123" r:id="rId6" display="http://www.city.hachioji.tokyo.jp/kanko/hachijuhachi/midori/000261.html" xr:uid="{00000000-0004-0000-0800-000005000000}"/>
    <hyperlink ref="F43" r:id="rId7" display="http://www.city.hachioji.tokyo.jp/kanko/hachijuhachi/midori/000263.html" xr:uid="{00000000-0004-0000-0800-000006000000}"/>
    <hyperlink ref="F44" r:id="rId8" display="http://www.city.hachioji.tokyo.jp/kanko/hachijuhachi/midori/000264.html" xr:uid="{00000000-0004-0000-0800-000007000000}"/>
    <hyperlink ref="F116" r:id="rId9" display="http://www.city.hachioji.tokyo.jp/kanko/hachijuhachi/midori/000265.html" xr:uid="{00000000-0004-0000-0800-000008000000}"/>
    <hyperlink ref="F124" r:id="rId10" display="http://www.city.hachioji.tokyo.jp/kanko/hachijuhachi/midori/000267.html" xr:uid="{00000000-0004-0000-0800-000009000000}"/>
    <hyperlink ref="F95" r:id="rId11" display="http://www.city.hachioji.tokyo.jp/kanko/hachijuhachi/midori/000268.html" xr:uid="{00000000-0004-0000-0800-00000A000000}"/>
    <hyperlink ref="F63" r:id="rId12" display="http://www.city.hachioji.tokyo.jp/kanko/hachijuhachi/midori/000273.html" xr:uid="{00000000-0004-0000-0800-00000B000000}"/>
    <hyperlink ref="F80" r:id="rId13" display="http://www.city.hachioji.tokyo.jp/kanko/hachijuhachi/midori/000274.html" xr:uid="{00000000-0004-0000-0800-00000C000000}"/>
    <hyperlink ref="F109" r:id="rId14" display="http://www.city.hachioji.tokyo.jp/kanko/hachijuhachi/midori/000276.html" xr:uid="{00000000-0004-0000-0800-00000D000000}"/>
    <hyperlink ref="F130" r:id="rId15" display="http://www.city.hachioji.tokyo.jp/kanko/hachijuhachi/midori/000277.html" xr:uid="{00000000-0004-0000-0800-00000E000000}"/>
    <hyperlink ref="F125" r:id="rId16" display="http://www.city.hachioji.tokyo.jp/kanko/hachijuhachi/mizube/000240.html" xr:uid="{00000000-0004-0000-0800-00000F000000}"/>
    <hyperlink ref="F110" r:id="rId17" display="http://www.city.hachioji.tokyo.jp/kanko/hachijuhachi/mizube/000278.html" xr:uid="{00000000-0004-0000-0800-000010000000}"/>
    <hyperlink ref="F119" r:id="rId18" display="http://www.city.hachioji.tokyo.jp/kanko/hachijuhachi/mizube/000282.html" xr:uid="{00000000-0004-0000-0800-000011000000}"/>
    <hyperlink ref="F38" r:id="rId19" display="http://www.city.hachioji.tokyo.jp/kanko/hachijuhachi/mizube/000283.html" xr:uid="{00000000-0004-0000-0800-000012000000}"/>
    <hyperlink ref="F91" r:id="rId20" display="http://www.city.hachioji.tokyo.jp/kanko/hachijuhachi/mizube/000285.html" xr:uid="{00000000-0004-0000-0800-000013000000}"/>
    <hyperlink ref="F48" r:id="rId21" display="http://www.city.hachioji.tokyo.jp/kanko/hachijuhachi/mizube/000286.html" xr:uid="{00000000-0004-0000-0800-000014000000}"/>
    <hyperlink ref="F96" r:id="rId22" display="http://www.city.hachioji.tokyo.jp/kanko/hachijuhachi/mizube/000287.html" xr:uid="{00000000-0004-0000-0800-000015000000}"/>
    <hyperlink ref="F41" r:id="rId23" display="http://www.city.hachioji.tokyo.jp/kanko/hachijuhachi/mizube/000291.html" xr:uid="{00000000-0004-0000-0800-000016000000}"/>
    <hyperlink ref="F131" r:id="rId24" display="http://www.city.hachioji.tokyo.jp/kanko/hachijuhachi/rekishibunka/000292.html" xr:uid="{00000000-0004-0000-0800-000017000000}"/>
    <hyperlink ref="F126" r:id="rId25" display="http://www.city.hachioji.tokyo.jp/kanko/hachijuhachi/rekishibunka/000293.html" xr:uid="{00000000-0004-0000-0800-000018000000}"/>
    <hyperlink ref="F127" r:id="rId26" display="http://www.city.hachioji.tokyo.jp/kanko/hachijuhachi/rekishibunka/000297.html" xr:uid="{00000000-0004-0000-0800-000019000000}"/>
    <hyperlink ref="F81" r:id="rId27" display="http://www.city.hachioji.tokyo.jp/kanko/hachijuhachi/rekishibunka/000298.html" xr:uid="{00000000-0004-0000-0800-00001A000000}"/>
    <hyperlink ref="F49" r:id="rId28" display="http://www.city.hachioji.tokyo.jp/kanko/hachijuhachi/rekishibunka/000299.html" xr:uid="{00000000-0004-0000-0800-00001B000000}"/>
    <hyperlink ref="F66" r:id="rId29" display="http://www.city.hachioji.tokyo.jp/kanko/hachijuhachi/rekishibunka/000300.html" xr:uid="{00000000-0004-0000-0800-00001C000000}"/>
    <hyperlink ref="F40" r:id="rId30" display="http://www.city.hachioji.tokyo.jp/kanko/hachijuhachi/rekishibunka/000301.html" xr:uid="{00000000-0004-0000-0800-00001D000000}"/>
    <hyperlink ref="F144" r:id="rId31" display="http://www.city.hachioji.tokyo.jp/kanko/hachijuhachi/rekishibunka/000302.html" xr:uid="{00000000-0004-0000-0800-00001E000000}"/>
    <hyperlink ref="F45" r:id="rId32" display="http://www.city.hachioji.tokyo.jp/kanko/hachijuhachi/rekishibunka/000307.html" xr:uid="{00000000-0004-0000-0800-00001F000000}"/>
    <hyperlink ref="F143" r:id="rId33" display="http://www.city.hachioji.tokyo.jp/kanko/hachijuhachi/rekishibunka/000308.html" xr:uid="{00000000-0004-0000-0800-000020000000}"/>
    <hyperlink ref="F120" r:id="rId34" display="http://www.city.hachioji.tokyo.jp/kanko/hachijuhachi/rekishibunka/000311.html" xr:uid="{00000000-0004-0000-0800-000021000000}"/>
    <hyperlink ref="F67" r:id="rId35" display="http://www.city.hachioji.tokyo.jp/kanko/hachijuhachi/matsuri/000312.html" xr:uid="{00000000-0004-0000-0800-000022000000}"/>
    <hyperlink ref="F137" r:id="rId36" display="http://www.city.hachioji.tokyo.jp/kanko/hachijuhachi/matsuri/000315.html" xr:uid="{00000000-0004-0000-0800-000023000000}"/>
    <hyperlink ref="F212" r:id="rId37" display="http://www.city.hachioji.tokyo.jp/kanko/hachijuhachi/matsuri/000316.html" xr:uid="{00000000-0004-0000-0800-000024000000}"/>
    <hyperlink ref="F68" r:id="rId38" display="http://www.city.hachioji.tokyo.jp/kanko/hachijuhachi/kenchikubutsu/000325.html" xr:uid="{00000000-0004-0000-0800-000025000000}"/>
    <hyperlink ref="F50" r:id="rId39" display="http://www.city.hachioji.tokyo.jp/kanko/hachijuhachi/kenchikubutsu/000326.html" xr:uid="{00000000-0004-0000-0800-000026000000}"/>
    <hyperlink ref="F53" r:id="rId40" display="http://www.city.hachioji.tokyo.jp/kanko/hachijuhachi/kenchikubutsu/000328.html" xr:uid="{00000000-0004-0000-0800-000027000000}"/>
    <hyperlink ref="F128" r:id="rId41" display="http://www.city.hachioji.tokyo.jp/kanko/hachijuhachi/kenchikubutsu/000329.html" xr:uid="{00000000-0004-0000-0800-000028000000}"/>
    <hyperlink ref="F69" r:id="rId42" display="http://www.city.hachioji.tokyo.jp/kanko/hachijuhachi/kenchikubutsu/000332.html" xr:uid="{00000000-0004-0000-0800-000029000000}"/>
    <hyperlink ref="F46" r:id="rId43" display="http://www.city.hachioji.tokyo.jp/kanko/hachijuhachi/kenchikubutsu/000333.html" xr:uid="{00000000-0004-0000-0800-00002A000000}"/>
    <hyperlink ref="F132" r:id="rId44" display="http://www.city.hachioji.tokyo.jp/kanko/hachijuhachi/kenchikubutsu/000334.html" xr:uid="{00000000-0004-0000-0800-00002B000000}"/>
    <hyperlink ref="F60" r:id="rId45" display="http://www.city.hachioji.tokyo.jp/kanko/hachijuhachi/kenchikubutsu/000335.html" xr:uid="{00000000-0004-0000-0800-00002C000000}"/>
    <hyperlink ref="F114" r:id="rId46" display="http://www.city.hachioji.tokyo.jp/kanko/hachijuhachi/kenchikubutsu/000336.html" xr:uid="{00000000-0004-0000-0800-00002D000000}"/>
    <hyperlink ref="F64" r:id="rId47" display="http://www.city.hachioji.tokyo.jp/kanko/hachijuhachi/kenchikubutsu/000337.html" xr:uid="{00000000-0004-0000-0800-00002E000000}"/>
    <hyperlink ref="F51" r:id="rId48" display="http://www.city.hachioji.tokyo.jp/kanko/hachijuhachi/kenchikubutsu/000338.html" xr:uid="{00000000-0004-0000-0800-00002F000000}"/>
    <hyperlink ref="F133" r:id="rId49" display="http://www.city.hachioji.tokyo.jp/kanko/hachijuhachi/kenchikubutsu/000339.html" xr:uid="{00000000-0004-0000-0800-000030000000}"/>
    <hyperlink ref="F145" r:id="rId50" display="http://www.city.hachioji.tokyo.jp/kanko/hachijuhachi/kenchikubutsu/000340.html" xr:uid="{00000000-0004-0000-0800-000031000000}"/>
    <hyperlink ref="F42" r:id="rId51" display="http://www.city.hachioji.tokyo.jp/kanko/hachijuhachi/michi/000342.html" xr:uid="{00000000-0004-0000-0800-000032000000}"/>
    <hyperlink ref="F70" r:id="rId52" display="http://www.city.hachioji.tokyo.jp/kanko/hachijuhachi/michi/000343.html" xr:uid="{00000000-0004-0000-0800-000033000000}"/>
    <hyperlink ref="F47" r:id="rId53" display="http://www.city.hachioji.tokyo.jp/kanko/hachijuhachi/michi/000344.html" xr:uid="{00000000-0004-0000-0800-000034000000}"/>
    <hyperlink ref="F134" r:id="rId54" display="http://www.city.hachioji.tokyo.jp/kanko/hachijuhachi/michi/000345.html" xr:uid="{00000000-0004-0000-0800-000035000000}"/>
    <hyperlink ref="F129" r:id="rId55" display="http://www.city.hachioji.tokyo.jp/kanko/hachijuhachi/michi/000346.html" xr:uid="{00000000-0004-0000-0800-000036000000}"/>
    <hyperlink ref="F56" r:id="rId56" display="http://www.city.hachioji.tokyo.jp/kanko/hachijuhachi/michi/000347.html" xr:uid="{00000000-0004-0000-0800-000037000000}"/>
    <hyperlink ref="F57" r:id="rId57" display="http://www.city.hachioji.tokyo.jp/kanko/hachijuhachi/michi/000349.html" xr:uid="{00000000-0004-0000-0800-000038000000}"/>
    <hyperlink ref="F135" r:id="rId58" display="http://www.city.hachioji.tokyo.jp/kanko/hachijuhachi/michi/000351.html" xr:uid="{00000000-0004-0000-0800-000039000000}"/>
    <hyperlink ref="A2" r:id="rId59" display="高原清光HP" xr:uid="{00000000-0004-0000-0800-00003A000000}"/>
    <hyperlink ref="A1" r:id="rId60" xr:uid="{00000000-0004-0000-0800-00003B000000}"/>
  </hyperlinks>
  <printOptions horizontalCentered="1"/>
  <pageMargins left="0.39370078740157483" right="0.39370078740157483" top="0.39370078740157483" bottom="0.39370078740157483" header="0.19685039370078741" footer="0.19685039370078741"/>
  <pageSetup paperSize="9" orientation="portrait" horizontalDpi="4294967293" verticalDpi="0" r:id="rId61"/>
  <headerFooter>
    <oddFooter xml:space="preserve">&amp;C&amp;P/&amp;N&amp;R&amp;9&amp;F_&amp;A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目次</vt:lpstr>
      <vt:lpstr>踏破数</vt:lpstr>
      <vt:lpstr>HP更新</vt:lpstr>
      <vt:lpstr>踏破明細</vt:lpstr>
      <vt:lpstr>踏破済一覧</vt:lpstr>
      <vt:lpstr>感想</vt:lpstr>
      <vt:lpstr>コースタイム</vt:lpstr>
      <vt:lpstr>他のwalking</vt:lpstr>
      <vt:lpstr>全て</vt:lpstr>
      <vt:lpstr>全ての集計区分別</vt:lpstr>
      <vt:lpstr>全ての集計年別</vt:lpstr>
      <vt:lpstr>体系</vt:lpstr>
      <vt:lpstr>Sheet1</vt:lpstr>
      <vt:lpstr>excel</vt:lpstr>
      <vt:lpstr>色</vt:lpstr>
      <vt:lpstr>ふれあい</vt:lpstr>
      <vt:lpstr>県別</vt:lpstr>
      <vt:lpstr>真岡鉄道</vt:lpstr>
      <vt:lpstr>コースタイム!Print_Area</vt:lpstr>
      <vt:lpstr>感想!Print_Area</vt:lpstr>
      <vt:lpstr>コースタイム!Print_Titles</vt:lpstr>
      <vt:lpstr>感想!Print_Titles</vt:lpstr>
      <vt:lpstr>全て!Print_Titles</vt:lpstr>
      <vt:lpstr>全ての集計区分別!Print_Titles</vt:lpstr>
      <vt:lpstr>全ての集計年別!Print_Titles</vt:lpstr>
      <vt:lpstr>他のwalking!Print_Titles</vt:lpstr>
      <vt:lpstr>踏破済一覧!Print_Titles</vt:lpstr>
      <vt:lpstr>踏破明細!Print_Titles</vt:lpstr>
      <vt:lpstr>目次!関東ふれあいの道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U100705</dc:creator>
  <cp:lastModifiedBy>高原清光</cp:lastModifiedBy>
  <cp:lastPrinted>2019-12-05T09:16:59Z</cp:lastPrinted>
  <dcterms:created xsi:type="dcterms:W3CDTF">2016-12-23T08:22:27Z</dcterms:created>
  <dcterms:modified xsi:type="dcterms:W3CDTF">2019-12-07T01:39:52Z</dcterms:modified>
</cp:coreProperties>
</file>